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Operating" sheetId="1" r:id="rId1"/>
  </sheets>
  <definedNames>
    <definedName name="_xlnm.Print_Area" localSheetId="0">'Operating'!$A$1:$W$358</definedName>
  </definedNames>
  <calcPr fullCalcOnLoad="1"/>
</workbook>
</file>

<file path=xl/sharedStrings.xml><?xml version="1.0" encoding="utf-8"?>
<sst xmlns="http://schemas.openxmlformats.org/spreadsheetml/2006/main" count="871" uniqueCount="605">
  <si>
    <t>MONTHLY OPERATING EXPENDITURE FOR THE 1st Quarter Ended 30 September 2020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</si>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</sst>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5" fillId="0" borderId="13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4" fillId="0" borderId="15" xfId="0" applyNumberFormat="1" applyFont="1" applyBorder="1" applyAlignment="1" applyProtection="1">
      <alignment horizontal="right"/>
      <protection/>
    </xf>
    <xf numFmtId="178" fontId="44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5" fillId="0" borderId="0" xfId="0" applyNumberFormat="1" applyFont="1" applyBorder="1" applyAlignment="1" applyProtection="1">
      <alignment horizontal="right" wrapText="1"/>
      <protection/>
    </xf>
    <xf numFmtId="179" fontId="44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4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5" fillId="0" borderId="14" xfId="0" applyNumberFormat="1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1</v>
      </c>
      <c r="C3" s="2" t="s">
        <v>2</v>
      </c>
      <c r="D3" s="3" t="s">
        <v>3</v>
      </c>
      <c r="E3" s="4" t="s">
        <v>4</v>
      </c>
      <c r="F3" s="4" t="s">
        <v>601</v>
      </c>
      <c r="G3" s="5" t="s">
        <v>5</v>
      </c>
      <c r="H3" s="3" t="s">
        <v>602</v>
      </c>
      <c r="I3" s="4" t="s">
        <v>6</v>
      </c>
      <c r="J3" s="5" t="s">
        <v>7</v>
      </c>
      <c r="K3" s="5" t="s">
        <v>8</v>
      </c>
      <c r="L3" s="3" t="s">
        <v>9</v>
      </c>
      <c r="M3" s="4" t="s">
        <v>10</v>
      </c>
      <c r="N3" s="5" t="s">
        <v>11</v>
      </c>
      <c r="O3" s="5" t="s">
        <v>12</v>
      </c>
      <c r="P3" s="3" t="s">
        <v>13</v>
      </c>
      <c r="Q3" s="4" t="s">
        <v>14</v>
      </c>
      <c r="R3" s="5" t="s">
        <v>15</v>
      </c>
      <c r="S3" s="5" t="s">
        <v>16</v>
      </c>
      <c r="T3" s="3" t="s">
        <v>17</v>
      </c>
      <c r="U3" s="4" t="s">
        <v>603</v>
      </c>
      <c r="V3" s="5" t="s">
        <v>18</v>
      </c>
      <c r="W3" s="5" t="s">
        <v>19</v>
      </c>
    </row>
    <row r="4" spans="1:23" ht="16.5">
      <c r="A4" s="10"/>
      <c r="B4" s="11" t="s">
        <v>604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20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21</v>
      </c>
      <c r="B6" s="16" t="s">
        <v>22</v>
      </c>
      <c r="C6" s="17" t="s">
        <v>23</v>
      </c>
      <c r="D6" s="26">
        <v>7506952648</v>
      </c>
      <c r="E6" s="27">
        <v>7723924145</v>
      </c>
      <c r="F6" s="27">
        <v>1961566455</v>
      </c>
      <c r="G6" s="36">
        <f>IF($D6=0,0,$F6/$D6)</f>
        <v>0.26129996377725917</v>
      </c>
      <c r="H6" s="26">
        <v>2400557563</v>
      </c>
      <c r="I6" s="27">
        <v>-1198297524</v>
      </c>
      <c r="J6" s="27">
        <v>759306416</v>
      </c>
      <c r="K6" s="26">
        <v>1961566455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21</v>
      </c>
      <c r="B7" s="16" t="s">
        <v>24</v>
      </c>
      <c r="C7" s="17" t="s">
        <v>25</v>
      </c>
      <c r="D7" s="26">
        <v>0</v>
      </c>
      <c r="E7" s="27">
        <v>0</v>
      </c>
      <c r="F7" s="27">
        <v>0</v>
      </c>
      <c r="G7" s="36">
        <f>IF($D7=0,0,$F7/$D7)</f>
        <v>0</v>
      </c>
      <c r="H7" s="26">
        <v>0</v>
      </c>
      <c r="I7" s="27">
        <v>0</v>
      </c>
      <c r="J7" s="27">
        <v>0</v>
      </c>
      <c r="K7" s="26">
        <v>0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26</v>
      </c>
      <c r="C8" s="20"/>
      <c r="D8" s="28">
        <f>SUM(D6:D7)</f>
        <v>7506952648</v>
      </c>
      <c r="E8" s="29">
        <f>SUM(E6:E7)</f>
        <v>7723924145</v>
      </c>
      <c r="F8" s="29">
        <f>SUM(F6:F7)</f>
        <v>1961566455</v>
      </c>
      <c r="G8" s="37">
        <f>IF($D8=0,0,$F8/$D8)</f>
        <v>0.26129996377725917</v>
      </c>
      <c r="H8" s="28">
        <f aca="true" t="shared" si="0" ref="H8:W8">SUM(H6:H7)</f>
        <v>2400557563</v>
      </c>
      <c r="I8" s="29">
        <f t="shared" si="0"/>
        <v>-1198297524</v>
      </c>
      <c r="J8" s="29">
        <f t="shared" si="0"/>
        <v>759306416</v>
      </c>
      <c r="K8" s="28">
        <f t="shared" si="0"/>
        <v>1961566455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27</v>
      </c>
      <c r="B9" s="16" t="s">
        <v>28</v>
      </c>
      <c r="C9" s="17" t="s">
        <v>29</v>
      </c>
      <c r="D9" s="26">
        <v>436709981</v>
      </c>
      <c r="E9" s="27">
        <v>436709981</v>
      </c>
      <c r="F9" s="27">
        <v>100214058</v>
      </c>
      <c r="G9" s="36">
        <f>IF($D9=0,0,$F9/$D9)</f>
        <v>0.22947508039666262</v>
      </c>
      <c r="H9" s="26">
        <v>32330756</v>
      </c>
      <c r="I9" s="27">
        <v>32055326</v>
      </c>
      <c r="J9" s="27">
        <v>35827976</v>
      </c>
      <c r="K9" s="26">
        <v>100214058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27</v>
      </c>
      <c r="B10" s="16" t="s">
        <v>30</v>
      </c>
      <c r="C10" s="17" t="s">
        <v>31</v>
      </c>
      <c r="D10" s="26">
        <v>306173855</v>
      </c>
      <c r="E10" s="27">
        <v>306499834</v>
      </c>
      <c r="F10" s="27">
        <v>73812991</v>
      </c>
      <c r="G10" s="36">
        <f aca="true" t="shared" si="1" ref="G10:G52">IF($D10=0,0,$F10/$D10)</f>
        <v>0.24108195325822318</v>
      </c>
      <c r="H10" s="26">
        <v>8169461</v>
      </c>
      <c r="I10" s="27">
        <v>21251859</v>
      </c>
      <c r="J10" s="27">
        <v>44391671</v>
      </c>
      <c r="K10" s="26">
        <v>73812991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27</v>
      </c>
      <c r="B11" s="16" t="s">
        <v>32</v>
      </c>
      <c r="C11" s="17" t="s">
        <v>33</v>
      </c>
      <c r="D11" s="26">
        <v>501397536</v>
      </c>
      <c r="E11" s="27">
        <v>505397536</v>
      </c>
      <c r="F11" s="27">
        <v>64262613</v>
      </c>
      <c r="G11" s="36">
        <f t="shared" si="1"/>
        <v>0.12816699003482937</v>
      </c>
      <c r="H11" s="26">
        <v>4462195</v>
      </c>
      <c r="I11" s="27">
        <v>20079188</v>
      </c>
      <c r="J11" s="27">
        <v>39721230</v>
      </c>
      <c r="K11" s="26">
        <v>64262613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27</v>
      </c>
      <c r="B12" s="16" t="s">
        <v>34</v>
      </c>
      <c r="C12" s="17" t="s">
        <v>35</v>
      </c>
      <c r="D12" s="26">
        <v>429146336</v>
      </c>
      <c r="E12" s="27">
        <v>437806336</v>
      </c>
      <c r="F12" s="27">
        <v>74639234</v>
      </c>
      <c r="G12" s="36">
        <f t="shared" si="1"/>
        <v>0.17392490099228064</v>
      </c>
      <c r="H12" s="26">
        <v>19848437</v>
      </c>
      <c r="I12" s="27">
        <v>24321559</v>
      </c>
      <c r="J12" s="27">
        <v>30469238</v>
      </c>
      <c r="K12" s="26">
        <v>74639234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27</v>
      </c>
      <c r="B13" s="16" t="s">
        <v>36</v>
      </c>
      <c r="C13" s="17" t="s">
        <v>37</v>
      </c>
      <c r="D13" s="26">
        <v>221748897</v>
      </c>
      <c r="E13" s="27">
        <v>229806527</v>
      </c>
      <c r="F13" s="27">
        <v>19692322</v>
      </c>
      <c r="G13" s="36">
        <f t="shared" si="1"/>
        <v>0.08880459955568573</v>
      </c>
      <c r="H13" s="26">
        <v>2599789</v>
      </c>
      <c r="I13" s="27">
        <v>4843599</v>
      </c>
      <c r="J13" s="27">
        <v>12248934</v>
      </c>
      <c r="K13" s="26">
        <v>19692322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27</v>
      </c>
      <c r="B14" s="16" t="s">
        <v>38</v>
      </c>
      <c r="C14" s="17" t="s">
        <v>39</v>
      </c>
      <c r="D14" s="26">
        <v>996341838</v>
      </c>
      <c r="E14" s="27">
        <v>992604178</v>
      </c>
      <c r="F14" s="27">
        <v>210026675</v>
      </c>
      <c r="G14" s="36">
        <f t="shared" si="1"/>
        <v>0.2107978075291866</v>
      </c>
      <c r="H14" s="26">
        <v>67039327</v>
      </c>
      <c r="I14" s="27">
        <v>74161798</v>
      </c>
      <c r="J14" s="27">
        <v>68825550</v>
      </c>
      <c r="K14" s="26">
        <v>210026675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27</v>
      </c>
      <c r="B15" s="16" t="s">
        <v>40</v>
      </c>
      <c r="C15" s="17" t="s">
        <v>41</v>
      </c>
      <c r="D15" s="26">
        <v>185535634</v>
      </c>
      <c r="E15" s="27">
        <v>188445081</v>
      </c>
      <c r="F15" s="27">
        <v>22146972</v>
      </c>
      <c r="G15" s="36">
        <f t="shared" si="1"/>
        <v>0.11936775444441039</v>
      </c>
      <c r="H15" s="26">
        <v>5537913</v>
      </c>
      <c r="I15" s="27">
        <v>8486981</v>
      </c>
      <c r="J15" s="27">
        <v>8122078</v>
      </c>
      <c r="K15" s="26">
        <v>22146972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42</v>
      </c>
      <c r="B16" s="16" t="s">
        <v>43</v>
      </c>
      <c r="C16" s="17" t="s">
        <v>44</v>
      </c>
      <c r="D16" s="26">
        <v>164212276</v>
      </c>
      <c r="E16" s="27">
        <v>170219816</v>
      </c>
      <c r="F16" s="27">
        <v>25259736</v>
      </c>
      <c r="G16" s="36">
        <f t="shared" si="1"/>
        <v>0.15382367637362265</v>
      </c>
      <c r="H16" s="26">
        <v>7973793</v>
      </c>
      <c r="I16" s="27">
        <v>8725323</v>
      </c>
      <c r="J16" s="27">
        <v>8560620</v>
      </c>
      <c r="K16" s="26">
        <v>25259736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45</v>
      </c>
      <c r="C17" s="20"/>
      <c r="D17" s="28">
        <f>SUM(D9:D16)</f>
        <v>3241266353</v>
      </c>
      <c r="E17" s="29">
        <f>SUM(E9:E16)</f>
        <v>3267489289</v>
      </c>
      <c r="F17" s="29">
        <f>SUM(F9:F16)</f>
        <v>590054601</v>
      </c>
      <c r="G17" s="37">
        <f t="shared" si="1"/>
        <v>0.18204446556941134</v>
      </c>
      <c r="H17" s="28">
        <f aca="true" t="shared" si="2" ref="H17:W17">SUM(H9:H16)</f>
        <v>147961671</v>
      </c>
      <c r="I17" s="29">
        <f t="shared" si="2"/>
        <v>193925633</v>
      </c>
      <c r="J17" s="29">
        <f t="shared" si="2"/>
        <v>248167297</v>
      </c>
      <c r="K17" s="28">
        <f t="shared" si="2"/>
        <v>590054601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27</v>
      </c>
      <c r="B18" s="16" t="s">
        <v>46</v>
      </c>
      <c r="C18" s="17" t="s">
        <v>47</v>
      </c>
      <c r="D18" s="26">
        <v>352001311</v>
      </c>
      <c r="E18" s="27">
        <v>365061261</v>
      </c>
      <c r="F18" s="27">
        <v>13342222</v>
      </c>
      <c r="G18" s="36">
        <f t="shared" si="1"/>
        <v>0.03790389860224128</v>
      </c>
      <c r="H18" s="26">
        <v>4050140</v>
      </c>
      <c r="I18" s="27">
        <v>4350959</v>
      </c>
      <c r="J18" s="27">
        <v>4941123</v>
      </c>
      <c r="K18" s="26">
        <v>13342222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27</v>
      </c>
      <c r="B19" s="16" t="s">
        <v>48</v>
      </c>
      <c r="C19" s="17" t="s">
        <v>49</v>
      </c>
      <c r="D19" s="26">
        <v>455191862</v>
      </c>
      <c r="E19" s="27">
        <v>484005996</v>
      </c>
      <c r="F19" s="27">
        <v>19856538</v>
      </c>
      <c r="G19" s="36">
        <f t="shared" si="1"/>
        <v>0.043622348415358975</v>
      </c>
      <c r="H19" s="26">
        <v>19856538</v>
      </c>
      <c r="I19" s="27">
        <v>0</v>
      </c>
      <c r="J19" s="27">
        <v>0</v>
      </c>
      <c r="K19" s="26">
        <v>19856538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27</v>
      </c>
      <c r="B20" s="16" t="s">
        <v>50</v>
      </c>
      <c r="C20" s="17" t="s">
        <v>51</v>
      </c>
      <c r="D20" s="26">
        <v>103222008</v>
      </c>
      <c r="E20" s="27">
        <v>108559080</v>
      </c>
      <c r="F20" s="27">
        <v>15985202</v>
      </c>
      <c r="G20" s="36">
        <f t="shared" si="1"/>
        <v>0.15486234292206366</v>
      </c>
      <c r="H20" s="26">
        <v>17117</v>
      </c>
      <c r="I20" s="27">
        <v>9657822</v>
      </c>
      <c r="J20" s="27">
        <v>6310263</v>
      </c>
      <c r="K20" s="26">
        <v>15985202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27</v>
      </c>
      <c r="B21" s="16" t="s">
        <v>52</v>
      </c>
      <c r="C21" s="17" t="s">
        <v>53</v>
      </c>
      <c r="D21" s="26">
        <v>227187962</v>
      </c>
      <c r="E21" s="27">
        <v>227466219</v>
      </c>
      <c r="F21" s="27">
        <v>40070321</v>
      </c>
      <c r="G21" s="36">
        <f t="shared" si="1"/>
        <v>0.17637519456246542</v>
      </c>
      <c r="H21" s="26">
        <v>17945063</v>
      </c>
      <c r="I21" s="27">
        <v>16690292</v>
      </c>
      <c r="J21" s="27">
        <v>5434966</v>
      </c>
      <c r="K21" s="26">
        <v>40070321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27</v>
      </c>
      <c r="B22" s="16" t="s">
        <v>54</v>
      </c>
      <c r="C22" s="17" t="s">
        <v>55</v>
      </c>
      <c r="D22" s="26">
        <v>154444675</v>
      </c>
      <c r="E22" s="27">
        <v>166099682</v>
      </c>
      <c r="F22" s="27">
        <v>31817016</v>
      </c>
      <c r="G22" s="36">
        <f t="shared" si="1"/>
        <v>0.20600914858346525</v>
      </c>
      <c r="H22" s="26">
        <v>8994165</v>
      </c>
      <c r="I22" s="27">
        <v>9132629</v>
      </c>
      <c r="J22" s="27">
        <v>13690222</v>
      </c>
      <c r="K22" s="26">
        <v>31817016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27</v>
      </c>
      <c r="B23" s="16" t="s">
        <v>56</v>
      </c>
      <c r="C23" s="17" t="s">
        <v>57</v>
      </c>
      <c r="D23" s="26">
        <v>421402333</v>
      </c>
      <c r="E23" s="27">
        <v>373846239</v>
      </c>
      <c r="F23" s="27">
        <v>0</v>
      </c>
      <c r="G23" s="36">
        <f t="shared" si="1"/>
        <v>0</v>
      </c>
      <c r="H23" s="26">
        <v>0</v>
      </c>
      <c r="I23" s="27">
        <v>0</v>
      </c>
      <c r="J23" s="27">
        <v>0</v>
      </c>
      <c r="K23" s="26">
        <v>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42</v>
      </c>
      <c r="B24" s="16" t="s">
        <v>58</v>
      </c>
      <c r="C24" s="17" t="s">
        <v>59</v>
      </c>
      <c r="D24" s="26">
        <v>1602242520</v>
      </c>
      <c r="E24" s="27">
        <v>1615442544</v>
      </c>
      <c r="F24" s="27">
        <v>246875211</v>
      </c>
      <c r="G24" s="36">
        <f t="shared" si="1"/>
        <v>0.15408105072632824</v>
      </c>
      <c r="H24" s="26">
        <v>62024523</v>
      </c>
      <c r="I24" s="27">
        <v>86186427</v>
      </c>
      <c r="J24" s="27">
        <v>98664261</v>
      </c>
      <c r="K24" s="26">
        <v>246875211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60</v>
      </c>
      <c r="C25" s="20"/>
      <c r="D25" s="28">
        <f>SUM(D18:D24)</f>
        <v>3315692671</v>
      </c>
      <c r="E25" s="29">
        <f>SUM(E18:E24)</f>
        <v>3340481021</v>
      </c>
      <c r="F25" s="29">
        <f>SUM(F18:F24)</f>
        <v>367946510</v>
      </c>
      <c r="G25" s="37">
        <f t="shared" si="1"/>
        <v>0.11097123482467655</v>
      </c>
      <c r="H25" s="28">
        <f aca="true" t="shared" si="3" ref="H25:W25">SUM(H18:H24)</f>
        <v>112887546</v>
      </c>
      <c r="I25" s="29">
        <f t="shared" si="3"/>
        <v>126018129</v>
      </c>
      <c r="J25" s="29">
        <f t="shared" si="3"/>
        <v>129040835</v>
      </c>
      <c r="K25" s="28">
        <f t="shared" si="3"/>
        <v>367946510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27</v>
      </c>
      <c r="B26" s="16" t="s">
        <v>61</v>
      </c>
      <c r="C26" s="17" t="s">
        <v>62</v>
      </c>
      <c r="D26" s="26">
        <v>285485081</v>
      </c>
      <c r="E26" s="27">
        <v>285485081</v>
      </c>
      <c r="F26" s="27">
        <v>37580412</v>
      </c>
      <c r="G26" s="36">
        <f t="shared" si="1"/>
        <v>0.1316370434082333</v>
      </c>
      <c r="H26" s="26">
        <v>26971703</v>
      </c>
      <c r="I26" s="27">
        <v>8903870</v>
      </c>
      <c r="J26" s="27">
        <v>1704839</v>
      </c>
      <c r="K26" s="26">
        <v>37580412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27</v>
      </c>
      <c r="B27" s="16" t="s">
        <v>63</v>
      </c>
      <c r="C27" s="17" t="s">
        <v>64</v>
      </c>
      <c r="D27" s="26">
        <v>220884408</v>
      </c>
      <c r="E27" s="27">
        <v>232163261</v>
      </c>
      <c r="F27" s="27">
        <v>57595016</v>
      </c>
      <c r="G27" s="36">
        <f t="shared" si="1"/>
        <v>0.26074731359037345</v>
      </c>
      <c r="H27" s="26">
        <v>13937840</v>
      </c>
      <c r="I27" s="27">
        <v>28104714</v>
      </c>
      <c r="J27" s="27">
        <v>15552462</v>
      </c>
      <c r="K27" s="26">
        <v>57595016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27</v>
      </c>
      <c r="B28" s="16" t="s">
        <v>65</v>
      </c>
      <c r="C28" s="17" t="s">
        <v>66</v>
      </c>
      <c r="D28" s="26">
        <v>198813858</v>
      </c>
      <c r="E28" s="27">
        <v>219035164</v>
      </c>
      <c r="F28" s="27">
        <v>46753567</v>
      </c>
      <c r="G28" s="36">
        <f t="shared" si="1"/>
        <v>0.23516251568338864</v>
      </c>
      <c r="H28" s="26">
        <v>9310680</v>
      </c>
      <c r="I28" s="27">
        <v>16963267</v>
      </c>
      <c r="J28" s="27">
        <v>20479620</v>
      </c>
      <c r="K28" s="26">
        <v>46753567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27</v>
      </c>
      <c r="B29" s="16" t="s">
        <v>67</v>
      </c>
      <c r="C29" s="17" t="s">
        <v>68</v>
      </c>
      <c r="D29" s="26">
        <v>248414756</v>
      </c>
      <c r="E29" s="27">
        <v>261864756</v>
      </c>
      <c r="F29" s="27">
        <v>40165465</v>
      </c>
      <c r="G29" s="36">
        <f t="shared" si="1"/>
        <v>0.1616871141100813</v>
      </c>
      <c r="H29" s="26">
        <v>14738328</v>
      </c>
      <c r="I29" s="27">
        <v>11628142</v>
      </c>
      <c r="J29" s="27">
        <v>13798995</v>
      </c>
      <c r="K29" s="26">
        <v>40165465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27</v>
      </c>
      <c r="B30" s="16" t="s">
        <v>69</v>
      </c>
      <c r="C30" s="17" t="s">
        <v>70</v>
      </c>
      <c r="D30" s="26">
        <v>93479975</v>
      </c>
      <c r="E30" s="27">
        <v>95810914</v>
      </c>
      <c r="F30" s="27">
        <v>19633726</v>
      </c>
      <c r="G30" s="36">
        <f t="shared" si="1"/>
        <v>0.21003135698313996</v>
      </c>
      <c r="H30" s="26">
        <v>5755054</v>
      </c>
      <c r="I30" s="27">
        <v>6795762</v>
      </c>
      <c r="J30" s="27">
        <v>7082910</v>
      </c>
      <c r="K30" s="26">
        <v>19633726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27</v>
      </c>
      <c r="B31" s="16" t="s">
        <v>71</v>
      </c>
      <c r="C31" s="17" t="s">
        <v>72</v>
      </c>
      <c r="D31" s="26">
        <v>774414021</v>
      </c>
      <c r="E31" s="27">
        <v>787443621</v>
      </c>
      <c r="F31" s="27">
        <v>226339058</v>
      </c>
      <c r="G31" s="36">
        <f t="shared" si="1"/>
        <v>0.2922713843787702</v>
      </c>
      <c r="H31" s="26">
        <v>33763591</v>
      </c>
      <c r="I31" s="27">
        <v>105697507</v>
      </c>
      <c r="J31" s="27">
        <v>86877960</v>
      </c>
      <c r="K31" s="26">
        <v>226339058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42</v>
      </c>
      <c r="B32" s="16" t="s">
        <v>73</v>
      </c>
      <c r="C32" s="17" t="s">
        <v>74</v>
      </c>
      <c r="D32" s="26">
        <v>1044453293</v>
      </c>
      <c r="E32" s="27">
        <v>1077951293</v>
      </c>
      <c r="F32" s="27">
        <v>178380662</v>
      </c>
      <c r="G32" s="36">
        <f t="shared" si="1"/>
        <v>0.1707885486076973</v>
      </c>
      <c r="H32" s="26">
        <v>45710817</v>
      </c>
      <c r="I32" s="27">
        <v>67607598</v>
      </c>
      <c r="J32" s="27">
        <v>65062247</v>
      </c>
      <c r="K32" s="26">
        <v>178380662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75</v>
      </c>
      <c r="C33" s="20"/>
      <c r="D33" s="28">
        <f>SUM(D26:D32)</f>
        <v>2865945392</v>
      </c>
      <c r="E33" s="29">
        <f>SUM(E26:E32)</f>
        <v>2959754090</v>
      </c>
      <c r="F33" s="29">
        <f>SUM(F26:F32)</f>
        <v>606447906</v>
      </c>
      <c r="G33" s="37">
        <f t="shared" si="1"/>
        <v>0.21160483646786804</v>
      </c>
      <c r="H33" s="28">
        <f aca="true" t="shared" si="4" ref="H33:W33">SUM(H26:H32)</f>
        <v>150188013</v>
      </c>
      <c r="I33" s="29">
        <f t="shared" si="4"/>
        <v>245700860</v>
      </c>
      <c r="J33" s="29">
        <f t="shared" si="4"/>
        <v>210559033</v>
      </c>
      <c r="K33" s="28">
        <f t="shared" si="4"/>
        <v>606447906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27</v>
      </c>
      <c r="B34" s="16" t="s">
        <v>76</v>
      </c>
      <c r="C34" s="17" t="s">
        <v>77</v>
      </c>
      <c r="D34" s="26">
        <v>352886776</v>
      </c>
      <c r="E34" s="27">
        <v>349886775</v>
      </c>
      <c r="F34" s="27">
        <v>28654215</v>
      </c>
      <c r="G34" s="36">
        <f t="shared" si="1"/>
        <v>0.08119945815141569</v>
      </c>
      <c r="H34" s="26">
        <v>8272419</v>
      </c>
      <c r="I34" s="27">
        <v>10058794</v>
      </c>
      <c r="J34" s="27">
        <v>10323002</v>
      </c>
      <c r="K34" s="26">
        <v>28654215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27</v>
      </c>
      <c r="B35" s="16" t="s">
        <v>78</v>
      </c>
      <c r="C35" s="17" t="s">
        <v>79</v>
      </c>
      <c r="D35" s="26">
        <v>278194570</v>
      </c>
      <c r="E35" s="27">
        <v>289683275</v>
      </c>
      <c r="F35" s="27">
        <v>26387269</v>
      </c>
      <c r="G35" s="36">
        <f t="shared" si="1"/>
        <v>0.09485184775533181</v>
      </c>
      <c r="H35" s="26">
        <v>0</v>
      </c>
      <c r="I35" s="27">
        <v>16006533</v>
      </c>
      <c r="J35" s="27">
        <v>10380736</v>
      </c>
      <c r="K35" s="26">
        <v>26387269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27</v>
      </c>
      <c r="B36" s="16" t="s">
        <v>80</v>
      </c>
      <c r="C36" s="17" t="s">
        <v>81</v>
      </c>
      <c r="D36" s="26">
        <v>278303129</v>
      </c>
      <c r="E36" s="27">
        <v>243251051</v>
      </c>
      <c r="F36" s="27">
        <v>26941883</v>
      </c>
      <c r="G36" s="36">
        <f t="shared" si="1"/>
        <v>0.09680768986251678</v>
      </c>
      <c r="H36" s="26">
        <v>11724750</v>
      </c>
      <c r="I36" s="27">
        <v>12649753</v>
      </c>
      <c r="J36" s="27">
        <v>2567380</v>
      </c>
      <c r="K36" s="26">
        <v>26941883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42</v>
      </c>
      <c r="B37" s="16" t="s">
        <v>82</v>
      </c>
      <c r="C37" s="17" t="s">
        <v>83</v>
      </c>
      <c r="D37" s="26">
        <v>557172157</v>
      </c>
      <c r="E37" s="27">
        <v>592840157</v>
      </c>
      <c r="F37" s="27">
        <v>76055613</v>
      </c>
      <c r="G37" s="36">
        <f t="shared" si="1"/>
        <v>0.13650289599808557</v>
      </c>
      <c r="H37" s="26">
        <v>29603504</v>
      </c>
      <c r="I37" s="27">
        <v>29603504</v>
      </c>
      <c r="J37" s="27">
        <v>16848605</v>
      </c>
      <c r="K37" s="26">
        <v>76055613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84</v>
      </c>
      <c r="C38" s="20"/>
      <c r="D38" s="28">
        <f>SUM(D34:D37)</f>
        <v>1466556632</v>
      </c>
      <c r="E38" s="29">
        <f>SUM(E34:E37)</f>
        <v>1475661258</v>
      </c>
      <c r="F38" s="29">
        <f>SUM(F34:F37)</f>
        <v>158038980</v>
      </c>
      <c r="G38" s="37">
        <f t="shared" si="1"/>
        <v>0.10776193469220219</v>
      </c>
      <c r="H38" s="28">
        <f aca="true" t="shared" si="5" ref="H38:W38">SUM(H34:H37)</f>
        <v>49600673</v>
      </c>
      <c r="I38" s="29">
        <f t="shared" si="5"/>
        <v>68318584</v>
      </c>
      <c r="J38" s="29">
        <f t="shared" si="5"/>
        <v>40119723</v>
      </c>
      <c r="K38" s="28">
        <f t="shared" si="5"/>
        <v>158038980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27</v>
      </c>
      <c r="B39" s="16" t="s">
        <v>85</v>
      </c>
      <c r="C39" s="17" t="s">
        <v>86</v>
      </c>
      <c r="D39" s="26">
        <v>400036015</v>
      </c>
      <c r="E39" s="27">
        <v>445062936</v>
      </c>
      <c r="F39" s="27">
        <v>61350204</v>
      </c>
      <c r="G39" s="36">
        <f t="shared" si="1"/>
        <v>0.15336170169578356</v>
      </c>
      <c r="H39" s="26">
        <v>16937576</v>
      </c>
      <c r="I39" s="27">
        <v>24554559</v>
      </c>
      <c r="J39" s="27">
        <v>19858069</v>
      </c>
      <c r="K39" s="26">
        <v>61350204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27</v>
      </c>
      <c r="B40" s="16" t="s">
        <v>87</v>
      </c>
      <c r="C40" s="17" t="s">
        <v>88</v>
      </c>
      <c r="D40" s="26">
        <v>227227729</v>
      </c>
      <c r="E40" s="27">
        <v>244800079</v>
      </c>
      <c r="F40" s="27">
        <v>40527624</v>
      </c>
      <c r="G40" s="36">
        <f t="shared" si="1"/>
        <v>0.17835685890255057</v>
      </c>
      <c r="H40" s="26">
        <v>15553072</v>
      </c>
      <c r="I40" s="27">
        <v>14599883</v>
      </c>
      <c r="J40" s="27">
        <v>10374669</v>
      </c>
      <c r="K40" s="26">
        <v>40527624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27</v>
      </c>
      <c r="B41" s="16" t="s">
        <v>89</v>
      </c>
      <c r="C41" s="17" t="s">
        <v>90</v>
      </c>
      <c r="D41" s="26">
        <v>397919854</v>
      </c>
      <c r="E41" s="27">
        <v>437133314</v>
      </c>
      <c r="F41" s="27">
        <v>60210188</v>
      </c>
      <c r="G41" s="36">
        <f t="shared" si="1"/>
        <v>0.1513123494461274</v>
      </c>
      <c r="H41" s="26">
        <v>21971164</v>
      </c>
      <c r="I41" s="27">
        <v>19214869</v>
      </c>
      <c r="J41" s="27">
        <v>19024155</v>
      </c>
      <c r="K41" s="26">
        <v>60210188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27</v>
      </c>
      <c r="B42" s="16" t="s">
        <v>91</v>
      </c>
      <c r="C42" s="17" t="s">
        <v>92</v>
      </c>
      <c r="D42" s="26">
        <v>319377115</v>
      </c>
      <c r="E42" s="27">
        <v>321360615</v>
      </c>
      <c r="F42" s="27">
        <v>51603978</v>
      </c>
      <c r="G42" s="36">
        <f t="shared" si="1"/>
        <v>0.161576943294763</v>
      </c>
      <c r="H42" s="26">
        <v>11931916</v>
      </c>
      <c r="I42" s="27">
        <v>19836031</v>
      </c>
      <c r="J42" s="27">
        <v>19836031</v>
      </c>
      <c r="K42" s="26">
        <v>51603978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27</v>
      </c>
      <c r="B43" s="16" t="s">
        <v>93</v>
      </c>
      <c r="C43" s="17" t="s">
        <v>94</v>
      </c>
      <c r="D43" s="26">
        <v>1289140965</v>
      </c>
      <c r="E43" s="27">
        <v>1313724965</v>
      </c>
      <c r="F43" s="27">
        <v>254459144</v>
      </c>
      <c r="G43" s="36">
        <f t="shared" si="1"/>
        <v>0.1973865937927122</v>
      </c>
      <c r="H43" s="26">
        <v>96993691</v>
      </c>
      <c r="I43" s="27">
        <v>110646306</v>
      </c>
      <c r="J43" s="27">
        <v>46819147</v>
      </c>
      <c r="K43" s="26">
        <v>254459144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42</v>
      </c>
      <c r="B44" s="16" t="s">
        <v>95</v>
      </c>
      <c r="C44" s="17" t="s">
        <v>96</v>
      </c>
      <c r="D44" s="26">
        <v>1706401243</v>
      </c>
      <c r="E44" s="27">
        <v>1760736064</v>
      </c>
      <c r="F44" s="27">
        <v>259860833</v>
      </c>
      <c r="G44" s="36">
        <f t="shared" si="1"/>
        <v>0.1522858905934353</v>
      </c>
      <c r="H44" s="26">
        <v>88400399</v>
      </c>
      <c r="I44" s="27">
        <v>92928604</v>
      </c>
      <c r="J44" s="27">
        <v>78531830</v>
      </c>
      <c r="K44" s="26">
        <v>259860833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97</v>
      </c>
      <c r="C45" s="20"/>
      <c r="D45" s="28">
        <f>SUM(D39:D44)</f>
        <v>4340102921</v>
      </c>
      <c r="E45" s="29">
        <f>SUM(E39:E44)</f>
        <v>4522817973</v>
      </c>
      <c r="F45" s="29">
        <f>SUM(F39:F44)</f>
        <v>728011971</v>
      </c>
      <c r="G45" s="37">
        <f t="shared" si="1"/>
        <v>0.1677407158888894</v>
      </c>
      <c r="H45" s="28">
        <f aca="true" t="shared" si="6" ref="H45:W45">SUM(H39:H44)</f>
        <v>251787818</v>
      </c>
      <c r="I45" s="29">
        <f t="shared" si="6"/>
        <v>281780252</v>
      </c>
      <c r="J45" s="29">
        <f t="shared" si="6"/>
        <v>194443901</v>
      </c>
      <c r="K45" s="28">
        <f t="shared" si="6"/>
        <v>728011971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27</v>
      </c>
      <c r="B46" s="16" t="s">
        <v>98</v>
      </c>
      <c r="C46" s="17" t="s">
        <v>99</v>
      </c>
      <c r="D46" s="26">
        <v>408392856</v>
      </c>
      <c r="E46" s="27">
        <v>435074576</v>
      </c>
      <c r="F46" s="27">
        <v>67432652</v>
      </c>
      <c r="G46" s="36">
        <f t="shared" si="1"/>
        <v>0.16511711948261895</v>
      </c>
      <c r="H46" s="26">
        <v>22927822</v>
      </c>
      <c r="I46" s="27">
        <v>25961206</v>
      </c>
      <c r="J46" s="27">
        <v>18543624</v>
      </c>
      <c r="K46" s="26">
        <v>67432652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27</v>
      </c>
      <c r="B47" s="16" t="s">
        <v>100</v>
      </c>
      <c r="C47" s="17" t="s">
        <v>101</v>
      </c>
      <c r="D47" s="26">
        <v>381284435</v>
      </c>
      <c r="E47" s="27">
        <v>388815404</v>
      </c>
      <c r="F47" s="27">
        <v>52504253</v>
      </c>
      <c r="G47" s="36">
        <f t="shared" si="1"/>
        <v>0.13770363586963627</v>
      </c>
      <c r="H47" s="26">
        <v>11845404</v>
      </c>
      <c r="I47" s="27">
        <v>14552320</v>
      </c>
      <c r="J47" s="27">
        <v>26106529</v>
      </c>
      <c r="K47" s="26">
        <v>52504253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27</v>
      </c>
      <c r="B48" s="16" t="s">
        <v>102</v>
      </c>
      <c r="C48" s="17" t="s">
        <v>103</v>
      </c>
      <c r="D48" s="26">
        <v>423190296</v>
      </c>
      <c r="E48" s="27">
        <v>402420174</v>
      </c>
      <c r="F48" s="27">
        <v>65345693</v>
      </c>
      <c r="G48" s="36">
        <f t="shared" si="1"/>
        <v>0.15441207801229923</v>
      </c>
      <c r="H48" s="26">
        <v>1832233</v>
      </c>
      <c r="I48" s="27">
        <v>39098515</v>
      </c>
      <c r="J48" s="27">
        <v>24414945</v>
      </c>
      <c r="K48" s="26">
        <v>65345693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27</v>
      </c>
      <c r="B49" s="16" t="s">
        <v>104</v>
      </c>
      <c r="C49" s="17" t="s">
        <v>105</v>
      </c>
      <c r="D49" s="26">
        <v>205663411</v>
      </c>
      <c r="E49" s="27">
        <v>205113091</v>
      </c>
      <c r="F49" s="27">
        <v>20808356</v>
      </c>
      <c r="G49" s="36">
        <f t="shared" si="1"/>
        <v>0.10117675233928702</v>
      </c>
      <c r="H49" s="26">
        <v>7134131</v>
      </c>
      <c r="I49" s="27">
        <v>9941657</v>
      </c>
      <c r="J49" s="27">
        <v>3732568</v>
      </c>
      <c r="K49" s="26">
        <v>20808356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42</v>
      </c>
      <c r="B50" s="16" t="s">
        <v>106</v>
      </c>
      <c r="C50" s="17" t="s">
        <v>107</v>
      </c>
      <c r="D50" s="26">
        <v>771021528</v>
      </c>
      <c r="E50" s="27">
        <v>824219920</v>
      </c>
      <c r="F50" s="27">
        <v>118160207</v>
      </c>
      <c r="G50" s="36">
        <f t="shared" si="1"/>
        <v>0.15325150168829008</v>
      </c>
      <c r="H50" s="26">
        <v>18102521</v>
      </c>
      <c r="I50" s="27">
        <v>55356074</v>
      </c>
      <c r="J50" s="27">
        <v>44701612</v>
      </c>
      <c r="K50" s="26">
        <v>118160207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108</v>
      </c>
      <c r="C51" s="20"/>
      <c r="D51" s="28">
        <f>SUM(D46:D50)</f>
        <v>2189552526</v>
      </c>
      <c r="E51" s="29">
        <f>SUM(E46:E50)</f>
        <v>2255643165</v>
      </c>
      <c r="F51" s="29">
        <f>SUM(F46:F50)</f>
        <v>324251161</v>
      </c>
      <c r="G51" s="37">
        <f t="shared" si="1"/>
        <v>0.14809014953953198</v>
      </c>
      <c r="H51" s="28">
        <f aca="true" t="shared" si="7" ref="H51:W51">SUM(H46:H50)</f>
        <v>61842111</v>
      </c>
      <c r="I51" s="29">
        <f t="shared" si="7"/>
        <v>144909772</v>
      </c>
      <c r="J51" s="29">
        <f t="shared" si="7"/>
        <v>117499278</v>
      </c>
      <c r="K51" s="28">
        <f t="shared" si="7"/>
        <v>324251161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109</v>
      </c>
      <c r="C52" s="20"/>
      <c r="D52" s="28">
        <f>SUM(D6:D7,D9:D16,D18:D24,D26:D32,D34:D37,D39:D44,D46:D50)</f>
        <v>24926069143</v>
      </c>
      <c r="E52" s="29">
        <f>SUM(E6:E7,E9:E16,E18:E24,E26:E32,E34:E37,E39:E44,E46:E50)</f>
        <v>25545770941</v>
      </c>
      <c r="F52" s="29">
        <f>SUM(F6:F7,F9:F16,F18:F24,F26:F32,F34:F37,F39:F44,F46:F50)</f>
        <v>4736317584</v>
      </c>
      <c r="G52" s="37">
        <f t="shared" si="1"/>
        <v>0.1900146211112514</v>
      </c>
      <c r="H52" s="28">
        <f aca="true" t="shared" si="8" ref="H52:W52">SUM(H6:H7,H9:H16,H18:H24,H26:H32,H34:H37,H39:H44,H46:H50)</f>
        <v>3174825395</v>
      </c>
      <c r="I52" s="29">
        <f t="shared" si="8"/>
        <v>-137644294</v>
      </c>
      <c r="J52" s="29">
        <f t="shared" si="8"/>
        <v>1699136483</v>
      </c>
      <c r="K52" s="28">
        <f t="shared" si="8"/>
        <v>4736317584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604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110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21</v>
      </c>
      <c r="B55" s="16" t="s">
        <v>111</v>
      </c>
      <c r="C55" s="17" t="s">
        <v>112</v>
      </c>
      <c r="D55" s="26">
        <v>6875324725</v>
      </c>
      <c r="E55" s="27">
        <v>6965884364</v>
      </c>
      <c r="F55" s="27">
        <v>2051447829</v>
      </c>
      <c r="G55" s="36">
        <f aca="true" t="shared" si="9" ref="G55:G83">IF($D55=0,0,$F55/$D55)</f>
        <v>0.2983783182691782</v>
      </c>
      <c r="H55" s="26">
        <v>1320795669</v>
      </c>
      <c r="I55" s="27">
        <v>174849792</v>
      </c>
      <c r="J55" s="27">
        <v>555802368</v>
      </c>
      <c r="K55" s="26">
        <v>2051447829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26</v>
      </c>
      <c r="C56" s="20"/>
      <c r="D56" s="28">
        <f>D55</f>
        <v>6875324725</v>
      </c>
      <c r="E56" s="29">
        <f>E55</f>
        <v>6965884364</v>
      </c>
      <c r="F56" s="29">
        <f>F55</f>
        <v>2051447829</v>
      </c>
      <c r="G56" s="37">
        <f t="shared" si="9"/>
        <v>0.2983783182691782</v>
      </c>
      <c r="H56" s="28">
        <f aca="true" t="shared" si="10" ref="H56:W56">H55</f>
        <v>1320795669</v>
      </c>
      <c r="I56" s="29">
        <f t="shared" si="10"/>
        <v>174849792</v>
      </c>
      <c r="J56" s="29">
        <f t="shared" si="10"/>
        <v>555802368</v>
      </c>
      <c r="K56" s="28">
        <f t="shared" si="10"/>
        <v>2051447829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27</v>
      </c>
      <c r="B57" s="16" t="s">
        <v>113</v>
      </c>
      <c r="C57" s="17" t="s">
        <v>114</v>
      </c>
      <c r="D57" s="26">
        <v>175438117</v>
      </c>
      <c r="E57" s="27">
        <v>203256931</v>
      </c>
      <c r="F57" s="27">
        <v>40238460</v>
      </c>
      <c r="G57" s="36">
        <f t="shared" si="9"/>
        <v>0.22935984886340294</v>
      </c>
      <c r="H57" s="26">
        <v>29689927</v>
      </c>
      <c r="I57" s="27">
        <v>5341733</v>
      </c>
      <c r="J57" s="27">
        <v>5206800</v>
      </c>
      <c r="K57" s="26">
        <v>40238460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27</v>
      </c>
      <c r="B58" s="16" t="s">
        <v>115</v>
      </c>
      <c r="C58" s="17" t="s">
        <v>116</v>
      </c>
      <c r="D58" s="26">
        <v>318667078</v>
      </c>
      <c r="E58" s="27">
        <v>321667078</v>
      </c>
      <c r="F58" s="27">
        <v>31841260</v>
      </c>
      <c r="G58" s="36">
        <f t="shared" si="9"/>
        <v>0.09992014299010832</v>
      </c>
      <c r="H58" s="26">
        <v>11213241</v>
      </c>
      <c r="I58" s="27">
        <v>10293846</v>
      </c>
      <c r="J58" s="27">
        <v>10334173</v>
      </c>
      <c r="K58" s="26">
        <v>31841260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27</v>
      </c>
      <c r="B59" s="16" t="s">
        <v>117</v>
      </c>
      <c r="C59" s="17" t="s">
        <v>118</v>
      </c>
      <c r="D59" s="26">
        <v>221868984</v>
      </c>
      <c r="E59" s="27">
        <v>221868984</v>
      </c>
      <c r="F59" s="27">
        <v>27928998</v>
      </c>
      <c r="G59" s="36">
        <f t="shared" si="9"/>
        <v>0.12588058725684703</v>
      </c>
      <c r="H59" s="26">
        <v>8217267</v>
      </c>
      <c r="I59" s="27">
        <v>9585427</v>
      </c>
      <c r="J59" s="27">
        <v>10126304</v>
      </c>
      <c r="K59" s="26">
        <v>27928998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42</v>
      </c>
      <c r="B60" s="16" t="s">
        <v>119</v>
      </c>
      <c r="C60" s="17" t="s">
        <v>120</v>
      </c>
      <c r="D60" s="26">
        <v>67542216</v>
      </c>
      <c r="E60" s="27">
        <v>69341215</v>
      </c>
      <c r="F60" s="27">
        <v>8210351</v>
      </c>
      <c r="G60" s="36">
        <f t="shared" si="9"/>
        <v>0.12155880405226858</v>
      </c>
      <c r="H60" s="26">
        <v>3982383</v>
      </c>
      <c r="I60" s="27">
        <v>4224621</v>
      </c>
      <c r="J60" s="27">
        <v>3347</v>
      </c>
      <c r="K60" s="26">
        <v>8210351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121</v>
      </c>
      <c r="C61" s="20"/>
      <c r="D61" s="28">
        <f>SUM(D57:D60)</f>
        <v>783516395</v>
      </c>
      <c r="E61" s="29">
        <f>SUM(E57:E60)</f>
        <v>816134208</v>
      </c>
      <c r="F61" s="29">
        <f>SUM(F57:F60)</f>
        <v>108219069</v>
      </c>
      <c r="G61" s="37">
        <f t="shared" si="9"/>
        <v>0.13811972498673752</v>
      </c>
      <c r="H61" s="28">
        <f aca="true" t="shared" si="11" ref="H61:W61">SUM(H57:H60)</f>
        <v>53102818</v>
      </c>
      <c r="I61" s="29">
        <f t="shared" si="11"/>
        <v>29445627</v>
      </c>
      <c r="J61" s="29">
        <f t="shared" si="11"/>
        <v>25670624</v>
      </c>
      <c r="K61" s="28">
        <f t="shared" si="11"/>
        <v>108219069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27</v>
      </c>
      <c r="B62" s="16" t="s">
        <v>122</v>
      </c>
      <c r="C62" s="17" t="s">
        <v>123</v>
      </c>
      <c r="D62" s="26">
        <v>272552741</v>
      </c>
      <c r="E62" s="27">
        <v>318120385</v>
      </c>
      <c r="F62" s="27">
        <v>1118752</v>
      </c>
      <c r="G62" s="36">
        <f t="shared" si="9"/>
        <v>0.004104717479249273</v>
      </c>
      <c r="H62" s="26">
        <v>0</v>
      </c>
      <c r="I62" s="27">
        <v>0</v>
      </c>
      <c r="J62" s="27">
        <v>1118752</v>
      </c>
      <c r="K62" s="26">
        <v>1118752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27</v>
      </c>
      <c r="B63" s="16" t="s">
        <v>124</v>
      </c>
      <c r="C63" s="17" t="s">
        <v>125</v>
      </c>
      <c r="D63" s="26">
        <v>145832056</v>
      </c>
      <c r="E63" s="27">
        <v>153851543</v>
      </c>
      <c r="F63" s="27">
        <v>39882364</v>
      </c>
      <c r="G63" s="36">
        <f t="shared" si="9"/>
        <v>0.27348146281363545</v>
      </c>
      <c r="H63" s="26">
        <v>11177718</v>
      </c>
      <c r="I63" s="27">
        <v>14352323</v>
      </c>
      <c r="J63" s="27">
        <v>14352323</v>
      </c>
      <c r="K63" s="26">
        <v>39882364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27</v>
      </c>
      <c r="B64" s="16" t="s">
        <v>126</v>
      </c>
      <c r="C64" s="17" t="s">
        <v>127</v>
      </c>
      <c r="D64" s="26">
        <v>152126219</v>
      </c>
      <c r="E64" s="27">
        <v>253754000</v>
      </c>
      <c r="F64" s="27">
        <v>11084912</v>
      </c>
      <c r="G64" s="36">
        <f t="shared" si="9"/>
        <v>0.07286654511540841</v>
      </c>
      <c r="H64" s="26">
        <v>2257648</v>
      </c>
      <c r="I64" s="27">
        <v>1846986</v>
      </c>
      <c r="J64" s="27">
        <v>6980278</v>
      </c>
      <c r="K64" s="26">
        <v>11084912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27</v>
      </c>
      <c r="B65" s="16" t="s">
        <v>128</v>
      </c>
      <c r="C65" s="17" t="s">
        <v>129</v>
      </c>
      <c r="D65" s="26">
        <v>2958363955</v>
      </c>
      <c r="E65" s="27">
        <v>2961201735</v>
      </c>
      <c r="F65" s="27">
        <v>364360197</v>
      </c>
      <c r="G65" s="36">
        <f t="shared" si="9"/>
        <v>0.1231627353977817</v>
      </c>
      <c r="H65" s="26">
        <v>91334794</v>
      </c>
      <c r="I65" s="27">
        <v>110263968</v>
      </c>
      <c r="J65" s="27">
        <v>162761435</v>
      </c>
      <c r="K65" s="26">
        <v>364360197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27</v>
      </c>
      <c r="B66" s="16" t="s">
        <v>130</v>
      </c>
      <c r="C66" s="17" t="s">
        <v>131</v>
      </c>
      <c r="D66" s="26">
        <v>485503441</v>
      </c>
      <c r="E66" s="27">
        <v>488075912</v>
      </c>
      <c r="F66" s="27">
        <v>86547311</v>
      </c>
      <c r="G66" s="36">
        <f t="shared" si="9"/>
        <v>0.17826302285672163</v>
      </c>
      <c r="H66" s="26">
        <v>20123736</v>
      </c>
      <c r="I66" s="27">
        <v>33588260</v>
      </c>
      <c r="J66" s="27">
        <v>32835315</v>
      </c>
      <c r="K66" s="26">
        <v>86547311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42</v>
      </c>
      <c r="B67" s="16" t="s">
        <v>132</v>
      </c>
      <c r="C67" s="17" t="s">
        <v>133</v>
      </c>
      <c r="D67" s="26">
        <v>176720493</v>
      </c>
      <c r="E67" s="27">
        <v>183566493</v>
      </c>
      <c r="F67" s="27">
        <v>38195866</v>
      </c>
      <c r="G67" s="36">
        <f t="shared" si="9"/>
        <v>0.21613716299444682</v>
      </c>
      <c r="H67" s="26">
        <v>17243417</v>
      </c>
      <c r="I67" s="27">
        <v>9031280</v>
      </c>
      <c r="J67" s="27">
        <v>11921169</v>
      </c>
      <c r="K67" s="26">
        <v>38195866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134</v>
      </c>
      <c r="C68" s="20"/>
      <c r="D68" s="28">
        <f>SUM(D62:D67)</f>
        <v>4191098905</v>
      </c>
      <c r="E68" s="29">
        <f>SUM(E62:E67)</f>
        <v>4358570068</v>
      </c>
      <c r="F68" s="29">
        <f>SUM(F62:F67)</f>
        <v>541189402</v>
      </c>
      <c r="G68" s="37">
        <f t="shared" si="9"/>
        <v>0.12912828216827776</v>
      </c>
      <c r="H68" s="28">
        <f aca="true" t="shared" si="12" ref="H68:W68">SUM(H62:H67)</f>
        <v>142137313</v>
      </c>
      <c r="I68" s="29">
        <f t="shared" si="12"/>
        <v>169082817</v>
      </c>
      <c r="J68" s="29">
        <f t="shared" si="12"/>
        <v>229969272</v>
      </c>
      <c r="K68" s="28">
        <f t="shared" si="12"/>
        <v>541189402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27</v>
      </c>
      <c r="B69" s="16" t="s">
        <v>135</v>
      </c>
      <c r="C69" s="17" t="s">
        <v>136</v>
      </c>
      <c r="D69" s="26">
        <v>654418692</v>
      </c>
      <c r="E69" s="27">
        <v>657938688</v>
      </c>
      <c r="F69" s="27">
        <v>104566842</v>
      </c>
      <c r="G69" s="36">
        <f t="shared" si="9"/>
        <v>0.15978584242517327</v>
      </c>
      <c r="H69" s="26">
        <v>35571455</v>
      </c>
      <c r="I69" s="27">
        <v>36327692</v>
      </c>
      <c r="J69" s="27">
        <v>32667695</v>
      </c>
      <c r="K69" s="26">
        <v>104566842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27</v>
      </c>
      <c r="B70" s="16" t="s">
        <v>137</v>
      </c>
      <c r="C70" s="17" t="s">
        <v>138</v>
      </c>
      <c r="D70" s="26">
        <v>778091309</v>
      </c>
      <c r="E70" s="27">
        <v>792591309</v>
      </c>
      <c r="F70" s="27">
        <v>177287037</v>
      </c>
      <c r="G70" s="36">
        <f t="shared" si="9"/>
        <v>0.22784862772448727</v>
      </c>
      <c r="H70" s="26">
        <v>32190646</v>
      </c>
      <c r="I70" s="27">
        <v>86920978</v>
      </c>
      <c r="J70" s="27">
        <v>58175413</v>
      </c>
      <c r="K70" s="26">
        <v>177287037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27</v>
      </c>
      <c r="B71" s="16" t="s">
        <v>139</v>
      </c>
      <c r="C71" s="17" t="s">
        <v>140</v>
      </c>
      <c r="D71" s="26">
        <v>403591200</v>
      </c>
      <c r="E71" s="27">
        <v>403591200</v>
      </c>
      <c r="F71" s="27">
        <v>51834884</v>
      </c>
      <c r="G71" s="36">
        <f t="shared" si="9"/>
        <v>0.1284341283952673</v>
      </c>
      <c r="H71" s="26">
        <v>16282775</v>
      </c>
      <c r="I71" s="27">
        <v>26564592</v>
      </c>
      <c r="J71" s="27">
        <v>8987517</v>
      </c>
      <c r="K71" s="26">
        <v>51834884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27</v>
      </c>
      <c r="B72" s="16" t="s">
        <v>141</v>
      </c>
      <c r="C72" s="17" t="s">
        <v>142</v>
      </c>
      <c r="D72" s="26">
        <v>2723611146</v>
      </c>
      <c r="E72" s="27">
        <v>2709979676</v>
      </c>
      <c r="F72" s="27">
        <v>246863829</v>
      </c>
      <c r="G72" s="36">
        <f t="shared" si="9"/>
        <v>0.09063842662068472</v>
      </c>
      <c r="H72" s="26">
        <v>49910168</v>
      </c>
      <c r="I72" s="27">
        <v>148923034</v>
      </c>
      <c r="J72" s="27">
        <v>48030627</v>
      </c>
      <c r="K72" s="26">
        <v>246863829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27</v>
      </c>
      <c r="B73" s="16" t="s">
        <v>143</v>
      </c>
      <c r="C73" s="17" t="s">
        <v>144</v>
      </c>
      <c r="D73" s="26">
        <v>169793935</v>
      </c>
      <c r="E73" s="27">
        <v>169793935</v>
      </c>
      <c r="F73" s="27">
        <v>30657328</v>
      </c>
      <c r="G73" s="36">
        <f t="shared" si="9"/>
        <v>0.18055608405565252</v>
      </c>
      <c r="H73" s="26">
        <v>10067644</v>
      </c>
      <c r="I73" s="27">
        <v>12073552</v>
      </c>
      <c r="J73" s="27">
        <v>8516132</v>
      </c>
      <c r="K73" s="26">
        <v>30657328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27</v>
      </c>
      <c r="B74" s="16" t="s">
        <v>145</v>
      </c>
      <c r="C74" s="17" t="s">
        <v>146</v>
      </c>
      <c r="D74" s="26">
        <v>287193036</v>
      </c>
      <c r="E74" s="27">
        <v>301222036</v>
      </c>
      <c r="F74" s="27">
        <v>0</v>
      </c>
      <c r="G74" s="36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42</v>
      </c>
      <c r="B75" s="16" t="s">
        <v>147</v>
      </c>
      <c r="C75" s="17" t="s">
        <v>148</v>
      </c>
      <c r="D75" s="26">
        <v>141485999</v>
      </c>
      <c r="E75" s="27">
        <v>148699002</v>
      </c>
      <c r="F75" s="27">
        <v>31251495</v>
      </c>
      <c r="G75" s="36">
        <f t="shared" si="9"/>
        <v>0.22088047736794084</v>
      </c>
      <c r="H75" s="26">
        <v>13041614</v>
      </c>
      <c r="I75" s="27">
        <v>9078770</v>
      </c>
      <c r="J75" s="27">
        <v>9131111</v>
      </c>
      <c r="K75" s="26">
        <v>31251495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149</v>
      </c>
      <c r="C76" s="20"/>
      <c r="D76" s="28">
        <f>SUM(D69:D75)</f>
        <v>5158185317</v>
      </c>
      <c r="E76" s="29">
        <f>SUM(E69:E75)</f>
        <v>5183815846</v>
      </c>
      <c r="F76" s="29">
        <f>SUM(F69:F75)</f>
        <v>642461415</v>
      </c>
      <c r="G76" s="37">
        <f t="shared" si="9"/>
        <v>0.1245518288927346</v>
      </c>
      <c r="H76" s="28">
        <f aca="true" t="shared" si="13" ref="H76:W76">SUM(H69:H75)</f>
        <v>157064302</v>
      </c>
      <c r="I76" s="29">
        <f t="shared" si="13"/>
        <v>319888618</v>
      </c>
      <c r="J76" s="29">
        <f t="shared" si="13"/>
        <v>165508495</v>
      </c>
      <c r="K76" s="28">
        <f t="shared" si="13"/>
        <v>642461415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27</v>
      </c>
      <c r="B77" s="16" t="s">
        <v>150</v>
      </c>
      <c r="C77" s="17" t="s">
        <v>151</v>
      </c>
      <c r="D77" s="26">
        <v>914369552</v>
      </c>
      <c r="E77" s="27">
        <v>914369552</v>
      </c>
      <c r="F77" s="27">
        <v>104913366</v>
      </c>
      <c r="G77" s="36">
        <f t="shared" si="9"/>
        <v>0.11473847283138755</v>
      </c>
      <c r="H77" s="26">
        <v>1643898</v>
      </c>
      <c r="I77" s="27">
        <v>70618722</v>
      </c>
      <c r="J77" s="27">
        <v>32650746</v>
      </c>
      <c r="K77" s="26">
        <v>104913366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27</v>
      </c>
      <c r="B78" s="16" t="s">
        <v>152</v>
      </c>
      <c r="C78" s="17" t="s">
        <v>153</v>
      </c>
      <c r="D78" s="26">
        <v>823642125</v>
      </c>
      <c r="E78" s="27">
        <v>860223127</v>
      </c>
      <c r="F78" s="27">
        <v>123122734</v>
      </c>
      <c r="G78" s="36">
        <f t="shared" si="9"/>
        <v>0.14948571747711423</v>
      </c>
      <c r="H78" s="26">
        <v>54541552</v>
      </c>
      <c r="I78" s="27">
        <v>23697313</v>
      </c>
      <c r="J78" s="27">
        <v>44883869</v>
      </c>
      <c r="K78" s="26">
        <v>123122734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27</v>
      </c>
      <c r="B79" s="16" t="s">
        <v>154</v>
      </c>
      <c r="C79" s="17" t="s">
        <v>155</v>
      </c>
      <c r="D79" s="26">
        <v>1404546940</v>
      </c>
      <c r="E79" s="27">
        <v>1412947440</v>
      </c>
      <c r="F79" s="27">
        <v>240915941</v>
      </c>
      <c r="G79" s="36">
        <f t="shared" si="9"/>
        <v>0.1715257312795826</v>
      </c>
      <c r="H79" s="26">
        <v>43402159</v>
      </c>
      <c r="I79" s="27">
        <v>100088892</v>
      </c>
      <c r="J79" s="27">
        <v>97424890</v>
      </c>
      <c r="K79" s="26">
        <v>240915941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27</v>
      </c>
      <c r="B80" s="16" t="s">
        <v>156</v>
      </c>
      <c r="C80" s="17" t="s">
        <v>157</v>
      </c>
      <c r="D80" s="26">
        <v>427316474</v>
      </c>
      <c r="E80" s="27">
        <v>427316474</v>
      </c>
      <c r="F80" s="27">
        <v>4350082</v>
      </c>
      <c r="G80" s="36">
        <f t="shared" si="9"/>
        <v>0.01018000068960599</v>
      </c>
      <c r="H80" s="26">
        <v>819619</v>
      </c>
      <c r="I80" s="27">
        <v>2780076</v>
      </c>
      <c r="J80" s="27">
        <v>750387</v>
      </c>
      <c r="K80" s="26">
        <v>4350082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42</v>
      </c>
      <c r="B81" s="16" t="s">
        <v>158</v>
      </c>
      <c r="C81" s="17" t="s">
        <v>159</v>
      </c>
      <c r="D81" s="26">
        <v>188341150</v>
      </c>
      <c r="E81" s="27">
        <v>188341150</v>
      </c>
      <c r="F81" s="27">
        <v>34592248</v>
      </c>
      <c r="G81" s="36">
        <f t="shared" si="9"/>
        <v>0.1836680300614072</v>
      </c>
      <c r="H81" s="26">
        <v>11811499</v>
      </c>
      <c r="I81" s="27">
        <v>11060658</v>
      </c>
      <c r="J81" s="27">
        <v>11720091</v>
      </c>
      <c r="K81" s="26">
        <v>34592248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160</v>
      </c>
      <c r="C82" s="20"/>
      <c r="D82" s="28">
        <f>SUM(D77:D81)</f>
        <v>3758216241</v>
      </c>
      <c r="E82" s="29">
        <f>SUM(E77:E81)</f>
        <v>3803197743</v>
      </c>
      <c r="F82" s="29">
        <f>SUM(F77:F81)</f>
        <v>507894371</v>
      </c>
      <c r="G82" s="37">
        <f t="shared" si="9"/>
        <v>0.13514240225433585</v>
      </c>
      <c r="H82" s="28">
        <f aca="true" t="shared" si="14" ref="H82:W82">SUM(H77:H81)</f>
        <v>112218727</v>
      </c>
      <c r="I82" s="29">
        <f t="shared" si="14"/>
        <v>208245661</v>
      </c>
      <c r="J82" s="29">
        <f t="shared" si="14"/>
        <v>187429983</v>
      </c>
      <c r="K82" s="28">
        <f t="shared" si="14"/>
        <v>507894371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161</v>
      </c>
      <c r="C83" s="20"/>
      <c r="D83" s="28">
        <f>SUM(D55,D57:D60,D62:D67,D69:D75,D77:D81)</f>
        <v>20766341583</v>
      </c>
      <c r="E83" s="29">
        <f>SUM(E55,E57:E60,E62:E67,E69:E75,E77:E81)</f>
        <v>21127602229</v>
      </c>
      <c r="F83" s="29">
        <f>SUM(F55,F57:F60,F62:F67,F69:F75,F77:F81)</f>
        <v>3851212086</v>
      </c>
      <c r="G83" s="37">
        <f t="shared" si="9"/>
        <v>0.18545452845448362</v>
      </c>
      <c r="H83" s="28">
        <f aca="true" t="shared" si="15" ref="H83:W83">SUM(H55,H57:H60,H62:H67,H69:H75,H77:H81)</f>
        <v>1785318829</v>
      </c>
      <c r="I83" s="29">
        <f t="shared" si="15"/>
        <v>901512515</v>
      </c>
      <c r="J83" s="29">
        <f t="shared" si="15"/>
        <v>1164380742</v>
      </c>
      <c r="K83" s="28">
        <f t="shared" si="15"/>
        <v>3851212086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604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162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21</v>
      </c>
      <c r="B86" s="16" t="s">
        <v>163</v>
      </c>
      <c r="C86" s="17" t="s">
        <v>164</v>
      </c>
      <c r="D86" s="26">
        <v>41755973999</v>
      </c>
      <c r="E86" s="27">
        <v>42645454594</v>
      </c>
      <c r="F86" s="27">
        <v>10930260498</v>
      </c>
      <c r="G86" s="36">
        <f aca="true" t="shared" si="16" ref="G86:G99">IF($D86=0,0,$F86/$D86)</f>
        <v>0.2617651907308345</v>
      </c>
      <c r="H86" s="26">
        <v>3137618799</v>
      </c>
      <c r="I86" s="27">
        <v>3431142083</v>
      </c>
      <c r="J86" s="27">
        <v>4361499616</v>
      </c>
      <c r="K86" s="26">
        <v>10930260498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21</v>
      </c>
      <c r="B87" s="16" t="s">
        <v>165</v>
      </c>
      <c r="C87" s="17" t="s">
        <v>166</v>
      </c>
      <c r="D87" s="26">
        <v>68998411787</v>
      </c>
      <c r="E87" s="27">
        <v>68155198337</v>
      </c>
      <c r="F87" s="27">
        <v>16548082830</v>
      </c>
      <c r="G87" s="36">
        <f t="shared" si="16"/>
        <v>0.2398328077620741</v>
      </c>
      <c r="H87" s="26">
        <v>2049074164</v>
      </c>
      <c r="I87" s="27">
        <v>5109524673</v>
      </c>
      <c r="J87" s="27">
        <v>9389483993</v>
      </c>
      <c r="K87" s="26">
        <v>16548082830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21</v>
      </c>
      <c r="B88" s="16" t="s">
        <v>167</v>
      </c>
      <c r="C88" s="17" t="s">
        <v>168</v>
      </c>
      <c r="D88" s="26">
        <v>37706659701</v>
      </c>
      <c r="E88" s="27">
        <v>37706659701</v>
      </c>
      <c r="F88" s="27">
        <v>8294202831</v>
      </c>
      <c r="G88" s="36">
        <f t="shared" si="16"/>
        <v>0.21996652306966435</v>
      </c>
      <c r="H88" s="26">
        <v>1272356812</v>
      </c>
      <c r="I88" s="27">
        <v>3604798074</v>
      </c>
      <c r="J88" s="27">
        <v>3417047945</v>
      </c>
      <c r="K88" s="26">
        <v>8294202831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26</v>
      </c>
      <c r="C89" s="20"/>
      <c r="D89" s="28">
        <f>SUM(D86:D88)</f>
        <v>148461045487</v>
      </c>
      <c r="E89" s="29">
        <f>SUM(E86:E88)</f>
        <v>148507312632</v>
      </c>
      <c r="F89" s="29">
        <f>SUM(F86:F88)</f>
        <v>35772546159</v>
      </c>
      <c r="G89" s="37">
        <f t="shared" si="16"/>
        <v>0.24095577423461176</v>
      </c>
      <c r="H89" s="28">
        <f aca="true" t="shared" si="17" ref="H89:W89">SUM(H86:H88)</f>
        <v>6459049775</v>
      </c>
      <c r="I89" s="29">
        <f t="shared" si="17"/>
        <v>12145464830</v>
      </c>
      <c r="J89" s="29">
        <f t="shared" si="17"/>
        <v>17168031554</v>
      </c>
      <c r="K89" s="28">
        <f t="shared" si="17"/>
        <v>35772546159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27</v>
      </c>
      <c r="B90" s="16" t="s">
        <v>169</v>
      </c>
      <c r="C90" s="17" t="s">
        <v>170</v>
      </c>
      <c r="D90" s="26">
        <v>6066389006</v>
      </c>
      <c r="E90" s="27">
        <v>6246973506</v>
      </c>
      <c r="F90" s="27">
        <v>1085720778</v>
      </c>
      <c r="G90" s="36">
        <f t="shared" si="16"/>
        <v>0.17897315469320563</v>
      </c>
      <c r="H90" s="26">
        <v>7436106</v>
      </c>
      <c r="I90" s="27">
        <v>366294492</v>
      </c>
      <c r="J90" s="27">
        <v>711990180</v>
      </c>
      <c r="K90" s="26">
        <v>1085720778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27</v>
      </c>
      <c r="B91" s="16" t="s">
        <v>171</v>
      </c>
      <c r="C91" s="17" t="s">
        <v>172</v>
      </c>
      <c r="D91" s="26">
        <v>1325209694</v>
      </c>
      <c r="E91" s="27">
        <v>1325105022</v>
      </c>
      <c r="F91" s="27">
        <v>339327930</v>
      </c>
      <c r="G91" s="36">
        <f t="shared" si="16"/>
        <v>0.2560560276130911</v>
      </c>
      <c r="H91" s="26">
        <v>46713144</v>
      </c>
      <c r="I91" s="27">
        <v>93460632</v>
      </c>
      <c r="J91" s="27">
        <v>199154154</v>
      </c>
      <c r="K91" s="26">
        <v>339327930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27</v>
      </c>
      <c r="B92" s="16" t="s">
        <v>173</v>
      </c>
      <c r="C92" s="17" t="s">
        <v>174</v>
      </c>
      <c r="D92" s="26">
        <v>965948387</v>
      </c>
      <c r="E92" s="27">
        <v>973226787</v>
      </c>
      <c r="F92" s="27">
        <v>158883867</v>
      </c>
      <c r="G92" s="36">
        <f t="shared" si="16"/>
        <v>0.1644848411553898</v>
      </c>
      <c r="H92" s="26">
        <v>25525092</v>
      </c>
      <c r="I92" s="27">
        <v>67532698</v>
      </c>
      <c r="J92" s="27">
        <v>65826077</v>
      </c>
      <c r="K92" s="26">
        <v>158883867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42</v>
      </c>
      <c r="B93" s="16" t="s">
        <v>175</v>
      </c>
      <c r="C93" s="17" t="s">
        <v>176</v>
      </c>
      <c r="D93" s="26">
        <v>417261171</v>
      </c>
      <c r="E93" s="27">
        <v>420595933</v>
      </c>
      <c r="F93" s="27">
        <v>86083424</v>
      </c>
      <c r="G93" s="36">
        <f t="shared" si="16"/>
        <v>0.20630585825585962</v>
      </c>
      <c r="H93" s="26">
        <v>28380854</v>
      </c>
      <c r="I93" s="27">
        <v>27473143</v>
      </c>
      <c r="J93" s="27">
        <v>30229427</v>
      </c>
      <c r="K93" s="26">
        <v>86083424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177</v>
      </c>
      <c r="C94" s="20"/>
      <c r="D94" s="28">
        <f>SUM(D90:D93)</f>
        <v>8774808258</v>
      </c>
      <c r="E94" s="29">
        <f>SUM(E90:E93)</f>
        <v>8965901248</v>
      </c>
      <c r="F94" s="29">
        <f>SUM(F90:F93)</f>
        <v>1670015999</v>
      </c>
      <c r="G94" s="37">
        <f t="shared" si="16"/>
        <v>0.19031937221846928</v>
      </c>
      <c r="H94" s="28">
        <f aca="true" t="shared" si="18" ref="H94:W94">SUM(H90:H93)</f>
        <v>108055196</v>
      </c>
      <c r="I94" s="29">
        <f t="shared" si="18"/>
        <v>554760965</v>
      </c>
      <c r="J94" s="29">
        <f t="shared" si="18"/>
        <v>1007199838</v>
      </c>
      <c r="K94" s="28">
        <f t="shared" si="18"/>
        <v>1670015999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27</v>
      </c>
      <c r="B95" s="16" t="s">
        <v>178</v>
      </c>
      <c r="C95" s="17" t="s">
        <v>179</v>
      </c>
      <c r="D95" s="26">
        <v>3290121622</v>
      </c>
      <c r="E95" s="27">
        <v>3290121622</v>
      </c>
      <c r="F95" s="27">
        <v>612752707</v>
      </c>
      <c r="G95" s="36">
        <f t="shared" si="16"/>
        <v>0.18624013863278396</v>
      </c>
      <c r="H95" s="26">
        <v>127427846</v>
      </c>
      <c r="I95" s="27">
        <v>246052904</v>
      </c>
      <c r="J95" s="27">
        <v>239271957</v>
      </c>
      <c r="K95" s="26">
        <v>612752707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27</v>
      </c>
      <c r="B96" s="16" t="s">
        <v>180</v>
      </c>
      <c r="C96" s="17" t="s">
        <v>181</v>
      </c>
      <c r="D96" s="26">
        <v>1791835957</v>
      </c>
      <c r="E96" s="27">
        <v>1791835957</v>
      </c>
      <c r="F96" s="27">
        <v>3180352249</v>
      </c>
      <c r="G96" s="36">
        <f t="shared" si="16"/>
        <v>1.7749126177402634</v>
      </c>
      <c r="H96" s="26">
        <v>2899643861</v>
      </c>
      <c r="I96" s="27">
        <v>208012123</v>
      </c>
      <c r="J96" s="27">
        <v>72696265</v>
      </c>
      <c r="K96" s="26">
        <v>3180352249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27</v>
      </c>
      <c r="B97" s="16" t="s">
        <v>182</v>
      </c>
      <c r="C97" s="17" t="s">
        <v>183</v>
      </c>
      <c r="D97" s="26">
        <v>2082672896</v>
      </c>
      <c r="E97" s="27">
        <v>2082220045</v>
      </c>
      <c r="F97" s="27">
        <v>318803772</v>
      </c>
      <c r="G97" s="36">
        <f t="shared" si="16"/>
        <v>0.15307433664321332</v>
      </c>
      <c r="H97" s="26">
        <v>186913060</v>
      </c>
      <c r="I97" s="27">
        <v>117396300</v>
      </c>
      <c r="J97" s="27">
        <v>14494412</v>
      </c>
      <c r="K97" s="26">
        <v>318803772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42</v>
      </c>
      <c r="B98" s="16" t="s">
        <v>184</v>
      </c>
      <c r="C98" s="17" t="s">
        <v>185</v>
      </c>
      <c r="D98" s="26">
        <v>260795396</v>
      </c>
      <c r="E98" s="27">
        <v>260795396</v>
      </c>
      <c r="F98" s="27">
        <v>57779753</v>
      </c>
      <c r="G98" s="36">
        <f t="shared" si="16"/>
        <v>0.22155204380985313</v>
      </c>
      <c r="H98" s="26">
        <v>19806025</v>
      </c>
      <c r="I98" s="27">
        <v>20217578</v>
      </c>
      <c r="J98" s="27">
        <v>17756150</v>
      </c>
      <c r="K98" s="26">
        <v>57779753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186</v>
      </c>
      <c r="C99" s="20"/>
      <c r="D99" s="28">
        <f>SUM(D95:D98)</f>
        <v>7425425871</v>
      </c>
      <c r="E99" s="29">
        <f>SUM(E95:E98)</f>
        <v>7424973020</v>
      </c>
      <c r="F99" s="29">
        <f>SUM(F95:F98)</f>
        <v>4169688481</v>
      </c>
      <c r="G99" s="37">
        <f t="shared" si="16"/>
        <v>0.561541998188241</v>
      </c>
      <c r="H99" s="28">
        <f aca="true" t="shared" si="19" ref="H99:W99">SUM(H95:H98)</f>
        <v>3233790792</v>
      </c>
      <c r="I99" s="29">
        <f t="shared" si="19"/>
        <v>591678905</v>
      </c>
      <c r="J99" s="29">
        <f t="shared" si="19"/>
        <v>344218784</v>
      </c>
      <c r="K99" s="28">
        <f t="shared" si="19"/>
        <v>4169688481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187</v>
      </c>
      <c r="C100" s="20"/>
      <c r="D100" s="28">
        <f>SUM(D86:D88,D90:D93,D95:D98)</f>
        <v>164661279616</v>
      </c>
      <c r="E100" s="29">
        <f>SUM(E86:E88,E90:E93,E95:E98)</f>
        <v>164898186900</v>
      </c>
      <c r="F100" s="29">
        <f>SUM(F86:F88,F90:F93,F95:F98)</f>
        <v>41612250639</v>
      </c>
      <c r="G100" s="37">
        <f>IF($D100=0,0,$F100/$D100)</f>
        <v>0.2527142430572765</v>
      </c>
      <c r="H100" s="28">
        <f aca="true" t="shared" si="20" ref="H100:W100">SUM(H86:H88,H90:H93,H95:H98)</f>
        <v>9800895763</v>
      </c>
      <c r="I100" s="29">
        <f t="shared" si="20"/>
        <v>13291904700</v>
      </c>
      <c r="J100" s="29">
        <f t="shared" si="20"/>
        <v>18519450176</v>
      </c>
      <c r="K100" s="28">
        <f t="shared" si="20"/>
        <v>41612250639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604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188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21</v>
      </c>
      <c r="B103" s="16" t="s">
        <v>189</v>
      </c>
      <c r="C103" s="17" t="s">
        <v>190</v>
      </c>
      <c r="D103" s="26">
        <v>40161810560</v>
      </c>
      <c r="E103" s="27">
        <v>40161810560</v>
      </c>
      <c r="F103" s="27">
        <v>8813869201</v>
      </c>
      <c r="G103" s="36">
        <f aca="true" t="shared" si="21" ref="G103:G134">IF($D103=0,0,$F103/$D103)</f>
        <v>0.2194589605922388</v>
      </c>
      <c r="H103" s="26">
        <v>3278903917</v>
      </c>
      <c r="I103" s="27">
        <v>2774834436</v>
      </c>
      <c r="J103" s="27">
        <v>2760130848</v>
      </c>
      <c r="K103" s="26">
        <v>8813869201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26</v>
      </c>
      <c r="C104" s="20"/>
      <c r="D104" s="28">
        <f>D103</f>
        <v>40161810560</v>
      </c>
      <c r="E104" s="29">
        <f>E103</f>
        <v>40161810560</v>
      </c>
      <c r="F104" s="29">
        <f>F103</f>
        <v>8813869201</v>
      </c>
      <c r="G104" s="37">
        <f t="shared" si="21"/>
        <v>0.2194589605922388</v>
      </c>
      <c r="H104" s="28">
        <f aca="true" t="shared" si="22" ref="H104:W104">H103</f>
        <v>3278903917</v>
      </c>
      <c r="I104" s="29">
        <f t="shared" si="22"/>
        <v>2774834436</v>
      </c>
      <c r="J104" s="29">
        <f t="shared" si="22"/>
        <v>2760130848</v>
      </c>
      <c r="K104" s="28">
        <f t="shared" si="22"/>
        <v>8813869201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27</v>
      </c>
      <c r="B105" s="16" t="s">
        <v>191</v>
      </c>
      <c r="C105" s="17" t="s">
        <v>192</v>
      </c>
      <c r="D105" s="26">
        <v>306104343</v>
      </c>
      <c r="E105" s="27">
        <v>322907919</v>
      </c>
      <c r="F105" s="27">
        <v>48743123</v>
      </c>
      <c r="G105" s="36">
        <f t="shared" si="21"/>
        <v>0.15923695339402616</v>
      </c>
      <c r="H105" s="26">
        <v>13390475</v>
      </c>
      <c r="I105" s="27">
        <v>14941501</v>
      </c>
      <c r="J105" s="27">
        <v>20411147</v>
      </c>
      <c r="K105" s="26">
        <v>48743123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27</v>
      </c>
      <c r="B106" s="16" t="s">
        <v>193</v>
      </c>
      <c r="C106" s="17" t="s">
        <v>194</v>
      </c>
      <c r="D106" s="26">
        <v>229720950</v>
      </c>
      <c r="E106" s="27">
        <v>227720950</v>
      </c>
      <c r="F106" s="27">
        <v>33076139</v>
      </c>
      <c r="G106" s="36">
        <f t="shared" si="21"/>
        <v>0.14398399014108204</v>
      </c>
      <c r="H106" s="26">
        <v>11555291</v>
      </c>
      <c r="I106" s="27">
        <v>10675150</v>
      </c>
      <c r="J106" s="27">
        <v>10845698</v>
      </c>
      <c r="K106" s="26">
        <v>33076139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27</v>
      </c>
      <c r="B107" s="16" t="s">
        <v>195</v>
      </c>
      <c r="C107" s="17" t="s">
        <v>196</v>
      </c>
      <c r="D107" s="26">
        <v>219850920</v>
      </c>
      <c r="E107" s="27">
        <v>224370900</v>
      </c>
      <c r="F107" s="27">
        <v>45859126</v>
      </c>
      <c r="G107" s="36">
        <f t="shared" si="21"/>
        <v>0.2085919221989155</v>
      </c>
      <c r="H107" s="26">
        <v>12848737</v>
      </c>
      <c r="I107" s="27">
        <v>9699905</v>
      </c>
      <c r="J107" s="27">
        <v>23310484</v>
      </c>
      <c r="K107" s="26">
        <v>45859126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27</v>
      </c>
      <c r="B108" s="16" t="s">
        <v>197</v>
      </c>
      <c r="C108" s="17" t="s">
        <v>198</v>
      </c>
      <c r="D108" s="26">
        <v>1113969208</v>
      </c>
      <c r="E108" s="27">
        <v>1095008725</v>
      </c>
      <c r="F108" s="27">
        <v>159283913</v>
      </c>
      <c r="G108" s="36">
        <f t="shared" si="21"/>
        <v>0.14298771622779002</v>
      </c>
      <c r="H108" s="26">
        <v>15236074</v>
      </c>
      <c r="I108" s="27">
        <v>106361005</v>
      </c>
      <c r="J108" s="27">
        <v>37686834</v>
      </c>
      <c r="K108" s="26">
        <v>159283913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42</v>
      </c>
      <c r="B109" s="16" t="s">
        <v>199</v>
      </c>
      <c r="C109" s="17" t="s">
        <v>200</v>
      </c>
      <c r="D109" s="26">
        <v>1278848811</v>
      </c>
      <c r="E109" s="27">
        <v>1197483328</v>
      </c>
      <c r="F109" s="27">
        <v>237335110</v>
      </c>
      <c r="G109" s="36">
        <f t="shared" si="21"/>
        <v>0.18558496356923931</v>
      </c>
      <c r="H109" s="26">
        <v>56882003</v>
      </c>
      <c r="I109" s="27">
        <v>79912750</v>
      </c>
      <c r="J109" s="27">
        <v>100540357</v>
      </c>
      <c r="K109" s="26">
        <v>237335110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201</v>
      </c>
      <c r="C110" s="20"/>
      <c r="D110" s="28">
        <f>SUM(D105:D109)</f>
        <v>3148494232</v>
      </c>
      <c r="E110" s="29">
        <f>SUM(E105:E109)</f>
        <v>3067491822</v>
      </c>
      <c r="F110" s="29">
        <f>SUM(F105:F109)</f>
        <v>524297411</v>
      </c>
      <c r="G110" s="37">
        <f t="shared" si="21"/>
        <v>0.16652322423565424</v>
      </c>
      <c r="H110" s="28">
        <f aca="true" t="shared" si="23" ref="H110:W110">SUM(H105:H109)</f>
        <v>109912580</v>
      </c>
      <c r="I110" s="29">
        <f t="shared" si="23"/>
        <v>221590311</v>
      </c>
      <c r="J110" s="29">
        <f t="shared" si="23"/>
        <v>192794520</v>
      </c>
      <c r="K110" s="28">
        <f t="shared" si="23"/>
        <v>524297411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27</v>
      </c>
      <c r="B111" s="16" t="s">
        <v>202</v>
      </c>
      <c r="C111" s="17" t="s">
        <v>203</v>
      </c>
      <c r="D111" s="26">
        <v>172041000</v>
      </c>
      <c r="E111" s="27">
        <v>183229000</v>
      </c>
      <c r="F111" s="27">
        <v>54626193</v>
      </c>
      <c r="G111" s="36">
        <f t="shared" si="21"/>
        <v>0.31751845780947563</v>
      </c>
      <c r="H111" s="26">
        <v>8523397</v>
      </c>
      <c r="I111" s="27">
        <v>18346714</v>
      </c>
      <c r="J111" s="27">
        <v>27756082</v>
      </c>
      <c r="K111" s="26">
        <v>54626193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27</v>
      </c>
      <c r="B112" s="16" t="s">
        <v>204</v>
      </c>
      <c r="C112" s="17" t="s">
        <v>205</v>
      </c>
      <c r="D112" s="26">
        <v>447420386</v>
      </c>
      <c r="E112" s="27">
        <v>456117386</v>
      </c>
      <c r="F112" s="27">
        <v>115825314</v>
      </c>
      <c r="G112" s="36">
        <f t="shared" si="21"/>
        <v>0.25887357309642123</v>
      </c>
      <c r="H112" s="26">
        <v>18603163</v>
      </c>
      <c r="I112" s="27">
        <v>48019036</v>
      </c>
      <c r="J112" s="27">
        <v>49203115</v>
      </c>
      <c r="K112" s="26">
        <v>115825314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27</v>
      </c>
      <c r="B113" s="16" t="s">
        <v>206</v>
      </c>
      <c r="C113" s="17" t="s">
        <v>207</v>
      </c>
      <c r="D113" s="26">
        <v>169361445</v>
      </c>
      <c r="E113" s="27">
        <v>163109000</v>
      </c>
      <c r="F113" s="27">
        <v>26023145</v>
      </c>
      <c r="G113" s="36">
        <f t="shared" si="21"/>
        <v>0.15365448139628238</v>
      </c>
      <c r="H113" s="26">
        <v>3986781</v>
      </c>
      <c r="I113" s="27">
        <v>13323916</v>
      </c>
      <c r="J113" s="27">
        <v>8712448</v>
      </c>
      <c r="K113" s="26">
        <v>26023145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27</v>
      </c>
      <c r="B114" s="16" t="s">
        <v>208</v>
      </c>
      <c r="C114" s="17" t="s">
        <v>209</v>
      </c>
      <c r="D114" s="26">
        <v>59307578</v>
      </c>
      <c r="E114" s="27">
        <v>59307578</v>
      </c>
      <c r="F114" s="27">
        <v>9193411</v>
      </c>
      <c r="G114" s="36">
        <f t="shared" si="21"/>
        <v>0.15501241679435973</v>
      </c>
      <c r="H114" s="26">
        <v>3694103</v>
      </c>
      <c r="I114" s="27">
        <v>5682687</v>
      </c>
      <c r="J114" s="27">
        <v>-183379</v>
      </c>
      <c r="K114" s="26">
        <v>9193411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27</v>
      </c>
      <c r="B115" s="16" t="s">
        <v>210</v>
      </c>
      <c r="C115" s="17" t="s">
        <v>211</v>
      </c>
      <c r="D115" s="26">
        <v>5516477467</v>
      </c>
      <c r="E115" s="27">
        <v>5563089467</v>
      </c>
      <c r="F115" s="27">
        <v>6960381779</v>
      </c>
      <c r="G115" s="36">
        <f t="shared" si="21"/>
        <v>1.261743897376097</v>
      </c>
      <c r="H115" s="26">
        <v>5659027756</v>
      </c>
      <c r="I115" s="27">
        <v>563270714</v>
      </c>
      <c r="J115" s="27">
        <v>738083309</v>
      </c>
      <c r="K115" s="26">
        <v>6960381779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27</v>
      </c>
      <c r="B116" s="16" t="s">
        <v>212</v>
      </c>
      <c r="C116" s="17" t="s">
        <v>213</v>
      </c>
      <c r="D116" s="26">
        <v>121536902</v>
      </c>
      <c r="E116" s="27">
        <v>121536902</v>
      </c>
      <c r="F116" s="27">
        <v>28514439</v>
      </c>
      <c r="G116" s="36">
        <f t="shared" si="21"/>
        <v>0.2346154832875368</v>
      </c>
      <c r="H116" s="26">
        <v>8377553</v>
      </c>
      <c r="I116" s="27">
        <v>9203791</v>
      </c>
      <c r="J116" s="27">
        <v>10933095</v>
      </c>
      <c r="K116" s="26">
        <v>28514439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27</v>
      </c>
      <c r="B117" s="16" t="s">
        <v>214</v>
      </c>
      <c r="C117" s="17" t="s">
        <v>215</v>
      </c>
      <c r="D117" s="26">
        <v>137126408</v>
      </c>
      <c r="E117" s="27">
        <v>136214965</v>
      </c>
      <c r="F117" s="27">
        <v>24593046</v>
      </c>
      <c r="G117" s="36">
        <f t="shared" si="21"/>
        <v>0.17934580478473555</v>
      </c>
      <c r="H117" s="26">
        <v>6553413</v>
      </c>
      <c r="I117" s="27">
        <v>9558403</v>
      </c>
      <c r="J117" s="27">
        <v>8481230</v>
      </c>
      <c r="K117" s="26">
        <v>24593046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42</v>
      </c>
      <c r="B118" s="16" t="s">
        <v>216</v>
      </c>
      <c r="C118" s="17" t="s">
        <v>217</v>
      </c>
      <c r="D118" s="26">
        <v>812165970</v>
      </c>
      <c r="E118" s="27">
        <v>782336296</v>
      </c>
      <c r="F118" s="27">
        <v>153546932</v>
      </c>
      <c r="G118" s="36">
        <f t="shared" si="21"/>
        <v>0.1890585639780007</v>
      </c>
      <c r="H118" s="26">
        <v>22361499</v>
      </c>
      <c r="I118" s="27">
        <v>65165725</v>
      </c>
      <c r="J118" s="27">
        <v>66019708</v>
      </c>
      <c r="K118" s="26">
        <v>153546932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218</v>
      </c>
      <c r="C119" s="20"/>
      <c r="D119" s="28">
        <f>SUM(D111:D118)</f>
        <v>7435437156</v>
      </c>
      <c r="E119" s="29">
        <f>SUM(E111:E118)</f>
        <v>7464940594</v>
      </c>
      <c r="F119" s="29">
        <f>SUM(F111:F118)</f>
        <v>7372704259</v>
      </c>
      <c r="G119" s="37">
        <f t="shared" si="21"/>
        <v>0.9915629847063696</v>
      </c>
      <c r="H119" s="28">
        <f aca="true" t="shared" si="24" ref="H119:W119">SUM(H111:H118)</f>
        <v>5731127665</v>
      </c>
      <c r="I119" s="29">
        <f t="shared" si="24"/>
        <v>732570986</v>
      </c>
      <c r="J119" s="29">
        <f t="shared" si="24"/>
        <v>909005608</v>
      </c>
      <c r="K119" s="28">
        <f t="shared" si="24"/>
        <v>7372704259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27</v>
      </c>
      <c r="B120" s="16" t="s">
        <v>219</v>
      </c>
      <c r="C120" s="17" t="s">
        <v>220</v>
      </c>
      <c r="D120" s="26">
        <v>211894029</v>
      </c>
      <c r="E120" s="27">
        <v>211894029</v>
      </c>
      <c r="F120" s="27">
        <v>45268495</v>
      </c>
      <c r="G120" s="36">
        <f t="shared" si="21"/>
        <v>0.21363742628160606</v>
      </c>
      <c r="H120" s="26">
        <v>17554619</v>
      </c>
      <c r="I120" s="27">
        <v>14066594</v>
      </c>
      <c r="J120" s="27">
        <v>13647282</v>
      </c>
      <c r="K120" s="26">
        <v>45268495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27</v>
      </c>
      <c r="B121" s="16" t="s">
        <v>221</v>
      </c>
      <c r="C121" s="17" t="s">
        <v>222</v>
      </c>
      <c r="D121" s="26">
        <v>609931689</v>
      </c>
      <c r="E121" s="27">
        <v>613573689</v>
      </c>
      <c r="F121" s="27">
        <v>88799036</v>
      </c>
      <c r="G121" s="36">
        <f t="shared" si="21"/>
        <v>0.1455884939272273</v>
      </c>
      <c r="H121" s="26">
        <v>4314180</v>
      </c>
      <c r="I121" s="27">
        <v>44282432</v>
      </c>
      <c r="J121" s="27">
        <v>40202424</v>
      </c>
      <c r="K121" s="26">
        <v>88799036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27</v>
      </c>
      <c r="B122" s="16" t="s">
        <v>223</v>
      </c>
      <c r="C122" s="17" t="s">
        <v>224</v>
      </c>
      <c r="D122" s="26">
        <v>1103993676</v>
      </c>
      <c r="E122" s="27">
        <v>1135264676</v>
      </c>
      <c r="F122" s="27">
        <v>190063745</v>
      </c>
      <c r="G122" s="36">
        <f t="shared" si="21"/>
        <v>0.17216017548999077</v>
      </c>
      <c r="H122" s="26">
        <v>36605977</v>
      </c>
      <c r="I122" s="27">
        <v>78290014</v>
      </c>
      <c r="J122" s="27">
        <v>75167754</v>
      </c>
      <c r="K122" s="26">
        <v>190063745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42</v>
      </c>
      <c r="B123" s="16" t="s">
        <v>225</v>
      </c>
      <c r="C123" s="17" t="s">
        <v>226</v>
      </c>
      <c r="D123" s="26">
        <v>884047138</v>
      </c>
      <c r="E123" s="27">
        <v>897372780</v>
      </c>
      <c r="F123" s="27">
        <v>127194879</v>
      </c>
      <c r="G123" s="36">
        <f t="shared" si="21"/>
        <v>0.14387793764906687</v>
      </c>
      <c r="H123" s="26">
        <v>31063651</v>
      </c>
      <c r="I123" s="27">
        <v>40526110</v>
      </c>
      <c r="J123" s="27">
        <v>55605118</v>
      </c>
      <c r="K123" s="26">
        <v>127194879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227</v>
      </c>
      <c r="C124" s="20"/>
      <c r="D124" s="28">
        <f>SUM(D120:D123)</f>
        <v>2809866532</v>
      </c>
      <c r="E124" s="29">
        <f>SUM(E120:E123)</f>
        <v>2858105174</v>
      </c>
      <c r="F124" s="29">
        <f>SUM(F120:F123)</f>
        <v>451326155</v>
      </c>
      <c r="G124" s="37">
        <f t="shared" si="21"/>
        <v>0.1606219191766223</v>
      </c>
      <c r="H124" s="28">
        <f aca="true" t="shared" si="25" ref="H124:W124">SUM(H120:H123)</f>
        <v>89538427</v>
      </c>
      <c r="I124" s="29">
        <f t="shared" si="25"/>
        <v>177165150</v>
      </c>
      <c r="J124" s="29">
        <f t="shared" si="25"/>
        <v>184622578</v>
      </c>
      <c r="K124" s="28">
        <f t="shared" si="25"/>
        <v>451326155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27</v>
      </c>
      <c r="B125" s="16" t="s">
        <v>228</v>
      </c>
      <c r="C125" s="17" t="s">
        <v>229</v>
      </c>
      <c r="D125" s="26">
        <v>344808793</v>
      </c>
      <c r="E125" s="27">
        <v>346152531</v>
      </c>
      <c r="F125" s="27">
        <v>63418617</v>
      </c>
      <c r="G125" s="36">
        <f t="shared" si="21"/>
        <v>0.18392401321389737</v>
      </c>
      <c r="H125" s="26">
        <v>14365056</v>
      </c>
      <c r="I125" s="27">
        <v>30189286</v>
      </c>
      <c r="J125" s="27">
        <v>18864275</v>
      </c>
      <c r="K125" s="26">
        <v>63418617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27</v>
      </c>
      <c r="B126" s="16" t="s">
        <v>230</v>
      </c>
      <c r="C126" s="17" t="s">
        <v>231</v>
      </c>
      <c r="D126" s="26">
        <v>206199711</v>
      </c>
      <c r="E126" s="27">
        <v>281576940</v>
      </c>
      <c r="F126" s="27">
        <v>17426655</v>
      </c>
      <c r="G126" s="36">
        <f t="shared" si="21"/>
        <v>0.08451347926476968</v>
      </c>
      <c r="H126" s="26">
        <v>7648212</v>
      </c>
      <c r="I126" s="27">
        <v>3879737</v>
      </c>
      <c r="J126" s="27">
        <v>5898706</v>
      </c>
      <c r="K126" s="26">
        <v>17426655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27</v>
      </c>
      <c r="B127" s="16" t="s">
        <v>232</v>
      </c>
      <c r="C127" s="17" t="s">
        <v>233</v>
      </c>
      <c r="D127" s="26">
        <v>228332720</v>
      </c>
      <c r="E127" s="27">
        <v>258338620</v>
      </c>
      <c r="F127" s="27">
        <v>41670175</v>
      </c>
      <c r="G127" s="36">
        <f t="shared" si="21"/>
        <v>0.18249760700087136</v>
      </c>
      <c r="H127" s="26">
        <v>9820796</v>
      </c>
      <c r="I127" s="27">
        <v>15293042</v>
      </c>
      <c r="J127" s="27">
        <v>16556337</v>
      </c>
      <c r="K127" s="26">
        <v>41670175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27</v>
      </c>
      <c r="B128" s="16" t="s">
        <v>234</v>
      </c>
      <c r="C128" s="17" t="s">
        <v>235</v>
      </c>
      <c r="D128" s="26">
        <v>305852407</v>
      </c>
      <c r="E128" s="27">
        <v>305852407</v>
      </c>
      <c r="F128" s="27">
        <v>72897534</v>
      </c>
      <c r="G128" s="36">
        <f t="shared" si="21"/>
        <v>0.23834219490056197</v>
      </c>
      <c r="H128" s="26">
        <v>18254659</v>
      </c>
      <c r="I128" s="27">
        <v>28199751</v>
      </c>
      <c r="J128" s="27">
        <v>26443124</v>
      </c>
      <c r="K128" s="26">
        <v>72897534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42</v>
      </c>
      <c r="B129" s="16" t="s">
        <v>236</v>
      </c>
      <c r="C129" s="17" t="s">
        <v>237</v>
      </c>
      <c r="D129" s="26">
        <v>502728594</v>
      </c>
      <c r="E129" s="27">
        <v>530953474</v>
      </c>
      <c r="F129" s="27">
        <v>122046649</v>
      </c>
      <c r="G129" s="36">
        <f t="shared" si="21"/>
        <v>0.2427684648468593</v>
      </c>
      <c r="H129" s="26">
        <v>36683063</v>
      </c>
      <c r="I129" s="27">
        <v>42882780</v>
      </c>
      <c r="J129" s="27">
        <v>42480806</v>
      </c>
      <c r="K129" s="26">
        <v>122046649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238</v>
      </c>
      <c r="C130" s="20"/>
      <c r="D130" s="28">
        <f>SUM(D125:D129)</f>
        <v>1587922225</v>
      </c>
      <c r="E130" s="29">
        <f>SUM(E125:E129)</f>
        <v>1722873972</v>
      </c>
      <c r="F130" s="29">
        <f>SUM(F125:F129)</f>
        <v>317459630</v>
      </c>
      <c r="G130" s="37">
        <f t="shared" si="21"/>
        <v>0.1999213972837996</v>
      </c>
      <c r="H130" s="28">
        <f aca="true" t="shared" si="26" ref="H130:W130">SUM(H125:H129)</f>
        <v>86771786</v>
      </c>
      <c r="I130" s="29">
        <f t="shared" si="26"/>
        <v>120444596</v>
      </c>
      <c r="J130" s="29">
        <f t="shared" si="26"/>
        <v>110243248</v>
      </c>
      <c r="K130" s="28">
        <f t="shared" si="26"/>
        <v>317459630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27</v>
      </c>
      <c r="B131" s="16" t="s">
        <v>239</v>
      </c>
      <c r="C131" s="17" t="s">
        <v>240</v>
      </c>
      <c r="D131" s="26">
        <v>2397473762</v>
      </c>
      <c r="E131" s="27">
        <v>2388155578</v>
      </c>
      <c r="F131" s="27">
        <v>451847677</v>
      </c>
      <c r="G131" s="36">
        <f t="shared" si="21"/>
        <v>0.188468246936335</v>
      </c>
      <c r="H131" s="26">
        <v>67800988</v>
      </c>
      <c r="I131" s="27">
        <v>202553010</v>
      </c>
      <c r="J131" s="27">
        <v>181493679</v>
      </c>
      <c r="K131" s="26">
        <v>451847677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27</v>
      </c>
      <c r="B132" s="16" t="s">
        <v>241</v>
      </c>
      <c r="C132" s="17" t="s">
        <v>242</v>
      </c>
      <c r="D132" s="26">
        <v>102548264</v>
      </c>
      <c r="E132" s="27">
        <v>102548264</v>
      </c>
      <c r="F132" s="27">
        <v>15113124</v>
      </c>
      <c r="G132" s="36">
        <f t="shared" si="21"/>
        <v>0.14737571764257268</v>
      </c>
      <c r="H132" s="26">
        <v>4277933</v>
      </c>
      <c r="I132" s="27">
        <v>4257203</v>
      </c>
      <c r="J132" s="27">
        <v>6577988</v>
      </c>
      <c r="K132" s="26">
        <v>15113124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27</v>
      </c>
      <c r="B133" s="16" t="s">
        <v>243</v>
      </c>
      <c r="C133" s="17" t="s">
        <v>244</v>
      </c>
      <c r="D133" s="26">
        <v>149142926</v>
      </c>
      <c r="E133" s="27">
        <v>153092926</v>
      </c>
      <c r="F133" s="27">
        <v>22882322</v>
      </c>
      <c r="G133" s="36">
        <f t="shared" si="21"/>
        <v>0.1534254598169812</v>
      </c>
      <c r="H133" s="26">
        <v>7844818</v>
      </c>
      <c r="I133" s="27">
        <v>3037867</v>
      </c>
      <c r="J133" s="27">
        <v>11999637</v>
      </c>
      <c r="K133" s="26">
        <v>22882322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42</v>
      </c>
      <c r="B134" s="16" t="s">
        <v>245</v>
      </c>
      <c r="C134" s="17" t="s">
        <v>246</v>
      </c>
      <c r="D134" s="26">
        <v>276332829</v>
      </c>
      <c r="E134" s="27">
        <v>280649853</v>
      </c>
      <c r="F134" s="27">
        <v>22908804</v>
      </c>
      <c r="G134" s="36">
        <f t="shared" si="21"/>
        <v>0.08290294020765807</v>
      </c>
      <c r="H134" s="26">
        <v>11550208</v>
      </c>
      <c r="I134" s="27">
        <v>972888</v>
      </c>
      <c r="J134" s="27">
        <v>10385708</v>
      </c>
      <c r="K134" s="26">
        <v>22908804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247</v>
      </c>
      <c r="C135" s="20"/>
      <c r="D135" s="28">
        <f>SUM(D131:D134)</f>
        <v>2925497781</v>
      </c>
      <c r="E135" s="29">
        <f>SUM(E131:E134)</f>
        <v>2924446621</v>
      </c>
      <c r="F135" s="29">
        <f>SUM(F131:F134)</f>
        <v>512751927</v>
      </c>
      <c r="G135" s="37">
        <f aca="true" t="shared" si="27" ref="G135:G168">IF($D135=0,0,$F135/$D135)</f>
        <v>0.17526997638833622</v>
      </c>
      <c r="H135" s="28">
        <f aca="true" t="shared" si="28" ref="H135:W135">SUM(H131:H134)</f>
        <v>91473947</v>
      </c>
      <c r="I135" s="29">
        <f t="shared" si="28"/>
        <v>210820968</v>
      </c>
      <c r="J135" s="29">
        <f t="shared" si="28"/>
        <v>210457012</v>
      </c>
      <c r="K135" s="28">
        <f t="shared" si="28"/>
        <v>512751927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27</v>
      </c>
      <c r="B136" s="16" t="s">
        <v>248</v>
      </c>
      <c r="C136" s="17" t="s">
        <v>249</v>
      </c>
      <c r="D136" s="26">
        <v>153076949</v>
      </c>
      <c r="E136" s="27">
        <v>159831949</v>
      </c>
      <c r="F136" s="27">
        <v>31470756</v>
      </c>
      <c r="G136" s="36">
        <f t="shared" si="27"/>
        <v>0.20558781845070612</v>
      </c>
      <c r="H136" s="26">
        <v>6981395</v>
      </c>
      <c r="I136" s="27">
        <v>11699083</v>
      </c>
      <c r="J136" s="27">
        <v>12790278</v>
      </c>
      <c r="K136" s="26">
        <v>31470756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27</v>
      </c>
      <c r="B137" s="16" t="s">
        <v>250</v>
      </c>
      <c r="C137" s="17" t="s">
        <v>251</v>
      </c>
      <c r="D137" s="26">
        <v>282132740</v>
      </c>
      <c r="E137" s="27">
        <v>280475750</v>
      </c>
      <c r="F137" s="27">
        <v>47967707</v>
      </c>
      <c r="G137" s="36">
        <f t="shared" si="27"/>
        <v>0.1700182226281147</v>
      </c>
      <c r="H137" s="26">
        <v>19310055</v>
      </c>
      <c r="I137" s="27">
        <v>13327370</v>
      </c>
      <c r="J137" s="27">
        <v>15330282</v>
      </c>
      <c r="K137" s="26">
        <v>47967707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27</v>
      </c>
      <c r="B138" s="16" t="s">
        <v>252</v>
      </c>
      <c r="C138" s="17" t="s">
        <v>253</v>
      </c>
      <c r="D138" s="26">
        <v>550402762</v>
      </c>
      <c r="E138" s="27">
        <v>568706388</v>
      </c>
      <c r="F138" s="27">
        <v>115391437</v>
      </c>
      <c r="G138" s="36">
        <f t="shared" si="27"/>
        <v>0.2096490878437852</v>
      </c>
      <c r="H138" s="26">
        <v>20001520</v>
      </c>
      <c r="I138" s="27">
        <v>47010772</v>
      </c>
      <c r="J138" s="27">
        <v>48379145</v>
      </c>
      <c r="K138" s="26">
        <v>115391437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27</v>
      </c>
      <c r="B139" s="16" t="s">
        <v>254</v>
      </c>
      <c r="C139" s="17" t="s">
        <v>255</v>
      </c>
      <c r="D139" s="26">
        <v>198574175</v>
      </c>
      <c r="E139" s="27">
        <v>218921155</v>
      </c>
      <c r="F139" s="27">
        <v>55533055</v>
      </c>
      <c r="G139" s="36">
        <f t="shared" si="27"/>
        <v>0.27965899896096763</v>
      </c>
      <c r="H139" s="26">
        <v>18872522</v>
      </c>
      <c r="I139" s="27">
        <v>18742724</v>
      </c>
      <c r="J139" s="27">
        <v>17917809</v>
      </c>
      <c r="K139" s="26">
        <v>55533055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27</v>
      </c>
      <c r="B140" s="16" t="s">
        <v>256</v>
      </c>
      <c r="C140" s="17" t="s">
        <v>257</v>
      </c>
      <c r="D140" s="26">
        <v>397129753</v>
      </c>
      <c r="E140" s="27">
        <v>394199189</v>
      </c>
      <c r="F140" s="27">
        <v>105350157</v>
      </c>
      <c r="G140" s="36">
        <f t="shared" si="27"/>
        <v>0.26527893265151553</v>
      </c>
      <c r="H140" s="26">
        <v>35510559</v>
      </c>
      <c r="I140" s="27">
        <v>35211324</v>
      </c>
      <c r="J140" s="27">
        <v>34628274</v>
      </c>
      <c r="K140" s="26">
        <v>105350157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42</v>
      </c>
      <c r="B141" s="16" t="s">
        <v>258</v>
      </c>
      <c r="C141" s="17" t="s">
        <v>259</v>
      </c>
      <c r="D141" s="26">
        <v>563862195</v>
      </c>
      <c r="E141" s="27">
        <v>614285195</v>
      </c>
      <c r="F141" s="27">
        <v>133385428</v>
      </c>
      <c r="G141" s="36">
        <f t="shared" si="27"/>
        <v>0.23655678494281746</v>
      </c>
      <c r="H141" s="26">
        <v>35282517</v>
      </c>
      <c r="I141" s="27">
        <v>31934516</v>
      </c>
      <c r="J141" s="27">
        <v>66168395</v>
      </c>
      <c r="K141" s="26">
        <v>133385428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260</v>
      </c>
      <c r="C142" s="20"/>
      <c r="D142" s="28">
        <f>SUM(D136:D141)</f>
        <v>2145178574</v>
      </c>
      <c r="E142" s="29">
        <f>SUM(E136:E141)</f>
        <v>2236419626</v>
      </c>
      <c r="F142" s="29">
        <f>SUM(F136:F141)</f>
        <v>489098540</v>
      </c>
      <c r="G142" s="37">
        <f t="shared" si="27"/>
        <v>0.22799898615806333</v>
      </c>
      <c r="H142" s="28">
        <f aca="true" t="shared" si="29" ref="H142:W142">SUM(H136:H141)</f>
        <v>135958568</v>
      </c>
      <c r="I142" s="29">
        <f t="shared" si="29"/>
        <v>157925789</v>
      </c>
      <c r="J142" s="29">
        <f t="shared" si="29"/>
        <v>195214183</v>
      </c>
      <c r="K142" s="28">
        <f t="shared" si="29"/>
        <v>489098540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27</v>
      </c>
      <c r="B143" s="16" t="s">
        <v>261</v>
      </c>
      <c r="C143" s="17" t="s">
        <v>262</v>
      </c>
      <c r="D143" s="26">
        <v>209717974</v>
      </c>
      <c r="E143" s="27">
        <v>237971185</v>
      </c>
      <c r="F143" s="27">
        <v>41617912</v>
      </c>
      <c r="G143" s="36">
        <f t="shared" si="27"/>
        <v>0.1984470439333922</v>
      </c>
      <c r="H143" s="26">
        <v>15668218</v>
      </c>
      <c r="I143" s="27">
        <v>12887758</v>
      </c>
      <c r="J143" s="27">
        <v>13061936</v>
      </c>
      <c r="K143" s="26">
        <v>41617912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27</v>
      </c>
      <c r="B144" s="16" t="s">
        <v>263</v>
      </c>
      <c r="C144" s="17" t="s">
        <v>264</v>
      </c>
      <c r="D144" s="26">
        <v>274190455</v>
      </c>
      <c r="E144" s="27">
        <v>293643324</v>
      </c>
      <c r="F144" s="27">
        <v>53110247</v>
      </c>
      <c r="G144" s="36">
        <f t="shared" si="27"/>
        <v>0.1936983802007258</v>
      </c>
      <c r="H144" s="26">
        <v>14108587</v>
      </c>
      <c r="I144" s="27">
        <v>19768969</v>
      </c>
      <c r="J144" s="27">
        <v>19232691</v>
      </c>
      <c r="K144" s="26">
        <v>53110247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27</v>
      </c>
      <c r="B145" s="16" t="s">
        <v>265</v>
      </c>
      <c r="C145" s="17" t="s">
        <v>266</v>
      </c>
      <c r="D145" s="26">
        <v>271204986</v>
      </c>
      <c r="E145" s="27">
        <v>295438456</v>
      </c>
      <c r="F145" s="27">
        <v>20802963</v>
      </c>
      <c r="G145" s="36">
        <f t="shared" si="27"/>
        <v>0.07670568047742309</v>
      </c>
      <c r="H145" s="26">
        <v>8491042</v>
      </c>
      <c r="I145" s="27">
        <v>5340823</v>
      </c>
      <c r="J145" s="27">
        <v>6971098</v>
      </c>
      <c r="K145" s="26">
        <v>20802963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27</v>
      </c>
      <c r="B146" s="16" t="s">
        <v>267</v>
      </c>
      <c r="C146" s="17" t="s">
        <v>268</v>
      </c>
      <c r="D146" s="26">
        <v>174002227</v>
      </c>
      <c r="E146" s="27">
        <v>177611464</v>
      </c>
      <c r="F146" s="27">
        <v>30019526</v>
      </c>
      <c r="G146" s="36">
        <f t="shared" si="27"/>
        <v>0.17252380338787274</v>
      </c>
      <c r="H146" s="26">
        <v>11575338</v>
      </c>
      <c r="I146" s="27">
        <v>9130828</v>
      </c>
      <c r="J146" s="27">
        <v>9313360</v>
      </c>
      <c r="K146" s="26">
        <v>30019526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42</v>
      </c>
      <c r="B147" s="16" t="s">
        <v>269</v>
      </c>
      <c r="C147" s="17" t="s">
        <v>270</v>
      </c>
      <c r="D147" s="26">
        <v>546239647</v>
      </c>
      <c r="E147" s="27">
        <v>556384646</v>
      </c>
      <c r="F147" s="27">
        <v>87180767</v>
      </c>
      <c r="G147" s="36">
        <f t="shared" si="27"/>
        <v>0.1596016830319898</v>
      </c>
      <c r="H147" s="26">
        <v>17538647</v>
      </c>
      <c r="I147" s="27">
        <v>19352175</v>
      </c>
      <c r="J147" s="27">
        <v>50289945</v>
      </c>
      <c r="K147" s="26">
        <v>87180767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271</v>
      </c>
      <c r="C148" s="20"/>
      <c r="D148" s="28">
        <f>SUM(D143:D147)</f>
        <v>1475355289</v>
      </c>
      <c r="E148" s="29">
        <f>SUM(E143:E147)</f>
        <v>1561049075</v>
      </c>
      <c r="F148" s="29">
        <f>SUM(F143:F147)</f>
        <v>232731415</v>
      </c>
      <c r="G148" s="37">
        <f t="shared" si="27"/>
        <v>0.15774601327233254</v>
      </c>
      <c r="H148" s="28">
        <f aca="true" t="shared" si="30" ref="H148:W148">SUM(H143:H147)</f>
        <v>67381832</v>
      </c>
      <c r="I148" s="29">
        <f t="shared" si="30"/>
        <v>66480553</v>
      </c>
      <c r="J148" s="29">
        <f t="shared" si="30"/>
        <v>98869030</v>
      </c>
      <c r="K148" s="28">
        <f t="shared" si="30"/>
        <v>232731415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27</v>
      </c>
      <c r="B149" s="16" t="s">
        <v>272</v>
      </c>
      <c r="C149" s="17" t="s">
        <v>273</v>
      </c>
      <c r="D149" s="26">
        <v>186444525</v>
      </c>
      <c r="E149" s="27">
        <v>185807264</v>
      </c>
      <c r="F149" s="27">
        <v>33302916</v>
      </c>
      <c r="G149" s="36">
        <f t="shared" si="27"/>
        <v>0.1786210455898343</v>
      </c>
      <c r="H149" s="26">
        <v>16088029</v>
      </c>
      <c r="I149" s="27">
        <v>5760561</v>
      </c>
      <c r="J149" s="27">
        <v>11454326</v>
      </c>
      <c r="K149" s="26">
        <v>33302916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27</v>
      </c>
      <c r="B150" s="16" t="s">
        <v>274</v>
      </c>
      <c r="C150" s="17" t="s">
        <v>275</v>
      </c>
      <c r="D150" s="26">
        <v>3485273600</v>
      </c>
      <c r="E150" s="27">
        <v>3594077400</v>
      </c>
      <c r="F150" s="27">
        <v>767623311</v>
      </c>
      <c r="G150" s="36">
        <f t="shared" si="27"/>
        <v>0.2202476474156864</v>
      </c>
      <c r="H150" s="26">
        <v>246851035</v>
      </c>
      <c r="I150" s="27">
        <v>276987256</v>
      </c>
      <c r="J150" s="27">
        <v>243785020</v>
      </c>
      <c r="K150" s="26">
        <v>767623311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27</v>
      </c>
      <c r="B151" s="16" t="s">
        <v>276</v>
      </c>
      <c r="C151" s="17" t="s">
        <v>277</v>
      </c>
      <c r="D151" s="26">
        <v>538048920</v>
      </c>
      <c r="E151" s="27">
        <v>566425220</v>
      </c>
      <c r="F151" s="27">
        <v>130457503</v>
      </c>
      <c r="G151" s="36">
        <f t="shared" si="27"/>
        <v>0.2424640179558394</v>
      </c>
      <c r="H151" s="26">
        <v>54543648</v>
      </c>
      <c r="I151" s="27">
        <v>36924398</v>
      </c>
      <c r="J151" s="27">
        <v>38989457</v>
      </c>
      <c r="K151" s="26">
        <v>130457503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27</v>
      </c>
      <c r="B152" s="16" t="s">
        <v>278</v>
      </c>
      <c r="C152" s="17" t="s">
        <v>279</v>
      </c>
      <c r="D152" s="26">
        <v>160052820</v>
      </c>
      <c r="E152" s="27">
        <v>168980133</v>
      </c>
      <c r="F152" s="27">
        <v>38225348</v>
      </c>
      <c r="G152" s="36">
        <f t="shared" si="27"/>
        <v>0.23882958138444546</v>
      </c>
      <c r="H152" s="26">
        <v>15736564</v>
      </c>
      <c r="I152" s="27">
        <v>10355844</v>
      </c>
      <c r="J152" s="27">
        <v>12132940</v>
      </c>
      <c r="K152" s="26">
        <v>38225348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27</v>
      </c>
      <c r="B153" s="16" t="s">
        <v>280</v>
      </c>
      <c r="C153" s="17" t="s">
        <v>281</v>
      </c>
      <c r="D153" s="26">
        <v>185456001</v>
      </c>
      <c r="E153" s="27">
        <v>200379049</v>
      </c>
      <c r="F153" s="27">
        <v>24476926</v>
      </c>
      <c r="G153" s="36">
        <f t="shared" si="27"/>
        <v>0.13198238864214482</v>
      </c>
      <c r="H153" s="26">
        <v>9882394</v>
      </c>
      <c r="I153" s="27">
        <v>7402313</v>
      </c>
      <c r="J153" s="27">
        <v>7192219</v>
      </c>
      <c r="K153" s="26">
        <v>24476926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42</v>
      </c>
      <c r="B154" s="16" t="s">
        <v>282</v>
      </c>
      <c r="C154" s="17" t="s">
        <v>283</v>
      </c>
      <c r="D154" s="26">
        <v>793797372</v>
      </c>
      <c r="E154" s="27">
        <v>830761450</v>
      </c>
      <c r="F154" s="27">
        <v>192074966</v>
      </c>
      <c r="G154" s="36">
        <f t="shared" si="27"/>
        <v>0.24196976807325585</v>
      </c>
      <c r="H154" s="26">
        <v>52518312</v>
      </c>
      <c r="I154" s="27">
        <v>41932239</v>
      </c>
      <c r="J154" s="27">
        <v>97624415</v>
      </c>
      <c r="K154" s="26">
        <v>192074966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284</v>
      </c>
      <c r="C155" s="20"/>
      <c r="D155" s="28">
        <f>SUM(D149:D154)</f>
        <v>5349073238</v>
      </c>
      <c r="E155" s="29">
        <f>SUM(E149:E154)</f>
        <v>5546430516</v>
      </c>
      <c r="F155" s="29">
        <f>SUM(F149:F154)</f>
        <v>1186160970</v>
      </c>
      <c r="G155" s="37">
        <f t="shared" si="27"/>
        <v>0.2217507439556953</v>
      </c>
      <c r="H155" s="28">
        <f aca="true" t="shared" si="31" ref="H155:W155">SUM(H149:H154)</f>
        <v>395619982</v>
      </c>
      <c r="I155" s="29">
        <f t="shared" si="31"/>
        <v>379362611</v>
      </c>
      <c r="J155" s="29">
        <f t="shared" si="31"/>
        <v>411178377</v>
      </c>
      <c r="K155" s="28">
        <f t="shared" si="31"/>
        <v>1186160970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27</v>
      </c>
      <c r="B156" s="16" t="s">
        <v>285</v>
      </c>
      <c r="C156" s="17" t="s">
        <v>286</v>
      </c>
      <c r="D156" s="26">
        <v>309016336</v>
      </c>
      <c r="E156" s="27">
        <v>317756336</v>
      </c>
      <c r="F156" s="27">
        <v>57004787</v>
      </c>
      <c r="G156" s="36">
        <f t="shared" si="27"/>
        <v>0.18447175880047972</v>
      </c>
      <c r="H156" s="26">
        <v>16344674</v>
      </c>
      <c r="I156" s="27">
        <v>19290078</v>
      </c>
      <c r="J156" s="27">
        <v>21370035</v>
      </c>
      <c r="K156" s="26">
        <v>57004787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27</v>
      </c>
      <c r="B157" s="16" t="s">
        <v>287</v>
      </c>
      <c r="C157" s="17" t="s">
        <v>288</v>
      </c>
      <c r="D157" s="26">
        <v>1890949224</v>
      </c>
      <c r="E157" s="27">
        <v>1924906841</v>
      </c>
      <c r="F157" s="27">
        <v>337112954</v>
      </c>
      <c r="G157" s="36">
        <f t="shared" si="27"/>
        <v>0.17827710534019078</v>
      </c>
      <c r="H157" s="26">
        <v>46960488</v>
      </c>
      <c r="I157" s="27">
        <v>148525092</v>
      </c>
      <c r="J157" s="27">
        <v>141627374</v>
      </c>
      <c r="K157" s="26">
        <v>337112954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27</v>
      </c>
      <c r="B158" s="16" t="s">
        <v>289</v>
      </c>
      <c r="C158" s="17" t="s">
        <v>290</v>
      </c>
      <c r="D158" s="26">
        <v>197831506</v>
      </c>
      <c r="E158" s="27">
        <v>227608506</v>
      </c>
      <c r="F158" s="27">
        <v>36370084</v>
      </c>
      <c r="G158" s="36">
        <f t="shared" si="27"/>
        <v>0.1838437402382207</v>
      </c>
      <c r="H158" s="26">
        <v>11630051</v>
      </c>
      <c r="I158" s="27">
        <v>11880097</v>
      </c>
      <c r="J158" s="27">
        <v>12859936</v>
      </c>
      <c r="K158" s="26">
        <v>36370084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27</v>
      </c>
      <c r="B159" s="16" t="s">
        <v>291</v>
      </c>
      <c r="C159" s="17" t="s">
        <v>292</v>
      </c>
      <c r="D159" s="26">
        <v>129994412</v>
      </c>
      <c r="E159" s="27">
        <v>138902762</v>
      </c>
      <c r="F159" s="27">
        <v>29045881</v>
      </c>
      <c r="G159" s="36">
        <f t="shared" si="27"/>
        <v>0.22343945830533085</v>
      </c>
      <c r="H159" s="26">
        <v>10706401</v>
      </c>
      <c r="I159" s="27">
        <v>9438887</v>
      </c>
      <c r="J159" s="27">
        <v>8900593</v>
      </c>
      <c r="K159" s="26">
        <v>29045881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42</v>
      </c>
      <c r="B160" s="16" t="s">
        <v>293</v>
      </c>
      <c r="C160" s="17" t="s">
        <v>294</v>
      </c>
      <c r="D160" s="26">
        <v>944557248</v>
      </c>
      <c r="E160" s="27">
        <v>967559936</v>
      </c>
      <c r="F160" s="27">
        <v>233706853</v>
      </c>
      <c r="G160" s="36">
        <f t="shared" si="27"/>
        <v>0.24742476276038275</v>
      </c>
      <c r="H160" s="26">
        <v>73950829</v>
      </c>
      <c r="I160" s="27">
        <v>80958441</v>
      </c>
      <c r="J160" s="27">
        <v>78797583</v>
      </c>
      <c r="K160" s="26">
        <v>233706853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295</v>
      </c>
      <c r="C161" s="20"/>
      <c r="D161" s="28">
        <f>SUM(D156:D160)</f>
        <v>3472348726</v>
      </c>
      <c r="E161" s="29">
        <f>SUM(E156:E160)</f>
        <v>3576734381</v>
      </c>
      <c r="F161" s="29">
        <f>SUM(F156:F160)</f>
        <v>693240559</v>
      </c>
      <c r="G161" s="37">
        <f t="shared" si="27"/>
        <v>0.19964600727144824</v>
      </c>
      <c r="H161" s="28">
        <f aca="true" t="shared" si="32" ref="H161:W161">SUM(H156:H160)</f>
        <v>159592443</v>
      </c>
      <c r="I161" s="29">
        <f t="shared" si="32"/>
        <v>270092595</v>
      </c>
      <c r="J161" s="29">
        <f t="shared" si="32"/>
        <v>263555521</v>
      </c>
      <c r="K161" s="28">
        <f t="shared" si="32"/>
        <v>693240559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27</v>
      </c>
      <c r="B162" s="16" t="s">
        <v>296</v>
      </c>
      <c r="C162" s="17" t="s">
        <v>297</v>
      </c>
      <c r="D162" s="26">
        <v>420073473</v>
      </c>
      <c r="E162" s="27">
        <v>420539473</v>
      </c>
      <c r="F162" s="27">
        <v>97023482</v>
      </c>
      <c r="G162" s="36">
        <f t="shared" si="27"/>
        <v>0.2309678859440858</v>
      </c>
      <c r="H162" s="26">
        <v>17714964</v>
      </c>
      <c r="I162" s="27">
        <v>58632544</v>
      </c>
      <c r="J162" s="27">
        <v>20675974</v>
      </c>
      <c r="K162" s="26">
        <v>97023482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27</v>
      </c>
      <c r="B163" s="16" t="s">
        <v>298</v>
      </c>
      <c r="C163" s="17" t="s">
        <v>299</v>
      </c>
      <c r="D163" s="26">
        <v>174082799</v>
      </c>
      <c r="E163" s="27">
        <v>181473480</v>
      </c>
      <c r="F163" s="27">
        <v>18831187</v>
      </c>
      <c r="G163" s="36">
        <f t="shared" si="27"/>
        <v>0.10817373748683809</v>
      </c>
      <c r="H163" s="26">
        <v>4608028</v>
      </c>
      <c r="I163" s="27">
        <v>3582334</v>
      </c>
      <c r="J163" s="27">
        <v>10640825</v>
      </c>
      <c r="K163" s="26">
        <v>18831187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27</v>
      </c>
      <c r="B164" s="16" t="s">
        <v>300</v>
      </c>
      <c r="C164" s="17" t="s">
        <v>301</v>
      </c>
      <c r="D164" s="26">
        <v>313370523</v>
      </c>
      <c r="E164" s="27">
        <v>313370523</v>
      </c>
      <c r="F164" s="27">
        <v>49363176</v>
      </c>
      <c r="G164" s="36">
        <f t="shared" si="27"/>
        <v>0.15752335454984706</v>
      </c>
      <c r="H164" s="26">
        <v>17345139</v>
      </c>
      <c r="I164" s="27">
        <v>17265444</v>
      </c>
      <c r="J164" s="27">
        <v>14752593</v>
      </c>
      <c r="K164" s="26">
        <v>49363176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27</v>
      </c>
      <c r="B165" s="16" t="s">
        <v>302</v>
      </c>
      <c r="C165" s="17" t="s">
        <v>303</v>
      </c>
      <c r="D165" s="26">
        <v>203276037</v>
      </c>
      <c r="E165" s="27">
        <v>207541154</v>
      </c>
      <c r="F165" s="27">
        <v>33145733</v>
      </c>
      <c r="G165" s="36">
        <f t="shared" si="27"/>
        <v>0.16305774890721625</v>
      </c>
      <c r="H165" s="26">
        <v>7918901</v>
      </c>
      <c r="I165" s="27">
        <v>9005868</v>
      </c>
      <c r="J165" s="27">
        <v>16220964</v>
      </c>
      <c r="K165" s="26">
        <v>33145733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42</v>
      </c>
      <c r="B166" s="16" t="s">
        <v>304</v>
      </c>
      <c r="C166" s="17" t="s">
        <v>305</v>
      </c>
      <c r="D166" s="26">
        <v>554543162</v>
      </c>
      <c r="E166" s="27">
        <v>558993162</v>
      </c>
      <c r="F166" s="27">
        <v>102779546</v>
      </c>
      <c r="G166" s="36">
        <f t="shared" si="27"/>
        <v>0.18534093113567235</v>
      </c>
      <c r="H166" s="26">
        <v>26592925</v>
      </c>
      <c r="I166" s="27">
        <v>34825619</v>
      </c>
      <c r="J166" s="27">
        <v>41361002</v>
      </c>
      <c r="K166" s="26">
        <v>102779546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306</v>
      </c>
      <c r="C167" s="20"/>
      <c r="D167" s="28">
        <f>SUM(D162:D166)</f>
        <v>1665345994</v>
      </c>
      <c r="E167" s="29">
        <f>SUM(E162:E166)</f>
        <v>1681917792</v>
      </c>
      <c r="F167" s="29">
        <f>SUM(F162:F166)</f>
        <v>301143124</v>
      </c>
      <c r="G167" s="37">
        <f t="shared" si="27"/>
        <v>0.18082916408060246</v>
      </c>
      <c r="H167" s="28">
        <f aca="true" t="shared" si="33" ref="H167:W167">SUM(H162:H166)</f>
        <v>74179957</v>
      </c>
      <c r="I167" s="29">
        <f t="shared" si="33"/>
        <v>123311809</v>
      </c>
      <c r="J167" s="29">
        <f t="shared" si="33"/>
        <v>103651358</v>
      </c>
      <c r="K167" s="28">
        <f t="shared" si="33"/>
        <v>301143124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307</v>
      </c>
      <c r="C168" s="20"/>
      <c r="D168" s="28">
        <f>SUM(D103,D105:D109,D111:D118,D120:D123,D125:D129,D131:D134,D136:D141,D143:D147,D149:D154,D156:D160,D162:D166)</f>
        <v>72176330307</v>
      </c>
      <c r="E168" s="29">
        <f>SUM(E103,E105:E109,E111:E118,E120:E123,E125:E129,E131:E134,E136:E141,E143:E147,E149:E154,E156:E160,E162:E166)</f>
        <v>72802220133</v>
      </c>
      <c r="F168" s="29">
        <f>SUM(F103,F105:F109,F111:F118,F120:F123,F125:F129,F131:F134,F136:F141,F143:F147,F149:F154,F156:F160,F162:F166)</f>
        <v>20894783191</v>
      </c>
      <c r="G168" s="37">
        <f t="shared" si="27"/>
        <v>0.28949633629369387</v>
      </c>
      <c r="H168" s="28">
        <f aca="true" t="shared" si="34" ref="H168:W168">SUM(H103,H105:H109,H111:H118,H120:H123,H125:H129,H131:H134,H136:H141,H143:H147,H149:H154,H156:H160,H162:H166)</f>
        <v>10220461104</v>
      </c>
      <c r="I168" s="29">
        <f t="shared" si="34"/>
        <v>5234599804</v>
      </c>
      <c r="J168" s="29">
        <f t="shared" si="34"/>
        <v>5439722283</v>
      </c>
      <c r="K168" s="28">
        <f t="shared" si="34"/>
        <v>20894783191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604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308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27</v>
      </c>
      <c r="B171" s="16" t="s">
        <v>309</v>
      </c>
      <c r="C171" s="17" t="s">
        <v>310</v>
      </c>
      <c r="D171" s="26">
        <v>458118738</v>
      </c>
      <c r="E171" s="27">
        <v>458118738</v>
      </c>
      <c r="F171" s="27">
        <v>60188154</v>
      </c>
      <c r="G171" s="36">
        <f aca="true" t="shared" si="35" ref="G171:G203">IF($D171=0,0,$F171/$D171)</f>
        <v>0.13138112241983868</v>
      </c>
      <c r="H171" s="26">
        <v>18178025</v>
      </c>
      <c r="I171" s="27">
        <v>20249807</v>
      </c>
      <c r="J171" s="27">
        <v>21760322</v>
      </c>
      <c r="K171" s="26">
        <v>60188154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27</v>
      </c>
      <c r="B172" s="16" t="s">
        <v>311</v>
      </c>
      <c r="C172" s="17" t="s">
        <v>312</v>
      </c>
      <c r="D172" s="26">
        <v>360352591</v>
      </c>
      <c r="E172" s="27">
        <v>418850927</v>
      </c>
      <c r="F172" s="27">
        <v>67620076</v>
      </c>
      <c r="G172" s="36">
        <f t="shared" si="35"/>
        <v>0.18764975662406158</v>
      </c>
      <c r="H172" s="26">
        <v>23411606</v>
      </c>
      <c r="I172" s="27">
        <v>22023748</v>
      </c>
      <c r="J172" s="27">
        <v>22184722</v>
      </c>
      <c r="K172" s="26">
        <v>67620076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27</v>
      </c>
      <c r="B173" s="16" t="s">
        <v>313</v>
      </c>
      <c r="C173" s="17" t="s">
        <v>314</v>
      </c>
      <c r="D173" s="26">
        <v>1287355041</v>
      </c>
      <c r="E173" s="27">
        <v>1266635886</v>
      </c>
      <c r="F173" s="27">
        <v>155717908</v>
      </c>
      <c r="G173" s="36">
        <f t="shared" si="35"/>
        <v>0.12095956674006608</v>
      </c>
      <c r="H173" s="26">
        <v>55467012</v>
      </c>
      <c r="I173" s="27">
        <v>43015181</v>
      </c>
      <c r="J173" s="27">
        <v>57235715</v>
      </c>
      <c r="K173" s="26">
        <v>155717908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27</v>
      </c>
      <c r="B174" s="16" t="s">
        <v>315</v>
      </c>
      <c r="C174" s="17" t="s">
        <v>316</v>
      </c>
      <c r="D174" s="26">
        <v>581252535</v>
      </c>
      <c r="E174" s="27">
        <v>590202535</v>
      </c>
      <c r="F174" s="27">
        <v>94750803</v>
      </c>
      <c r="G174" s="36">
        <f t="shared" si="35"/>
        <v>0.16301142325340567</v>
      </c>
      <c r="H174" s="26">
        <v>26723389</v>
      </c>
      <c r="I174" s="27">
        <v>58994664</v>
      </c>
      <c r="J174" s="27">
        <v>9032750</v>
      </c>
      <c r="K174" s="26">
        <v>94750803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27</v>
      </c>
      <c r="B175" s="16" t="s">
        <v>317</v>
      </c>
      <c r="C175" s="17" t="s">
        <v>318</v>
      </c>
      <c r="D175" s="26">
        <v>228714720</v>
      </c>
      <c r="E175" s="27">
        <v>228714720</v>
      </c>
      <c r="F175" s="27">
        <v>21322523</v>
      </c>
      <c r="G175" s="36">
        <f t="shared" si="35"/>
        <v>0.09322759374648033</v>
      </c>
      <c r="H175" s="26">
        <v>4044949</v>
      </c>
      <c r="I175" s="27">
        <v>12106109</v>
      </c>
      <c r="J175" s="27">
        <v>5171465</v>
      </c>
      <c r="K175" s="26">
        <v>21322523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42</v>
      </c>
      <c r="B176" s="16" t="s">
        <v>319</v>
      </c>
      <c r="C176" s="17" t="s">
        <v>320</v>
      </c>
      <c r="D176" s="26">
        <v>1280968284</v>
      </c>
      <c r="E176" s="27">
        <v>1372807280</v>
      </c>
      <c r="F176" s="27">
        <v>270531529</v>
      </c>
      <c r="G176" s="36">
        <f t="shared" si="35"/>
        <v>0.21119299546997997</v>
      </c>
      <c r="H176" s="26">
        <v>88267434</v>
      </c>
      <c r="I176" s="27">
        <v>86963054</v>
      </c>
      <c r="J176" s="27">
        <v>95301041</v>
      </c>
      <c r="K176" s="26">
        <v>270531529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321</v>
      </c>
      <c r="C177" s="20"/>
      <c r="D177" s="28">
        <f>SUM(D171:D176)</f>
        <v>4196761909</v>
      </c>
      <c r="E177" s="29">
        <f>SUM(E171:E176)</f>
        <v>4335330086</v>
      </c>
      <c r="F177" s="29">
        <f>SUM(F171:F176)</f>
        <v>670130993</v>
      </c>
      <c r="G177" s="37">
        <f t="shared" si="35"/>
        <v>0.15967810600903926</v>
      </c>
      <c r="H177" s="28">
        <f aca="true" t="shared" si="36" ref="H177:W177">SUM(H171:H176)</f>
        <v>216092415</v>
      </c>
      <c r="I177" s="29">
        <f t="shared" si="36"/>
        <v>243352563</v>
      </c>
      <c r="J177" s="29">
        <f t="shared" si="36"/>
        <v>210686015</v>
      </c>
      <c r="K177" s="28">
        <f t="shared" si="36"/>
        <v>670130993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27</v>
      </c>
      <c r="B178" s="16" t="s">
        <v>322</v>
      </c>
      <c r="C178" s="17" t="s">
        <v>323</v>
      </c>
      <c r="D178" s="26">
        <v>380874164</v>
      </c>
      <c r="E178" s="27">
        <v>404609285</v>
      </c>
      <c r="F178" s="27">
        <v>43419750</v>
      </c>
      <c r="G178" s="36">
        <f t="shared" si="35"/>
        <v>0.11400025022437595</v>
      </c>
      <c r="H178" s="26">
        <v>13249087</v>
      </c>
      <c r="I178" s="27">
        <v>14265291</v>
      </c>
      <c r="J178" s="27">
        <v>15905372</v>
      </c>
      <c r="K178" s="26">
        <v>43419750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27</v>
      </c>
      <c r="B179" s="16" t="s">
        <v>324</v>
      </c>
      <c r="C179" s="17" t="s">
        <v>325</v>
      </c>
      <c r="D179" s="26">
        <v>700095072</v>
      </c>
      <c r="E179" s="27">
        <v>753285792</v>
      </c>
      <c r="F179" s="27">
        <v>109818851</v>
      </c>
      <c r="G179" s="36">
        <f t="shared" si="35"/>
        <v>0.15686276820414471</v>
      </c>
      <c r="H179" s="26">
        <v>11228926</v>
      </c>
      <c r="I179" s="27">
        <v>12307131</v>
      </c>
      <c r="J179" s="27">
        <v>86282794</v>
      </c>
      <c r="K179" s="26">
        <v>109818851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27</v>
      </c>
      <c r="B180" s="16" t="s">
        <v>326</v>
      </c>
      <c r="C180" s="17" t="s">
        <v>327</v>
      </c>
      <c r="D180" s="26">
        <v>965598276</v>
      </c>
      <c r="E180" s="27">
        <v>998288176</v>
      </c>
      <c r="F180" s="27">
        <v>198296065</v>
      </c>
      <c r="G180" s="36">
        <f t="shared" si="35"/>
        <v>0.20536083165086347</v>
      </c>
      <c r="H180" s="26">
        <v>53369356</v>
      </c>
      <c r="I180" s="27">
        <v>102126982</v>
      </c>
      <c r="J180" s="27">
        <v>42799727</v>
      </c>
      <c r="K180" s="26">
        <v>198296065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27</v>
      </c>
      <c r="B181" s="16" t="s">
        <v>328</v>
      </c>
      <c r="C181" s="17" t="s">
        <v>329</v>
      </c>
      <c r="D181" s="26">
        <v>362821416</v>
      </c>
      <c r="E181" s="27">
        <v>362523416</v>
      </c>
      <c r="F181" s="27">
        <v>69473570</v>
      </c>
      <c r="G181" s="36">
        <f t="shared" si="35"/>
        <v>0.19148144772137707</v>
      </c>
      <c r="H181" s="26">
        <v>15311762</v>
      </c>
      <c r="I181" s="27">
        <v>23967865</v>
      </c>
      <c r="J181" s="27">
        <v>30193943</v>
      </c>
      <c r="K181" s="26">
        <v>69473570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42</v>
      </c>
      <c r="B182" s="16" t="s">
        <v>330</v>
      </c>
      <c r="C182" s="17" t="s">
        <v>331</v>
      </c>
      <c r="D182" s="26">
        <v>1271547132</v>
      </c>
      <c r="E182" s="27">
        <v>1341216991</v>
      </c>
      <c r="F182" s="27">
        <v>261175911</v>
      </c>
      <c r="G182" s="36">
        <f t="shared" si="35"/>
        <v>0.20540010230623523</v>
      </c>
      <c r="H182" s="26">
        <v>12596081</v>
      </c>
      <c r="I182" s="27">
        <v>155479190</v>
      </c>
      <c r="J182" s="27">
        <v>93100640</v>
      </c>
      <c r="K182" s="26">
        <v>261175911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332</v>
      </c>
      <c r="C183" s="20"/>
      <c r="D183" s="28">
        <f>SUM(D178:D182)</f>
        <v>3680936060</v>
      </c>
      <c r="E183" s="29">
        <f>SUM(E178:E182)</f>
        <v>3859923660</v>
      </c>
      <c r="F183" s="29">
        <f>SUM(F178:F182)</f>
        <v>682184147</v>
      </c>
      <c r="G183" s="37">
        <f t="shared" si="35"/>
        <v>0.18532898585584234</v>
      </c>
      <c r="H183" s="28">
        <f aca="true" t="shared" si="37" ref="H183:W183">SUM(H178:H182)</f>
        <v>105755212</v>
      </c>
      <c r="I183" s="29">
        <f t="shared" si="37"/>
        <v>308146459</v>
      </c>
      <c r="J183" s="29">
        <f t="shared" si="37"/>
        <v>268282476</v>
      </c>
      <c r="K183" s="28">
        <f t="shared" si="37"/>
        <v>682184147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27</v>
      </c>
      <c r="B184" s="16" t="s">
        <v>333</v>
      </c>
      <c r="C184" s="17" t="s">
        <v>334</v>
      </c>
      <c r="D184" s="26">
        <v>334389351</v>
      </c>
      <c r="E184" s="27">
        <v>357764061</v>
      </c>
      <c r="F184" s="27">
        <v>62198177</v>
      </c>
      <c r="G184" s="36">
        <f t="shared" si="35"/>
        <v>0.18600525648916374</v>
      </c>
      <c r="H184" s="26">
        <v>20538492</v>
      </c>
      <c r="I184" s="27">
        <v>22050670</v>
      </c>
      <c r="J184" s="27">
        <v>19609015</v>
      </c>
      <c r="K184" s="26">
        <v>62198177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27</v>
      </c>
      <c r="B185" s="16" t="s">
        <v>335</v>
      </c>
      <c r="C185" s="17" t="s">
        <v>336</v>
      </c>
      <c r="D185" s="26">
        <v>224252191</v>
      </c>
      <c r="E185" s="27">
        <v>230251974</v>
      </c>
      <c r="F185" s="27">
        <v>37719918</v>
      </c>
      <c r="G185" s="36">
        <f t="shared" si="35"/>
        <v>0.16820311913920163</v>
      </c>
      <c r="H185" s="26">
        <v>0</v>
      </c>
      <c r="I185" s="27">
        <v>23317938</v>
      </c>
      <c r="J185" s="27">
        <v>14401980</v>
      </c>
      <c r="K185" s="26">
        <v>37719918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27</v>
      </c>
      <c r="B186" s="16" t="s">
        <v>337</v>
      </c>
      <c r="C186" s="17" t="s">
        <v>338</v>
      </c>
      <c r="D186" s="26">
        <v>3679467140</v>
      </c>
      <c r="E186" s="27">
        <v>3703967136</v>
      </c>
      <c r="F186" s="27">
        <v>788803259</v>
      </c>
      <c r="G186" s="36">
        <f t="shared" si="35"/>
        <v>0.2143797536400882</v>
      </c>
      <c r="H186" s="26">
        <v>265033788</v>
      </c>
      <c r="I186" s="27">
        <v>280281358</v>
      </c>
      <c r="J186" s="27">
        <v>243488113</v>
      </c>
      <c r="K186" s="26">
        <v>788803259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27</v>
      </c>
      <c r="B187" s="16" t="s">
        <v>339</v>
      </c>
      <c r="C187" s="17" t="s">
        <v>340</v>
      </c>
      <c r="D187" s="26">
        <v>309805877</v>
      </c>
      <c r="E187" s="27">
        <v>335851877</v>
      </c>
      <c r="F187" s="27">
        <v>41918916</v>
      </c>
      <c r="G187" s="36">
        <f t="shared" si="35"/>
        <v>0.13530703938195465</v>
      </c>
      <c r="H187" s="26">
        <v>30288180</v>
      </c>
      <c r="I187" s="27">
        <v>7538857</v>
      </c>
      <c r="J187" s="27">
        <v>4091879</v>
      </c>
      <c r="K187" s="26">
        <v>41918916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42</v>
      </c>
      <c r="B188" s="16" t="s">
        <v>341</v>
      </c>
      <c r="C188" s="17" t="s">
        <v>342</v>
      </c>
      <c r="D188" s="26">
        <v>811842000</v>
      </c>
      <c r="E188" s="27">
        <v>844257000</v>
      </c>
      <c r="F188" s="27">
        <v>165752371</v>
      </c>
      <c r="G188" s="36">
        <f t="shared" si="35"/>
        <v>0.20416826303640365</v>
      </c>
      <c r="H188" s="26">
        <v>36416388</v>
      </c>
      <c r="I188" s="27">
        <v>72171046</v>
      </c>
      <c r="J188" s="27">
        <v>57164937</v>
      </c>
      <c r="K188" s="26">
        <v>165752371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343</v>
      </c>
      <c r="C189" s="20"/>
      <c r="D189" s="28">
        <f>SUM(D184:D188)</f>
        <v>5359756559</v>
      </c>
      <c r="E189" s="29">
        <f>SUM(E184:E188)</f>
        <v>5472092048</v>
      </c>
      <c r="F189" s="29">
        <f>SUM(F184:F188)</f>
        <v>1096392641</v>
      </c>
      <c r="G189" s="37">
        <f t="shared" si="35"/>
        <v>0.2045601565912464</v>
      </c>
      <c r="H189" s="28">
        <f aca="true" t="shared" si="38" ref="H189:W189">SUM(H184:H188)</f>
        <v>352276848</v>
      </c>
      <c r="I189" s="29">
        <f t="shared" si="38"/>
        <v>405359869</v>
      </c>
      <c r="J189" s="29">
        <f t="shared" si="38"/>
        <v>338755924</v>
      </c>
      <c r="K189" s="28">
        <f t="shared" si="38"/>
        <v>1096392641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27</v>
      </c>
      <c r="B190" s="16" t="s">
        <v>344</v>
      </c>
      <c r="C190" s="17" t="s">
        <v>345</v>
      </c>
      <c r="D190" s="26">
        <v>412030428</v>
      </c>
      <c r="E190" s="27">
        <v>409029984</v>
      </c>
      <c r="F190" s="27">
        <v>67973155</v>
      </c>
      <c r="G190" s="36">
        <f t="shared" si="35"/>
        <v>0.16497120207830865</v>
      </c>
      <c r="H190" s="26">
        <v>16305159</v>
      </c>
      <c r="I190" s="27">
        <v>24407882</v>
      </c>
      <c r="J190" s="27">
        <v>27260114</v>
      </c>
      <c r="K190" s="26">
        <v>67973155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27</v>
      </c>
      <c r="B191" s="16" t="s">
        <v>346</v>
      </c>
      <c r="C191" s="17" t="s">
        <v>347</v>
      </c>
      <c r="D191" s="26">
        <v>591085337</v>
      </c>
      <c r="E191" s="27">
        <v>596681293</v>
      </c>
      <c r="F191" s="27">
        <v>108373155</v>
      </c>
      <c r="G191" s="36">
        <f t="shared" si="35"/>
        <v>0.18334603857716741</v>
      </c>
      <c r="H191" s="26">
        <v>35826370</v>
      </c>
      <c r="I191" s="27">
        <v>25700896</v>
      </c>
      <c r="J191" s="27">
        <v>46845889</v>
      </c>
      <c r="K191" s="26">
        <v>108373155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27</v>
      </c>
      <c r="B192" s="16" t="s">
        <v>348</v>
      </c>
      <c r="C192" s="17" t="s">
        <v>349</v>
      </c>
      <c r="D192" s="26">
        <v>424226928</v>
      </c>
      <c r="E192" s="27">
        <v>444441928</v>
      </c>
      <c r="F192" s="27">
        <v>92964160</v>
      </c>
      <c r="G192" s="36">
        <f t="shared" si="35"/>
        <v>0.21913781012977093</v>
      </c>
      <c r="H192" s="26">
        <v>12562955</v>
      </c>
      <c r="I192" s="27">
        <v>43926221</v>
      </c>
      <c r="J192" s="27">
        <v>36474984</v>
      </c>
      <c r="K192" s="26">
        <v>92964160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27</v>
      </c>
      <c r="B193" s="16" t="s">
        <v>350</v>
      </c>
      <c r="C193" s="17" t="s">
        <v>351</v>
      </c>
      <c r="D193" s="26">
        <v>1031343583</v>
      </c>
      <c r="E193" s="27">
        <v>1077421121</v>
      </c>
      <c r="F193" s="27">
        <v>169723319</v>
      </c>
      <c r="G193" s="36">
        <f t="shared" si="35"/>
        <v>0.16456525429314664</v>
      </c>
      <c r="H193" s="26">
        <v>33976816</v>
      </c>
      <c r="I193" s="27">
        <v>66956913</v>
      </c>
      <c r="J193" s="27">
        <v>68789590</v>
      </c>
      <c r="K193" s="26">
        <v>169723319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27</v>
      </c>
      <c r="B194" s="16" t="s">
        <v>352</v>
      </c>
      <c r="C194" s="17" t="s">
        <v>353</v>
      </c>
      <c r="D194" s="26">
        <v>726352980</v>
      </c>
      <c r="E194" s="27">
        <v>742003000</v>
      </c>
      <c r="F194" s="27">
        <v>114624400</v>
      </c>
      <c r="G194" s="36">
        <f t="shared" si="35"/>
        <v>0.1578081224365597</v>
      </c>
      <c r="H194" s="26">
        <v>49863110</v>
      </c>
      <c r="I194" s="27">
        <v>25603170</v>
      </c>
      <c r="J194" s="27">
        <v>39158120</v>
      </c>
      <c r="K194" s="26">
        <v>114624400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42</v>
      </c>
      <c r="B195" s="16" t="s">
        <v>354</v>
      </c>
      <c r="C195" s="17" t="s">
        <v>355</v>
      </c>
      <c r="D195" s="26">
        <v>184925571</v>
      </c>
      <c r="E195" s="27">
        <v>187423405</v>
      </c>
      <c r="F195" s="27">
        <v>38350319</v>
      </c>
      <c r="G195" s="36">
        <f t="shared" si="35"/>
        <v>0.2073824555069239</v>
      </c>
      <c r="H195" s="26">
        <v>11307766</v>
      </c>
      <c r="I195" s="27">
        <v>16053674</v>
      </c>
      <c r="J195" s="27">
        <v>10988879</v>
      </c>
      <c r="K195" s="26">
        <v>38350319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356</v>
      </c>
      <c r="C196" s="20"/>
      <c r="D196" s="28">
        <f>SUM(D190:D195)</f>
        <v>3369964827</v>
      </c>
      <c r="E196" s="29">
        <f>SUM(E190:E195)</f>
        <v>3457000731</v>
      </c>
      <c r="F196" s="29">
        <f>SUM(F190:F195)</f>
        <v>592008508</v>
      </c>
      <c r="G196" s="37">
        <f t="shared" si="35"/>
        <v>0.1756720139203993</v>
      </c>
      <c r="H196" s="28">
        <f aca="true" t="shared" si="39" ref="H196:W196">SUM(H190:H195)</f>
        <v>159842176</v>
      </c>
      <c r="I196" s="29">
        <f t="shared" si="39"/>
        <v>202648756</v>
      </c>
      <c r="J196" s="29">
        <f t="shared" si="39"/>
        <v>229517576</v>
      </c>
      <c r="K196" s="28">
        <f t="shared" si="39"/>
        <v>592008508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27</v>
      </c>
      <c r="B197" s="16" t="s">
        <v>357</v>
      </c>
      <c r="C197" s="17" t="s">
        <v>358</v>
      </c>
      <c r="D197" s="26">
        <v>308529936</v>
      </c>
      <c r="E197" s="27">
        <v>315460803</v>
      </c>
      <c r="F197" s="27">
        <v>44803640</v>
      </c>
      <c r="G197" s="36">
        <f t="shared" si="35"/>
        <v>0.14521650826129234</v>
      </c>
      <c r="H197" s="26">
        <v>11616102</v>
      </c>
      <c r="I197" s="27">
        <v>16686647</v>
      </c>
      <c r="J197" s="27">
        <v>16500891</v>
      </c>
      <c r="K197" s="26">
        <v>44803640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27</v>
      </c>
      <c r="B198" s="16" t="s">
        <v>359</v>
      </c>
      <c r="C198" s="17" t="s">
        <v>360</v>
      </c>
      <c r="D198" s="26">
        <v>512448792</v>
      </c>
      <c r="E198" s="27">
        <v>554529159</v>
      </c>
      <c r="F198" s="27">
        <v>89992299</v>
      </c>
      <c r="G198" s="36">
        <f t="shared" si="35"/>
        <v>0.17561227659211653</v>
      </c>
      <c r="H198" s="26">
        <v>30186610</v>
      </c>
      <c r="I198" s="27">
        <v>19896818</v>
      </c>
      <c r="J198" s="27">
        <v>39908871</v>
      </c>
      <c r="K198" s="26">
        <v>89992299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27</v>
      </c>
      <c r="B199" s="16" t="s">
        <v>361</v>
      </c>
      <c r="C199" s="17" t="s">
        <v>362</v>
      </c>
      <c r="D199" s="26">
        <v>317979637</v>
      </c>
      <c r="E199" s="27">
        <v>337827638</v>
      </c>
      <c r="F199" s="27">
        <v>63781330</v>
      </c>
      <c r="G199" s="36">
        <f t="shared" si="35"/>
        <v>0.2005830643803144</v>
      </c>
      <c r="H199" s="26">
        <v>14166438</v>
      </c>
      <c r="I199" s="27">
        <v>23805219</v>
      </c>
      <c r="J199" s="27">
        <v>25809673</v>
      </c>
      <c r="K199" s="26">
        <v>63781330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27</v>
      </c>
      <c r="B200" s="16" t="s">
        <v>363</v>
      </c>
      <c r="C200" s="17" t="s">
        <v>364</v>
      </c>
      <c r="D200" s="26">
        <v>607084886</v>
      </c>
      <c r="E200" s="27">
        <v>663434886</v>
      </c>
      <c r="F200" s="27">
        <v>88373913</v>
      </c>
      <c r="G200" s="36">
        <f t="shared" si="35"/>
        <v>0.1455709325631276</v>
      </c>
      <c r="H200" s="26">
        <v>19249810</v>
      </c>
      <c r="I200" s="27">
        <v>34167895</v>
      </c>
      <c r="J200" s="27">
        <v>34956208</v>
      </c>
      <c r="K200" s="26">
        <v>88373913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42</v>
      </c>
      <c r="B201" s="16" t="s">
        <v>365</v>
      </c>
      <c r="C201" s="17" t="s">
        <v>366</v>
      </c>
      <c r="D201" s="26">
        <v>938628797</v>
      </c>
      <c r="E201" s="27">
        <v>1006134839</v>
      </c>
      <c r="F201" s="27">
        <v>214503393</v>
      </c>
      <c r="G201" s="36">
        <f t="shared" si="35"/>
        <v>0.22852845947789518</v>
      </c>
      <c r="H201" s="26">
        <v>68522394</v>
      </c>
      <c r="I201" s="27">
        <v>69858323</v>
      </c>
      <c r="J201" s="27">
        <v>76122676</v>
      </c>
      <c r="K201" s="26">
        <v>214503393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367</v>
      </c>
      <c r="C202" s="20"/>
      <c r="D202" s="28">
        <f>SUM(D197:D201)</f>
        <v>2684672048</v>
      </c>
      <c r="E202" s="29">
        <f>SUM(E197:E201)</f>
        <v>2877387325</v>
      </c>
      <c r="F202" s="29">
        <f>SUM(F197:F201)</f>
        <v>501454575</v>
      </c>
      <c r="G202" s="37">
        <f t="shared" si="35"/>
        <v>0.1867842947050343</v>
      </c>
      <c r="H202" s="28">
        <f aca="true" t="shared" si="40" ref="H202:W202">SUM(H197:H201)</f>
        <v>143741354</v>
      </c>
      <c r="I202" s="29">
        <f t="shared" si="40"/>
        <v>164414902</v>
      </c>
      <c r="J202" s="29">
        <f t="shared" si="40"/>
        <v>193298319</v>
      </c>
      <c r="K202" s="28">
        <f t="shared" si="40"/>
        <v>501454575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368</v>
      </c>
      <c r="C203" s="20"/>
      <c r="D203" s="28">
        <f>SUM(D171:D176,D178:D182,D184:D188,D190:D195,D197:D201)</f>
        <v>19292091403</v>
      </c>
      <c r="E203" s="29">
        <f>SUM(E171:E176,E178:E182,E184:E188,E190:E195,E197:E201)</f>
        <v>20001733850</v>
      </c>
      <c r="F203" s="29">
        <f>SUM(F171:F176,F178:F182,F184:F188,F190:F195,F197:F201)</f>
        <v>3542170864</v>
      </c>
      <c r="G203" s="37">
        <f t="shared" si="35"/>
        <v>0.18360740626851776</v>
      </c>
      <c r="H203" s="28">
        <f aca="true" t="shared" si="41" ref="H203:W203">SUM(H171:H176,H178:H182,H184:H188,H190:H195,H197:H201)</f>
        <v>977708005</v>
      </c>
      <c r="I203" s="29">
        <f t="shared" si="41"/>
        <v>1323922549</v>
      </c>
      <c r="J203" s="29">
        <f t="shared" si="41"/>
        <v>1240540310</v>
      </c>
      <c r="K203" s="28">
        <f t="shared" si="41"/>
        <v>3542170864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604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369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27</v>
      </c>
      <c r="B206" s="16" t="s">
        <v>370</v>
      </c>
      <c r="C206" s="17" t="s">
        <v>371</v>
      </c>
      <c r="D206" s="26">
        <v>548823742</v>
      </c>
      <c r="E206" s="27">
        <v>578823742</v>
      </c>
      <c r="F206" s="27">
        <v>65439982</v>
      </c>
      <c r="G206" s="36">
        <f aca="true" t="shared" si="42" ref="G206:G229">IF($D206=0,0,$F206/$D206)</f>
        <v>0.11923679132671341</v>
      </c>
      <c r="H206" s="26">
        <v>22669408</v>
      </c>
      <c r="I206" s="27">
        <v>26976126</v>
      </c>
      <c r="J206" s="27">
        <v>15794448</v>
      </c>
      <c r="K206" s="26">
        <v>65439982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27</v>
      </c>
      <c r="B207" s="16" t="s">
        <v>372</v>
      </c>
      <c r="C207" s="17" t="s">
        <v>373</v>
      </c>
      <c r="D207" s="26">
        <v>868269400</v>
      </c>
      <c r="E207" s="27">
        <v>868269400</v>
      </c>
      <c r="F207" s="27">
        <v>170339781</v>
      </c>
      <c r="G207" s="36">
        <f t="shared" si="42"/>
        <v>0.196183098241168</v>
      </c>
      <c r="H207" s="26">
        <v>58940496</v>
      </c>
      <c r="I207" s="27">
        <v>39955335</v>
      </c>
      <c r="J207" s="27">
        <v>71443950</v>
      </c>
      <c r="K207" s="26">
        <v>170339781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27</v>
      </c>
      <c r="B208" s="16" t="s">
        <v>374</v>
      </c>
      <c r="C208" s="17" t="s">
        <v>375</v>
      </c>
      <c r="D208" s="26">
        <v>762980040</v>
      </c>
      <c r="E208" s="27">
        <v>766846540</v>
      </c>
      <c r="F208" s="27">
        <v>116592552</v>
      </c>
      <c r="G208" s="36">
        <f t="shared" si="42"/>
        <v>0.15281206045704682</v>
      </c>
      <c r="H208" s="26">
        <v>24100911</v>
      </c>
      <c r="I208" s="27">
        <v>24880951</v>
      </c>
      <c r="J208" s="27">
        <v>67610690</v>
      </c>
      <c r="K208" s="26">
        <v>116592552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27</v>
      </c>
      <c r="B209" s="16" t="s">
        <v>376</v>
      </c>
      <c r="C209" s="17" t="s">
        <v>377</v>
      </c>
      <c r="D209" s="26">
        <v>424346143</v>
      </c>
      <c r="E209" s="27">
        <v>427446143</v>
      </c>
      <c r="F209" s="27">
        <v>35962352</v>
      </c>
      <c r="G209" s="36">
        <f t="shared" si="42"/>
        <v>0.08474768203560648</v>
      </c>
      <c r="H209" s="26">
        <v>2343491</v>
      </c>
      <c r="I209" s="27">
        <v>16206792</v>
      </c>
      <c r="J209" s="27">
        <v>17412069</v>
      </c>
      <c r="K209" s="26">
        <v>35962352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27</v>
      </c>
      <c r="B210" s="16" t="s">
        <v>378</v>
      </c>
      <c r="C210" s="17" t="s">
        <v>379</v>
      </c>
      <c r="D210" s="26">
        <v>1058703854</v>
      </c>
      <c r="E210" s="27">
        <v>1058703854</v>
      </c>
      <c r="F210" s="27">
        <v>231658336</v>
      </c>
      <c r="G210" s="36">
        <f t="shared" si="42"/>
        <v>0.21881316019087618</v>
      </c>
      <c r="H210" s="26">
        <v>81660344</v>
      </c>
      <c r="I210" s="27">
        <v>118548768</v>
      </c>
      <c r="J210" s="27">
        <v>31449224</v>
      </c>
      <c r="K210" s="26">
        <v>231658336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27</v>
      </c>
      <c r="B211" s="16" t="s">
        <v>380</v>
      </c>
      <c r="C211" s="17" t="s">
        <v>381</v>
      </c>
      <c r="D211" s="26">
        <v>294517308</v>
      </c>
      <c r="E211" s="27">
        <v>294517308</v>
      </c>
      <c r="F211" s="27">
        <v>32047064</v>
      </c>
      <c r="G211" s="36">
        <f t="shared" si="42"/>
        <v>0.10881215850309212</v>
      </c>
      <c r="H211" s="26">
        <v>12610256</v>
      </c>
      <c r="I211" s="27">
        <v>11737867</v>
      </c>
      <c r="J211" s="27">
        <v>7698941</v>
      </c>
      <c r="K211" s="26">
        <v>32047064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27</v>
      </c>
      <c r="B212" s="16" t="s">
        <v>382</v>
      </c>
      <c r="C212" s="17" t="s">
        <v>383</v>
      </c>
      <c r="D212" s="26">
        <v>2376700468</v>
      </c>
      <c r="E212" s="27">
        <v>2396700468</v>
      </c>
      <c r="F212" s="27">
        <v>343296142</v>
      </c>
      <c r="G212" s="36">
        <f t="shared" si="42"/>
        <v>0.14444232524129752</v>
      </c>
      <c r="H212" s="26">
        <v>128968815</v>
      </c>
      <c r="I212" s="27">
        <v>133661711</v>
      </c>
      <c r="J212" s="27">
        <v>80665616</v>
      </c>
      <c r="K212" s="26">
        <v>343296142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42</v>
      </c>
      <c r="B213" s="16" t="s">
        <v>384</v>
      </c>
      <c r="C213" s="17" t="s">
        <v>385</v>
      </c>
      <c r="D213" s="26">
        <v>372737204</v>
      </c>
      <c r="E213" s="27">
        <v>375500204</v>
      </c>
      <c r="F213" s="27">
        <v>81720880</v>
      </c>
      <c r="G213" s="36">
        <f t="shared" si="42"/>
        <v>0.2192452996991414</v>
      </c>
      <c r="H213" s="26">
        <v>20953680</v>
      </c>
      <c r="I213" s="27">
        <v>34248774</v>
      </c>
      <c r="J213" s="27">
        <v>26518426</v>
      </c>
      <c r="K213" s="26">
        <v>81720880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386</v>
      </c>
      <c r="C214" s="20"/>
      <c r="D214" s="28">
        <f>SUM(D206:D213)</f>
        <v>6707078159</v>
      </c>
      <c r="E214" s="29">
        <f>SUM(E206:E213)</f>
        <v>6766807659</v>
      </c>
      <c r="F214" s="29">
        <f>SUM(F206:F213)</f>
        <v>1077057089</v>
      </c>
      <c r="G214" s="37">
        <f t="shared" si="42"/>
        <v>0.16058514057343043</v>
      </c>
      <c r="H214" s="28">
        <f aca="true" t="shared" si="43" ref="H214:W214">SUM(H206:H213)</f>
        <v>352247401</v>
      </c>
      <c r="I214" s="29">
        <f t="shared" si="43"/>
        <v>406216324</v>
      </c>
      <c r="J214" s="29">
        <f t="shared" si="43"/>
        <v>318593364</v>
      </c>
      <c r="K214" s="28">
        <f t="shared" si="43"/>
        <v>1077057089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27</v>
      </c>
      <c r="B215" s="16" t="s">
        <v>387</v>
      </c>
      <c r="C215" s="17" t="s">
        <v>388</v>
      </c>
      <c r="D215" s="26">
        <v>649880580</v>
      </c>
      <c r="E215" s="27">
        <v>661239568</v>
      </c>
      <c r="F215" s="27">
        <v>124254926</v>
      </c>
      <c r="G215" s="36">
        <f t="shared" si="42"/>
        <v>0.19119655183418469</v>
      </c>
      <c r="H215" s="26">
        <v>2197075</v>
      </c>
      <c r="I215" s="27">
        <v>83985243</v>
      </c>
      <c r="J215" s="27">
        <v>38072608</v>
      </c>
      <c r="K215" s="26">
        <v>124254926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27</v>
      </c>
      <c r="B216" s="16" t="s">
        <v>389</v>
      </c>
      <c r="C216" s="17" t="s">
        <v>390</v>
      </c>
      <c r="D216" s="26">
        <v>4504261810</v>
      </c>
      <c r="E216" s="27">
        <v>3673593257</v>
      </c>
      <c r="F216" s="27">
        <v>722939501</v>
      </c>
      <c r="G216" s="36">
        <f t="shared" si="42"/>
        <v>0.16050121673544548</v>
      </c>
      <c r="H216" s="26">
        <v>104887015</v>
      </c>
      <c r="I216" s="27">
        <v>123049371</v>
      </c>
      <c r="J216" s="27">
        <v>495003115</v>
      </c>
      <c r="K216" s="26">
        <v>722939501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27</v>
      </c>
      <c r="B217" s="16" t="s">
        <v>391</v>
      </c>
      <c r="C217" s="17" t="s">
        <v>392</v>
      </c>
      <c r="D217" s="26">
        <v>1906279217</v>
      </c>
      <c r="E217" s="27">
        <v>1925435323</v>
      </c>
      <c r="F217" s="27">
        <v>411448718</v>
      </c>
      <c r="G217" s="36">
        <f t="shared" si="42"/>
        <v>0.21583864227797434</v>
      </c>
      <c r="H217" s="26">
        <v>68090520</v>
      </c>
      <c r="I217" s="27">
        <v>176890447</v>
      </c>
      <c r="J217" s="27">
        <v>166467751</v>
      </c>
      <c r="K217" s="26">
        <v>411448718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27</v>
      </c>
      <c r="B218" s="16" t="s">
        <v>393</v>
      </c>
      <c r="C218" s="17" t="s">
        <v>394</v>
      </c>
      <c r="D218" s="26">
        <v>354343828</v>
      </c>
      <c r="E218" s="27">
        <v>368018008</v>
      </c>
      <c r="F218" s="27">
        <v>78042708</v>
      </c>
      <c r="G218" s="36">
        <f t="shared" si="42"/>
        <v>0.22024571005086055</v>
      </c>
      <c r="H218" s="26">
        <v>23515886</v>
      </c>
      <c r="I218" s="27">
        <v>22773382</v>
      </c>
      <c r="J218" s="27">
        <v>31753440</v>
      </c>
      <c r="K218" s="26">
        <v>78042708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27</v>
      </c>
      <c r="B219" s="16" t="s">
        <v>395</v>
      </c>
      <c r="C219" s="17" t="s">
        <v>396</v>
      </c>
      <c r="D219" s="26">
        <v>779570724</v>
      </c>
      <c r="E219" s="27">
        <v>808073714</v>
      </c>
      <c r="F219" s="27">
        <v>81980090</v>
      </c>
      <c r="G219" s="36">
        <f t="shared" si="42"/>
        <v>0.10516055500308912</v>
      </c>
      <c r="H219" s="26">
        <v>12532503</v>
      </c>
      <c r="I219" s="27">
        <v>41225232</v>
      </c>
      <c r="J219" s="27">
        <v>28222355</v>
      </c>
      <c r="K219" s="26">
        <v>81980090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27</v>
      </c>
      <c r="B220" s="16" t="s">
        <v>397</v>
      </c>
      <c r="C220" s="17" t="s">
        <v>398</v>
      </c>
      <c r="D220" s="26">
        <v>643049185</v>
      </c>
      <c r="E220" s="27">
        <v>638149185</v>
      </c>
      <c r="F220" s="27">
        <v>59920211</v>
      </c>
      <c r="G220" s="36">
        <f t="shared" si="42"/>
        <v>0.09318138083014599</v>
      </c>
      <c r="H220" s="26">
        <v>25748724</v>
      </c>
      <c r="I220" s="27">
        <v>18232975</v>
      </c>
      <c r="J220" s="27">
        <v>15938512</v>
      </c>
      <c r="K220" s="26">
        <v>59920211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42</v>
      </c>
      <c r="B221" s="16" t="s">
        <v>399</v>
      </c>
      <c r="C221" s="17" t="s">
        <v>400</v>
      </c>
      <c r="D221" s="26">
        <v>497710992</v>
      </c>
      <c r="E221" s="27">
        <v>520939708</v>
      </c>
      <c r="F221" s="27">
        <v>92749810</v>
      </c>
      <c r="G221" s="36">
        <f t="shared" si="42"/>
        <v>0.1863527458521551</v>
      </c>
      <c r="H221" s="26">
        <v>33919037</v>
      </c>
      <c r="I221" s="27">
        <v>29041511</v>
      </c>
      <c r="J221" s="27">
        <v>29789262</v>
      </c>
      <c r="K221" s="26">
        <v>92749810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401</v>
      </c>
      <c r="C222" s="20"/>
      <c r="D222" s="28">
        <f>SUM(D215:D221)</f>
        <v>9335096336</v>
      </c>
      <c r="E222" s="29">
        <f>SUM(E215:E221)</f>
        <v>8595448763</v>
      </c>
      <c r="F222" s="29">
        <f>SUM(F215:F221)</f>
        <v>1571335964</v>
      </c>
      <c r="G222" s="37">
        <f t="shared" si="42"/>
        <v>0.1683256291571708</v>
      </c>
      <c r="H222" s="28">
        <f aca="true" t="shared" si="44" ref="H222:W222">SUM(H215:H221)</f>
        <v>270890760</v>
      </c>
      <c r="I222" s="29">
        <f t="shared" si="44"/>
        <v>495198161</v>
      </c>
      <c r="J222" s="29">
        <f t="shared" si="44"/>
        <v>805247043</v>
      </c>
      <c r="K222" s="28">
        <f t="shared" si="44"/>
        <v>1571335964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27</v>
      </c>
      <c r="B223" s="16" t="s">
        <v>402</v>
      </c>
      <c r="C223" s="17" t="s">
        <v>403</v>
      </c>
      <c r="D223" s="26">
        <v>557482692</v>
      </c>
      <c r="E223" s="27">
        <v>569989692</v>
      </c>
      <c r="F223" s="27">
        <v>167121216</v>
      </c>
      <c r="G223" s="36">
        <f t="shared" si="42"/>
        <v>0.2997783041486784</v>
      </c>
      <c r="H223" s="26">
        <v>62060225</v>
      </c>
      <c r="I223" s="27">
        <v>56684251</v>
      </c>
      <c r="J223" s="27">
        <v>48376740</v>
      </c>
      <c r="K223" s="26">
        <v>167121216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27</v>
      </c>
      <c r="B224" s="16" t="s">
        <v>404</v>
      </c>
      <c r="C224" s="17" t="s">
        <v>405</v>
      </c>
      <c r="D224" s="26">
        <v>1025415326</v>
      </c>
      <c r="E224" s="27">
        <v>1106157325</v>
      </c>
      <c r="F224" s="27">
        <v>216359794</v>
      </c>
      <c r="G224" s="36">
        <f t="shared" si="42"/>
        <v>0.21099723059922357</v>
      </c>
      <c r="H224" s="26">
        <v>53844441</v>
      </c>
      <c r="I224" s="27">
        <v>77800142</v>
      </c>
      <c r="J224" s="27">
        <v>84715211</v>
      </c>
      <c r="K224" s="26">
        <v>216359794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27</v>
      </c>
      <c r="B225" s="16" t="s">
        <v>406</v>
      </c>
      <c r="C225" s="17" t="s">
        <v>407</v>
      </c>
      <c r="D225" s="26">
        <v>1383746838</v>
      </c>
      <c r="E225" s="27">
        <v>1383746838</v>
      </c>
      <c r="F225" s="27">
        <v>146196205</v>
      </c>
      <c r="G225" s="36">
        <f t="shared" si="42"/>
        <v>0.10565242209427907</v>
      </c>
      <c r="H225" s="26">
        <v>15333325</v>
      </c>
      <c r="I225" s="27">
        <v>58004848</v>
      </c>
      <c r="J225" s="27">
        <v>72858032</v>
      </c>
      <c r="K225" s="26">
        <v>146196205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27</v>
      </c>
      <c r="B226" s="16" t="s">
        <v>408</v>
      </c>
      <c r="C226" s="17" t="s">
        <v>409</v>
      </c>
      <c r="D226" s="26">
        <v>3618653336</v>
      </c>
      <c r="E226" s="27">
        <v>3618653336</v>
      </c>
      <c r="F226" s="27">
        <v>642404544</v>
      </c>
      <c r="G226" s="36">
        <f t="shared" si="42"/>
        <v>0.17752585958126163</v>
      </c>
      <c r="H226" s="26">
        <v>109652959</v>
      </c>
      <c r="I226" s="27">
        <v>312144192</v>
      </c>
      <c r="J226" s="27">
        <v>220607393</v>
      </c>
      <c r="K226" s="26">
        <v>642404544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42</v>
      </c>
      <c r="B227" s="16" t="s">
        <v>410</v>
      </c>
      <c r="C227" s="17" t="s">
        <v>411</v>
      </c>
      <c r="D227" s="26">
        <v>269193329</v>
      </c>
      <c r="E227" s="27">
        <v>284170906</v>
      </c>
      <c r="F227" s="27">
        <v>58339643</v>
      </c>
      <c r="G227" s="36">
        <f t="shared" si="42"/>
        <v>0.21672024049303243</v>
      </c>
      <c r="H227" s="26">
        <v>18936508</v>
      </c>
      <c r="I227" s="27">
        <v>21946147</v>
      </c>
      <c r="J227" s="27">
        <v>17456988</v>
      </c>
      <c r="K227" s="26">
        <v>58339643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412</v>
      </c>
      <c r="C228" s="20"/>
      <c r="D228" s="28">
        <f>SUM(D223:D227)</f>
        <v>6854491521</v>
      </c>
      <c r="E228" s="29">
        <f>SUM(E223:E227)</f>
        <v>6962718097</v>
      </c>
      <c r="F228" s="29">
        <f>SUM(F223:F227)</f>
        <v>1230421402</v>
      </c>
      <c r="G228" s="37">
        <f t="shared" si="42"/>
        <v>0.17950586097165294</v>
      </c>
      <c r="H228" s="28">
        <f aca="true" t="shared" si="45" ref="H228:W228">SUM(H223:H227)</f>
        <v>259827458</v>
      </c>
      <c r="I228" s="29">
        <f t="shared" si="45"/>
        <v>526579580</v>
      </c>
      <c r="J228" s="29">
        <f t="shared" si="45"/>
        <v>444014364</v>
      </c>
      <c r="K228" s="28">
        <f t="shared" si="45"/>
        <v>1230421402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413</v>
      </c>
      <c r="C229" s="20"/>
      <c r="D229" s="28">
        <f>SUM(D206:D213,D215:D221,D223:D227)</f>
        <v>22896666016</v>
      </c>
      <c r="E229" s="29">
        <f>SUM(E206:E213,E215:E221,E223:E227)</f>
        <v>22324974519</v>
      </c>
      <c r="F229" s="29">
        <f>SUM(F206:F213,F215:F221,F223:F227)</f>
        <v>3878814455</v>
      </c>
      <c r="G229" s="37">
        <f t="shared" si="42"/>
        <v>0.16940520739087153</v>
      </c>
      <c r="H229" s="28">
        <f aca="true" t="shared" si="46" ref="H229:W229">SUM(H206:H213,H215:H221,H223:H227)</f>
        <v>882965619</v>
      </c>
      <c r="I229" s="29">
        <f t="shared" si="46"/>
        <v>1427994065</v>
      </c>
      <c r="J229" s="29">
        <f t="shared" si="46"/>
        <v>1567854771</v>
      </c>
      <c r="K229" s="28">
        <f t="shared" si="46"/>
        <v>3878814455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604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414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27</v>
      </c>
      <c r="B232" s="16" t="s">
        <v>415</v>
      </c>
      <c r="C232" s="17" t="s">
        <v>416</v>
      </c>
      <c r="D232" s="26">
        <v>461228728</v>
      </c>
      <c r="E232" s="27">
        <v>475059929</v>
      </c>
      <c r="F232" s="27">
        <v>60468940</v>
      </c>
      <c r="G232" s="36">
        <f aca="true" t="shared" si="47" ref="G232:G258">IF($D232=0,0,$F232/$D232)</f>
        <v>0.13110401917549247</v>
      </c>
      <c r="H232" s="26">
        <v>25839220</v>
      </c>
      <c r="I232" s="27">
        <v>21507895</v>
      </c>
      <c r="J232" s="27">
        <v>13121825</v>
      </c>
      <c r="K232" s="26">
        <v>60468940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27</v>
      </c>
      <c r="B233" s="16" t="s">
        <v>417</v>
      </c>
      <c r="C233" s="17" t="s">
        <v>418</v>
      </c>
      <c r="D233" s="26">
        <v>2462474369</v>
      </c>
      <c r="E233" s="27">
        <v>2462474369</v>
      </c>
      <c r="F233" s="27">
        <v>243964323</v>
      </c>
      <c r="G233" s="36">
        <f t="shared" si="47"/>
        <v>0.09907283749681133</v>
      </c>
      <c r="H233" s="26">
        <v>53142184</v>
      </c>
      <c r="I233" s="27">
        <v>33105114</v>
      </c>
      <c r="J233" s="27">
        <v>157717025</v>
      </c>
      <c r="K233" s="26">
        <v>243964323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27</v>
      </c>
      <c r="B234" s="16" t="s">
        <v>419</v>
      </c>
      <c r="C234" s="17" t="s">
        <v>420</v>
      </c>
      <c r="D234" s="26">
        <v>4326090405</v>
      </c>
      <c r="E234" s="27">
        <v>4409141416</v>
      </c>
      <c r="F234" s="27">
        <v>732270757</v>
      </c>
      <c r="G234" s="36">
        <f t="shared" si="47"/>
        <v>0.16926848226603347</v>
      </c>
      <c r="H234" s="26">
        <v>164050822</v>
      </c>
      <c r="I234" s="27">
        <v>290950758</v>
      </c>
      <c r="J234" s="27">
        <v>277269177</v>
      </c>
      <c r="K234" s="26">
        <v>732270757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27</v>
      </c>
      <c r="B235" s="16" t="s">
        <v>421</v>
      </c>
      <c r="C235" s="17" t="s">
        <v>422</v>
      </c>
      <c r="D235" s="26">
        <v>240889190</v>
      </c>
      <c r="E235" s="27">
        <v>240889190</v>
      </c>
      <c r="F235" s="27">
        <v>33580653</v>
      </c>
      <c r="G235" s="36">
        <f t="shared" si="47"/>
        <v>0.13940290554341603</v>
      </c>
      <c r="H235" s="26">
        <v>5797648</v>
      </c>
      <c r="I235" s="27">
        <v>755063</v>
      </c>
      <c r="J235" s="27">
        <v>27027942</v>
      </c>
      <c r="K235" s="26">
        <v>33580653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27</v>
      </c>
      <c r="B236" s="16" t="s">
        <v>423</v>
      </c>
      <c r="C236" s="17" t="s">
        <v>424</v>
      </c>
      <c r="D236" s="26">
        <v>854977262</v>
      </c>
      <c r="E236" s="27">
        <v>917067747</v>
      </c>
      <c r="F236" s="27">
        <v>103573400</v>
      </c>
      <c r="G236" s="36">
        <f t="shared" si="47"/>
        <v>0.12114170119298448</v>
      </c>
      <c r="H236" s="26">
        <v>32274852</v>
      </c>
      <c r="I236" s="27">
        <v>37003506</v>
      </c>
      <c r="J236" s="27">
        <v>34295042</v>
      </c>
      <c r="K236" s="26">
        <v>103573400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42</v>
      </c>
      <c r="B237" s="16" t="s">
        <v>425</v>
      </c>
      <c r="C237" s="17" t="s">
        <v>426</v>
      </c>
      <c r="D237" s="26">
        <v>288237397</v>
      </c>
      <c r="E237" s="27">
        <v>301563487</v>
      </c>
      <c r="F237" s="27">
        <v>60620305</v>
      </c>
      <c r="G237" s="36">
        <f t="shared" si="47"/>
        <v>0.21031380948808664</v>
      </c>
      <c r="H237" s="26">
        <v>22595494</v>
      </c>
      <c r="I237" s="27">
        <v>18860975</v>
      </c>
      <c r="J237" s="27">
        <v>19163836</v>
      </c>
      <c r="K237" s="26">
        <v>60620305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427</v>
      </c>
      <c r="C238" s="20"/>
      <c r="D238" s="28">
        <f>SUM(D232:D237)</f>
        <v>8633897351</v>
      </c>
      <c r="E238" s="29">
        <f>SUM(E232:E237)</f>
        <v>8806196138</v>
      </c>
      <c r="F238" s="29">
        <f>SUM(F232:F237)</f>
        <v>1234478378</v>
      </c>
      <c r="G238" s="37">
        <f t="shared" si="47"/>
        <v>0.14298043256873091</v>
      </c>
      <c r="H238" s="28">
        <f aca="true" t="shared" si="48" ref="H238:W238">SUM(H232:H237)</f>
        <v>303700220</v>
      </c>
      <c r="I238" s="29">
        <f t="shared" si="48"/>
        <v>402183311</v>
      </c>
      <c r="J238" s="29">
        <f t="shared" si="48"/>
        <v>528594847</v>
      </c>
      <c r="K238" s="28">
        <f t="shared" si="48"/>
        <v>1234478378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27</v>
      </c>
      <c r="B239" s="16" t="s">
        <v>428</v>
      </c>
      <c r="C239" s="17" t="s">
        <v>429</v>
      </c>
      <c r="D239" s="26">
        <v>175769853</v>
      </c>
      <c r="E239" s="27">
        <v>178968354</v>
      </c>
      <c r="F239" s="27">
        <v>33895871</v>
      </c>
      <c r="G239" s="36">
        <f t="shared" si="47"/>
        <v>0.1928423470889516</v>
      </c>
      <c r="H239" s="26">
        <v>12919276</v>
      </c>
      <c r="I239" s="27">
        <v>10413365</v>
      </c>
      <c r="J239" s="27">
        <v>10563230</v>
      </c>
      <c r="K239" s="26">
        <v>33895871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27</v>
      </c>
      <c r="B240" s="16" t="s">
        <v>430</v>
      </c>
      <c r="C240" s="17" t="s">
        <v>431</v>
      </c>
      <c r="D240" s="26">
        <v>237260607</v>
      </c>
      <c r="E240" s="27">
        <v>237260607</v>
      </c>
      <c r="F240" s="27">
        <v>32529550</v>
      </c>
      <c r="G240" s="36">
        <f t="shared" si="47"/>
        <v>0.13710472383643527</v>
      </c>
      <c r="H240" s="26">
        <v>12959232</v>
      </c>
      <c r="I240" s="27">
        <v>15410108</v>
      </c>
      <c r="J240" s="27">
        <v>4160210</v>
      </c>
      <c r="K240" s="26">
        <v>32529550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27</v>
      </c>
      <c r="B241" s="16" t="s">
        <v>432</v>
      </c>
      <c r="C241" s="17" t="s">
        <v>433</v>
      </c>
      <c r="D241" s="26">
        <v>917721048</v>
      </c>
      <c r="E241" s="27">
        <v>932014759</v>
      </c>
      <c r="F241" s="27">
        <v>149212466</v>
      </c>
      <c r="G241" s="36">
        <f t="shared" si="47"/>
        <v>0.16259021880906016</v>
      </c>
      <c r="H241" s="26">
        <v>35169499</v>
      </c>
      <c r="I241" s="27">
        <v>55690230</v>
      </c>
      <c r="J241" s="27">
        <v>58352737</v>
      </c>
      <c r="K241" s="26">
        <v>149212466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27</v>
      </c>
      <c r="B242" s="16" t="s">
        <v>434</v>
      </c>
      <c r="C242" s="17" t="s">
        <v>435</v>
      </c>
      <c r="D242" s="26">
        <v>607330645</v>
      </c>
      <c r="E242" s="27">
        <v>580143366</v>
      </c>
      <c r="F242" s="27">
        <v>56415398</v>
      </c>
      <c r="G242" s="36">
        <f t="shared" si="47"/>
        <v>0.09289074816898132</v>
      </c>
      <c r="H242" s="26">
        <v>3413615</v>
      </c>
      <c r="I242" s="27">
        <v>34484829</v>
      </c>
      <c r="J242" s="27">
        <v>18516954</v>
      </c>
      <c r="K242" s="26">
        <v>56415398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27</v>
      </c>
      <c r="B243" s="16" t="s">
        <v>436</v>
      </c>
      <c r="C243" s="17" t="s">
        <v>437</v>
      </c>
      <c r="D243" s="26">
        <v>404153417</v>
      </c>
      <c r="E243" s="27">
        <v>383694168</v>
      </c>
      <c r="F243" s="27">
        <v>66973640</v>
      </c>
      <c r="G243" s="36">
        <f t="shared" si="47"/>
        <v>0.1657134077874195</v>
      </c>
      <c r="H243" s="26">
        <v>23050637</v>
      </c>
      <c r="I243" s="27">
        <v>21140691</v>
      </c>
      <c r="J243" s="27">
        <v>22782312</v>
      </c>
      <c r="K243" s="26">
        <v>66973640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42</v>
      </c>
      <c r="B244" s="16" t="s">
        <v>438</v>
      </c>
      <c r="C244" s="17" t="s">
        <v>439</v>
      </c>
      <c r="D244" s="26">
        <v>959369952</v>
      </c>
      <c r="E244" s="27">
        <v>959369952</v>
      </c>
      <c r="F244" s="27">
        <v>80213504</v>
      </c>
      <c r="G244" s="36">
        <f t="shared" si="47"/>
        <v>0.08361060697469082</v>
      </c>
      <c r="H244" s="26">
        <v>28379356</v>
      </c>
      <c r="I244" s="27">
        <v>51834148</v>
      </c>
      <c r="J244" s="27">
        <v>0</v>
      </c>
      <c r="K244" s="26">
        <v>80213504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440</v>
      </c>
      <c r="C245" s="20"/>
      <c r="D245" s="28">
        <f>SUM(D239:D244)</f>
        <v>3301605522</v>
      </c>
      <c r="E245" s="29">
        <f>SUM(E239:E244)</f>
        <v>3271451206</v>
      </c>
      <c r="F245" s="29">
        <f>SUM(F239:F244)</f>
        <v>419240429</v>
      </c>
      <c r="G245" s="37">
        <f t="shared" si="47"/>
        <v>0.12698077532473911</v>
      </c>
      <c r="H245" s="28">
        <f aca="true" t="shared" si="49" ref="H245:W245">SUM(H239:H244)</f>
        <v>115891615</v>
      </c>
      <c r="I245" s="29">
        <f t="shared" si="49"/>
        <v>188973371</v>
      </c>
      <c r="J245" s="29">
        <f t="shared" si="49"/>
        <v>114375443</v>
      </c>
      <c r="K245" s="28">
        <f t="shared" si="49"/>
        <v>419240429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27</v>
      </c>
      <c r="B246" s="16" t="s">
        <v>441</v>
      </c>
      <c r="C246" s="17" t="s">
        <v>442</v>
      </c>
      <c r="D246" s="26">
        <v>465959338</v>
      </c>
      <c r="E246" s="27">
        <v>466722388</v>
      </c>
      <c r="F246" s="27">
        <v>44409700</v>
      </c>
      <c r="G246" s="36">
        <f t="shared" si="47"/>
        <v>0.09530810175543687</v>
      </c>
      <c r="H246" s="26">
        <v>26722287</v>
      </c>
      <c r="I246" s="27">
        <v>17687413</v>
      </c>
      <c r="J246" s="27">
        <v>0</v>
      </c>
      <c r="K246" s="26">
        <v>44409700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27</v>
      </c>
      <c r="B247" s="16" t="s">
        <v>443</v>
      </c>
      <c r="C247" s="17" t="s">
        <v>444</v>
      </c>
      <c r="D247" s="26">
        <v>167916721</v>
      </c>
      <c r="E247" s="27">
        <v>167916721</v>
      </c>
      <c r="F247" s="27">
        <v>0</v>
      </c>
      <c r="G247" s="36">
        <f t="shared" si="47"/>
        <v>0</v>
      </c>
      <c r="H247" s="26">
        <v>0</v>
      </c>
      <c r="I247" s="27">
        <v>0</v>
      </c>
      <c r="J247" s="27">
        <v>0</v>
      </c>
      <c r="K247" s="26">
        <v>0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27</v>
      </c>
      <c r="B248" s="16" t="s">
        <v>445</v>
      </c>
      <c r="C248" s="17" t="s">
        <v>446</v>
      </c>
      <c r="D248" s="26">
        <v>285759065</v>
      </c>
      <c r="E248" s="27">
        <v>285759065</v>
      </c>
      <c r="F248" s="27">
        <v>60200441</v>
      </c>
      <c r="G248" s="36">
        <f t="shared" si="47"/>
        <v>0.2106685259485994</v>
      </c>
      <c r="H248" s="26">
        <v>20293500</v>
      </c>
      <c r="I248" s="27">
        <v>19513568</v>
      </c>
      <c r="J248" s="27">
        <v>20393373</v>
      </c>
      <c r="K248" s="26">
        <v>60200441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27</v>
      </c>
      <c r="B249" s="16" t="s">
        <v>447</v>
      </c>
      <c r="C249" s="17" t="s">
        <v>448</v>
      </c>
      <c r="D249" s="26">
        <v>320038389</v>
      </c>
      <c r="E249" s="27">
        <v>305849680</v>
      </c>
      <c r="F249" s="27">
        <v>25062063</v>
      </c>
      <c r="G249" s="36">
        <f t="shared" si="47"/>
        <v>0.07830955242060039</v>
      </c>
      <c r="H249" s="26">
        <v>231630</v>
      </c>
      <c r="I249" s="27">
        <v>16399303</v>
      </c>
      <c r="J249" s="27">
        <v>8431130</v>
      </c>
      <c r="K249" s="26">
        <v>25062063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27</v>
      </c>
      <c r="B250" s="16" t="s">
        <v>449</v>
      </c>
      <c r="C250" s="17" t="s">
        <v>450</v>
      </c>
      <c r="D250" s="26">
        <v>181432903</v>
      </c>
      <c r="E250" s="27">
        <v>179169792</v>
      </c>
      <c r="F250" s="27">
        <v>26222684</v>
      </c>
      <c r="G250" s="36">
        <f t="shared" si="47"/>
        <v>0.14453102809031282</v>
      </c>
      <c r="H250" s="26">
        <v>9250628</v>
      </c>
      <c r="I250" s="27">
        <v>10817481</v>
      </c>
      <c r="J250" s="27">
        <v>6154575</v>
      </c>
      <c r="K250" s="26">
        <v>26222684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42</v>
      </c>
      <c r="B251" s="16" t="s">
        <v>451</v>
      </c>
      <c r="C251" s="17" t="s">
        <v>452</v>
      </c>
      <c r="D251" s="26">
        <v>382505626</v>
      </c>
      <c r="E251" s="27">
        <v>420370000</v>
      </c>
      <c r="F251" s="27">
        <v>91620103</v>
      </c>
      <c r="G251" s="36">
        <f t="shared" si="47"/>
        <v>0.23952615797603982</v>
      </c>
      <c r="H251" s="26">
        <v>19650540</v>
      </c>
      <c r="I251" s="27">
        <v>44876538</v>
      </c>
      <c r="J251" s="27">
        <v>27093025</v>
      </c>
      <c r="K251" s="26">
        <v>91620103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453</v>
      </c>
      <c r="C252" s="20"/>
      <c r="D252" s="28">
        <f>SUM(D246:D251)</f>
        <v>1803612042</v>
      </c>
      <c r="E252" s="29">
        <f>SUM(E246:E251)</f>
        <v>1825787646</v>
      </c>
      <c r="F252" s="29">
        <f>SUM(F246:F251)</f>
        <v>247514991</v>
      </c>
      <c r="G252" s="37">
        <f t="shared" si="47"/>
        <v>0.13723294435622316</v>
      </c>
      <c r="H252" s="28">
        <f aca="true" t="shared" si="50" ref="H252:W252">SUM(H246:H251)</f>
        <v>76148585</v>
      </c>
      <c r="I252" s="29">
        <f t="shared" si="50"/>
        <v>109294303</v>
      </c>
      <c r="J252" s="29">
        <f t="shared" si="50"/>
        <v>62072103</v>
      </c>
      <c r="K252" s="28">
        <f t="shared" si="50"/>
        <v>247514991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27</v>
      </c>
      <c r="B253" s="16" t="s">
        <v>454</v>
      </c>
      <c r="C253" s="17" t="s">
        <v>455</v>
      </c>
      <c r="D253" s="26">
        <v>3382373939</v>
      </c>
      <c r="E253" s="27">
        <v>3329854922</v>
      </c>
      <c r="F253" s="27">
        <v>454281459</v>
      </c>
      <c r="G253" s="36">
        <f t="shared" si="47"/>
        <v>0.1343084671277678</v>
      </c>
      <c r="H253" s="26">
        <v>107479759</v>
      </c>
      <c r="I253" s="27">
        <v>262855567</v>
      </c>
      <c r="J253" s="27">
        <v>83946133</v>
      </c>
      <c r="K253" s="26">
        <v>454281459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27</v>
      </c>
      <c r="B254" s="16" t="s">
        <v>456</v>
      </c>
      <c r="C254" s="17" t="s">
        <v>457</v>
      </c>
      <c r="D254" s="26">
        <v>168088605</v>
      </c>
      <c r="E254" s="27">
        <v>491553671</v>
      </c>
      <c r="F254" s="27">
        <v>52166872</v>
      </c>
      <c r="G254" s="36">
        <f t="shared" si="47"/>
        <v>0.31035341152364254</v>
      </c>
      <c r="H254" s="26">
        <v>0</v>
      </c>
      <c r="I254" s="27">
        <v>29768824</v>
      </c>
      <c r="J254" s="27">
        <v>22398048</v>
      </c>
      <c r="K254" s="26">
        <v>52166872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27</v>
      </c>
      <c r="B255" s="16" t="s">
        <v>458</v>
      </c>
      <c r="C255" s="17" t="s">
        <v>459</v>
      </c>
      <c r="D255" s="26">
        <v>2091965155</v>
      </c>
      <c r="E255" s="27">
        <v>2104156500</v>
      </c>
      <c r="F255" s="27">
        <v>281889641</v>
      </c>
      <c r="G255" s="36">
        <f t="shared" si="47"/>
        <v>0.13474872673010654</v>
      </c>
      <c r="H255" s="26">
        <v>10301582</v>
      </c>
      <c r="I255" s="27">
        <v>103445320</v>
      </c>
      <c r="J255" s="27">
        <v>168142739</v>
      </c>
      <c r="K255" s="26">
        <v>281889641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42</v>
      </c>
      <c r="B256" s="16" t="s">
        <v>460</v>
      </c>
      <c r="C256" s="17" t="s">
        <v>461</v>
      </c>
      <c r="D256" s="26">
        <v>211707806</v>
      </c>
      <c r="E256" s="27">
        <v>211707806</v>
      </c>
      <c r="F256" s="27">
        <v>35089056</v>
      </c>
      <c r="G256" s="36">
        <f t="shared" si="47"/>
        <v>0.16574285409202152</v>
      </c>
      <c r="H256" s="26">
        <v>10229221</v>
      </c>
      <c r="I256" s="27">
        <v>13013645</v>
      </c>
      <c r="J256" s="27">
        <v>11846190</v>
      </c>
      <c r="K256" s="26">
        <v>35089056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462</v>
      </c>
      <c r="C257" s="20"/>
      <c r="D257" s="28">
        <f>SUM(D253:D256)</f>
        <v>5854135505</v>
      </c>
      <c r="E257" s="29">
        <f>SUM(E253:E256)</f>
        <v>6137272899</v>
      </c>
      <c r="F257" s="29">
        <f>SUM(F253:F256)</f>
        <v>823427028</v>
      </c>
      <c r="G257" s="37">
        <f t="shared" si="47"/>
        <v>0.14065732289536403</v>
      </c>
      <c r="H257" s="28">
        <f aca="true" t="shared" si="51" ref="H257:W257">SUM(H253:H256)</f>
        <v>128010562</v>
      </c>
      <c r="I257" s="29">
        <f t="shared" si="51"/>
        <v>409083356</v>
      </c>
      <c r="J257" s="29">
        <f t="shared" si="51"/>
        <v>286333110</v>
      </c>
      <c r="K257" s="28">
        <f t="shared" si="51"/>
        <v>823427028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463</v>
      </c>
      <c r="C258" s="20"/>
      <c r="D258" s="28">
        <f>SUM(D232:D237,D239:D244,D246:D251,D253:D256)</f>
        <v>19593250420</v>
      </c>
      <c r="E258" s="29">
        <f>SUM(E232:E237,E239:E244,E246:E251,E253:E256)</f>
        <v>20040707889</v>
      </c>
      <c r="F258" s="29">
        <f>SUM(F232:F237,F239:F244,F246:F251,F253:F256)</f>
        <v>2724660826</v>
      </c>
      <c r="G258" s="37">
        <f t="shared" si="47"/>
        <v>0.13906119544201692</v>
      </c>
      <c r="H258" s="28">
        <f aca="true" t="shared" si="52" ref="H258:W258">SUM(H232:H237,H239:H244,H246:H251,H253:H256)</f>
        <v>623750982</v>
      </c>
      <c r="I258" s="29">
        <f t="shared" si="52"/>
        <v>1109534341</v>
      </c>
      <c r="J258" s="29">
        <f t="shared" si="52"/>
        <v>991375503</v>
      </c>
      <c r="K258" s="28">
        <f t="shared" si="52"/>
        <v>2724660826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604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464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27</v>
      </c>
      <c r="B261" s="16" t="s">
        <v>465</v>
      </c>
      <c r="C261" s="17" t="s">
        <v>466</v>
      </c>
      <c r="D261" s="26">
        <v>237158444</v>
      </c>
      <c r="E261" s="27">
        <v>273184748</v>
      </c>
      <c r="F261" s="27">
        <v>44778063</v>
      </c>
      <c r="G261" s="36">
        <f aca="true" t="shared" si="53" ref="G261:G297">IF($D261=0,0,$F261/$D261)</f>
        <v>0.18881074713072413</v>
      </c>
      <c r="H261" s="26">
        <v>10306204</v>
      </c>
      <c r="I261" s="27">
        <v>21840007</v>
      </c>
      <c r="J261" s="27">
        <v>12631852</v>
      </c>
      <c r="K261" s="26">
        <v>44778063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27</v>
      </c>
      <c r="B262" s="16" t="s">
        <v>467</v>
      </c>
      <c r="C262" s="17" t="s">
        <v>468</v>
      </c>
      <c r="D262" s="26">
        <v>478571820</v>
      </c>
      <c r="E262" s="27">
        <v>487952124</v>
      </c>
      <c r="F262" s="27">
        <v>137900336</v>
      </c>
      <c r="G262" s="36">
        <f t="shared" si="53"/>
        <v>0.2881497201402289</v>
      </c>
      <c r="H262" s="26">
        <v>25352618</v>
      </c>
      <c r="I262" s="27">
        <v>39671293</v>
      </c>
      <c r="J262" s="27">
        <v>72876425</v>
      </c>
      <c r="K262" s="26">
        <v>137900336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27</v>
      </c>
      <c r="B263" s="16" t="s">
        <v>469</v>
      </c>
      <c r="C263" s="17" t="s">
        <v>470</v>
      </c>
      <c r="D263" s="26">
        <v>519974318</v>
      </c>
      <c r="E263" s="27">
        <v>524691318</v>
      </c>
      <c r="F263" s="27">
        <v>87794296</v>
      </c>
      <c r="G263" s="36">
        <f t="shared" si="53"/>
        <v>0.16884352353725285</v>
      </c>
      <c r="H263" s="26">
        <v>21012903</v>
      </c>
      <c r="I263" s="27">
        <v>42193397</v>
      </c>
      <c r="J263" s="27">
        <v>24587996</v>
      </c>
      <c r="K263" s="26">
        <v>87794296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42</v>
      </c>
      <c r="B264" s="16" t="s">
        <v>471</v>
      </c>
      <c r="C264" s="17" t="s">
        <v>472</v>
      </c>
      <c r="D264" s="26">
        <v>106476737</v>
      </c>
      <c r="E264" s="27">
        <v>110464737</v>
      </c>
      <c r="F264" s="27">
        <v>21262874</v>
      </c>
      <c r="G264" s="36">
        <f t="shared" si="53"/>
        <v>0.19969501882838503</v>
      </c>
      <c r="H264" s="26">
        <v>6818397</v>
      </c>
      <c r="I264" s="27">
        <v>7278408</v>
      </c>
      <c r="J264" s="27">
        <v>7166069</v>
      </c>
      <c r="K264" s="26">
        <v>21262874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473</v>
      </c>
      <c r="C265" s="20"/>
      <c r="D265" s="28">
        <f>SUM(D261:D264)</f>
        <v>1342181319</v>
      </c>
      <c r="E265" s="29">
        <f>SUM(E261:E264)</f>
        <v>1396292927</v>
      </c>
      <c r="F265" s="29">
        <f>SUM(F261:F264)</f>
        <v>291735569</v>
      </c>
      <c r="G265" s="37">
        <f t="shared" si="53"/>
        <v>0.21735928288538486</v>
      </c>
      <c r="H265" s="28">
        <f aca="true" t="shared" si="54" ref="H265:W265">SUM(H261:H264)</f>
        <v>63490122</v>
      </c>
      <c r="I265" s="29">
        <f t="shared" si="54"/>
        <v>110983105</v>
      </c>
      <c r="J265" s="29">
        <f t="shared" si="54"/>
        <v>117262342</v>
      </c>
      <c r="K265" s="28">
        <f t="shared" si="54"/>
        <v>291735569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27</v>
      </c>
      <c r="B266" s="16" t="s">
        <v>474</v>
      </c>
      <c r="C266" s="17" t="s">
        <v>475</v>
      </c>
      <c r="D266" s="26">
        <v>87479078</v>
      </c>
      <c r="E266" s="27">
        <v>87729078</v>
      </c>
      <c r="F266" s="27">
        <v>16964103</v>
      </c>
      <c r="G266" s="36">
        <f t="shared" si="53"/>
        <v>0.1939218312291769</v>
      </c>
      <c r="H266" s="26">
        <v>3728311</v>
      </c>
      <c r="I266" s="27">
        <v>3621877</v>
      </c>
      <c r="J266" s="27">
        <v>9613915</v>
      </c>
      <c r="K266" s="26">
        <v>16964103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27</v>
      </c>
      <c r="B267" s="16" t="s">
        <v>476</v>
      </c>
      <c r="C267" s="17" t="s">
        <v>477</v>
      </c>
      <c r="D267" s="26">
        <v>334021601</v>
      </c>
      <c r="E267" s="27">
        <v>335439870</v>
      </c>
      <c r="F267" s="27">
        <v>67873725</v>
      </c>
      <c r="G267" s="36">
        <f t="shared" si="53"/>
        <v>0.20320160371903612</v>
      </c>
      <c r="H267" s="26">
        <v>24697407</v>
      </c>
      <c r="I267" s="27">
        <v>22730589</v>
      </c>
      <c r="J267" s="27">
        <v>20445729</v>
      </c>
      <c r="K267" s="26">
        <v>67873725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27</v>
      </c>
      <c r="B268" s="16" t="s">
        <v>478</v>
      </c>
      <c r="C268" s="17" t="s">
        <v>479</v>
      </c>
      <c r="D268" s="26">
        <v>73838701</v>
      </c>
      <c r="E268" s="27">
        <v>74854701</v>
      </c>
      <c r="F268" s="27">
        <v>9819796</v>
      </c>
      <c r="G268" s="36">
        <f t="shared" si="53"/>
        <v>0.1329898260263273</v>
      </c>
      <c r="H268" s="26">
        <v>3053476</v>
      </c>
      <c r="I268" s="27">
        <v>3554490</v>
      </c>
      <c r="J268" s="27">
        <v>3211830</v>
      </c>
      <c r="K268" s="26">
        <v>9819796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27</v>
      </c>
      <c r="B269" s="16" t="s">
        <v>480</v>
      </c>
      <c r="C269" s="17" t="s">
        <v>481</v>
      </c>
      <c r="D269" s="26">
        <v>122535353</v>
      </c>
      <c r="E269" s="27">
        <v>112148769</v>
      </c>
      <c r="F269" s="27">
        <v>19431059</v>
      </c>
      <c r="G269" s="36">
        <f t="shared" si="53"/>
        <v>0.15857512566189774</v>
      </c>
      <c r="H269" s="26">
        <v>4596392</v>
      </c>
      <c r="I269" s="27">
        <v>7148326</v>
      </c>
      <c r="J269" s="27">
        <v>7686341</v>
      </c>
      <c r="K269" s="26">
        <v>19431059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27</v>
      </c>
      <c r="B270" s="16" t="s">
        <v>482</v>
      </c>
      <c r="C270" s="17" t="s">
        <v>483</v>
      </c>
      <c r="D270" s="26">
        <v>69986041</v>
      </c>
      <c r="E270" s="27">
        <v>73144662</v>
      </c>
      <c r="F270" s="27">
        <v>11032499</v>
      </c>
      <c r="G270" s="36">
        <f t="shared" si="53"/>
        <v>0.1576385639530603</v>
      </c>
      <c r="H270" s="26">
        <v>3601117</v>
      </c>
      <c r="I270" s="27">
        <v>3995947</v>
      </c>
      <c r="J270" s="27">
        <v>3435435</v>
      </c>
      <c r="K270" s="26">
        <v>11032499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27</v>
      </c>
      <c r="B271" s="16" t="s">
        <v>484</v>
      </c>
      <c r="C271" s="17" t="s">
        <v>485</v>
      </c>
      <c r="D271" s="26">
        <v>79858611</v>
      </c>
      <c r="E271" s="27">
        <v>79908611</v>
      </c>
      <c r="F271" s="27">
        <v>11831155</v>
      </c>
      <c r="G271" s="36">
        <f t="shared" si="53"/>
        <v>0.1481512745068907</v>
      </c>
      <c r="H271" s="26">
        <v>3868286</v>
      </c>
      <c r="I271" s="27">
        <v>3997096</v>
      </c>
      <c r="J271" s="27">
        <v>3965773</v>
      </c>
      <c r="K271" s="26">
        <v>11831155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42</v>
      </c>
      <c r="B272" s="16" t="s">
        <v>486</v>
      </c>
      <c r="C272" s="17" t="s">
        <v>487</v>
      </c>
      <c r="D272" s="26">
        <v>64785489</v>
      </c>
      <c r="E272" s="27">
        <v>64785489</v>
      </c>
      <c r="F272" s="27">
        <v>14619013</v>
      </c>
      <c r="G272" s="36">
        <f t="shared" si="53"/>
        <v>0.22565258402232635</v>
      </c>
      <c r="H272" s="26">
        <v>4439249</v>
      </c>
      <c r="I272" s="27">
        <v>5264156</v>
      </c>
      <c r="J272" s="27">
        <v>4915608</v>
      </c>
      <c r="K272" s="26">
        <v>14619013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488</v>
      </c>
      <c r="C273" s="20"/>
      <c r="D273" s="28">
        <f>SUM(D266:D272)</f>
        <v>832504874</v>
      </c>
      <c r="E273" s="29">
        <f>SUM(E266:E272)</f>
        <v>828011180</v>
      </c>
      <c r="F273" s="29">
        <f>SUM(F266:F272)</f>
        <v>151571350</v>
      </c>
      <c r="G273" s="37">
        <f t="shared" si="53"/>
        <v>0.1820666217504932</v>
      </c>
      <c r="H273" s="28">
        <f aca="true" t="shared" si="55" ref="H273:W273">SUM(H266:H272)</f>
        <v>47984238</v>
      </c>
      <c r="I273" s="29">
        <f t="shared" si="55"/>
        <v>50312481</v>
      </c>
      <c r="J273" s="29">
        <f t="shared" si="55"/>
        <v>53274631</v>
      </c>
      <c r="K273" s="28">
        <f t="shared" si="55"/>
        <v>151571350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27</v>
      </c>
      <c r="B274" s="16" t="s">
        <v>489</v>
      </c>
      <c r="C274" s="17" t="s">
        <v>490</v>
      </c>
      <c r="D274" s="26">
        <v>148193600</v>
      </c>
      <c r="E274" s="27">
        <v>149193613</v>
      </c>
      <c r="F274" s="27">
        <v>22392602</v>
      </c>
      <c r="G274" s="36">
        <f t="shared" si="53"/>
        <v>0.1511037048833418</v>
      </c>
      <c r="H274" s="26">
        <v>10607816</v>
      </c>
      <c r="I274" s="27">
        <v>7518579</v>
      </c>
      <c r="J274" s="27">
        <v>4266207</v>
      </c>
      <c r="K274" s="26">
        <v>22392602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27</v>
      </c>
      <c r="B275" s="16" t="s">
        <v>491</v>
      </c>
      <c r="C275" s="17" t="s">
        <v>492</v>
      </c>
      <c r="D275" s="26">
        <v>196042118</v>
      </c>
      <c r="E275" s="27">
        <v>242939242</v>
      </c>
      <c r="F275" s="27">
        <v>23390509</v>
      </c>
      <c r="G275" s="36">
        <f t="shared" si="53"/>
        <v>0.11931369258110137</v>
      </c>
      <c r="H275" s="26">
        <v>9585980</v>
      </c>
      <c r="I275" s="27">
        <v>2797331</v>
      </c>
      <c r="J275" s="27">
        <v>11007198</v>
      </c>
      <c r="K275" s="26">
        <v>23390509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27</v>
      </c>
      <c r="B276" s="16" t="s">
        <v>493</v>
      </c>
      <c r="C276" s="17" t="s">
        <v>494</v>
      </c>
      <c r="D276" s="26">
        <v>276660634</v>
      </c>
      <c r="E276" s="27">
        <v>283545634</v>
      </c>
      <c r="F276" s="27">
        <v>58216950</v>
      </c>
      <c r="G276" s="36">
        <f t="shared" si="53"/>
        <v>0.21042729917260292</v>
      </c>
      <c r="H276" s="26">
        <v>8105008</v>
      </c>
      <c r="I276" s="27">
        <v>30966656</v>
      </c>
      <c r="J276" s="27">
        <v>19145286</v>
      </c>
      <c r="K276" s="26">
        <v>58216950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27</v>
      </c>
      <c r="B277" s="16" t="s">
        <v>495</v>
      </c>
      <c r="C277" s="17" t="s">
        <v>496</v>
      </c>
      <c r="D277" s="26">
        <v>78168890</v>
      </c>
      <c r="E277" s="27">
        <v>79210890</v>
      </c>
      <c r="F277" s="27">
        <v>11661248</v>
      </c>
      <c r="G277" s="36">
        <f t="shared" si="53"/>
        <v>0.1491801661760836</v>
      </c>
      <c r="H277" s="26">
        <v>4085147</v>
      </c>
      <c r="I277" s="27">
        <v>3026441</v>
      </c>
      <c r="J277" s="27">
        <v>4549660</v>
      </c>
      <c r="K277" s="26">
        <v>11661248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27</v>
      </c>
      <c r="B278" s="16" t="s">
        <v>497</v>
      </c>
      <c r="C278" s="17" t="s">
        <v>498</v>
      </c>
      <c r="D278" s="26">
        <v>63907286</v>
      </c>
      <c r="E278" s="27">
        <v>67202286</v>
      </c>
      <c r="F278" s="27">
        <v>17448735</v>
      </c>
      <c r="G278" s="36">
        <f t="shared" si="53"/>
        <v>0.2730320139083985</v>
      </c>
      <c r="H278" s="26">
        <v>5033010</v>
      </c>
      <c r="I278" s="27">
        <v>6411131</v>
      </c>
      <c r="J278" s="27">
        <v>6004594</v>
      </c>
      <c r="K278" s="26">
        <v>17448735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27</v>
      </c>
      <c r="B279" s="16" t="s">
        <v>499</v>
      </c>
      <c r="C279" s="17" t="s">
        <v>500</v>
      </c>
      <c r="D279" s="26">
        <v>69594312</v>
      </c>
      <c r="E279" s="27">
        <v>73609226</v>
      </c>
      <c r="F279" s="27">
        <v>12156428</v>
      </c>
      <c r="G279" s="36">
        <f t="shared" si="53"/>
        <v>0.1746755970516671</v>
      </c>
      <c r="H279" s="26">
        <v>5670220</v>
      </c>
      <c r="I279" s="27">
        <v>4817203</v>
      </c>
      <c r="J279" s="27">
        <v>1669005</v>
      </c>
      <c r="K279" s="26">
        <v>12156428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27</v>
      </c>
      <c r="B280" s="16" t="s">
        <v>501</v>
      </c>
      <c r="C280" s="17" t="s">
        <v>502</v>
      </c>
      <c r="D280" s="26">
        <v>156344300</v>
      </c>
      <c r="E280" s="27">
        <v>156344300</v>
      </c>
      <c r="F280" s="27">
        <v>44287418</v>
      </c>
      <c r="G280" s="36">
        <f t="shared" si="53"/>
        <v>0.28326851698462946</v>
      </c>
      <c r="H280" s="26">
        <v>6453587</v>
      </c>
      <c r="I280" s="27">
        <v>16059555</v>
      </c>
      <c r="J280" s="27">
        <v>21774276</v>
      </c>
      <c r="K280" s="26">
        <v>44287418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27</v>
      </c>
      <c r="B281" s="16" t="s">
        <v>503</v>
      </c>
      <c r="C281" s="17" t="s">
        <v>504</v>
      </c>
      <c r="D281" s="26">
        <v>184963402</v>
      </c>
      <c r="E281" s="27">
        <v>186941276</v>
      </c>
      <c r="F281" s="27">
        <v>30243246</v>
      </c>
      <c r="G281" s="36">
        <f t="shared" si="53"/>
        <v>0.16350935197439762</v>
      </c>
      <c r="H281" s="26">
        <v>11813258</v>
      </c>
      <c r="I281" s="27">
        <v>6734361</v>
      </c>
      <c r="J281" s="27">
        <v>11695627</v>
      </c>
      <c r="K281" s="26">
        <v>30243246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42</v>
      </c>
      <c r="B282" s="16" t="s">
        <v>505</v>
      </c>
      <c r="C282" s="17" t="s">
        <v>506</v>
      </c>
      <c r="D282" s="26">
        <v>63872167</v>
      </c>
      <c r="E282" s="27">
        <v>83521167</v>
      </c>
      <c r="F282" s="27">
        <v>14703251</v>
      </c>
      <c r="G282" s="36">
        <f t="shared" si="53"/>
        <v>0.23019809238662592</v>
      </c>
      <c r="H282" s="26">
        <v>4426715</v>
      </c>
      <c r="I282" s="27">
        <v>4499573</v>
      </c>
      <c r="J282" s="27">
        <v>5776963</v>
      </c>
      <c r="K282" s="26">
        <v>14703251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507</v>
      </c>
      <c r="C283" s="20"/>
      <c r="D283" s="28">
        <f>SUM(D274:D282)</f>
        <v>1237746709</v>
      </c>
      <c r="E283" s="29">
        <f>SUM(E274:E282)</f>
        <v>1322507634</v>
      </c>
      <c r="F283" s="29">
        <f>SUM(F274:F282)</f>
        <v>234500387</v>
      </c>
      <c r="G283" s="37">
        <f t="shared" si="53"/>
        <v>0.1894574918235553</v>
      </c>
      <c r="H283" s="28">
        <f aca="true" t="shared" si="56" ref="H283:W283">SUM(H274:H282)</f>
        <v>65780741</v>
      </c>
      <c r="I283" s="29">
        <f t="shared" si="56"/>
        <v>82830830</v>
      </c>
      <c r="J283" s="29">
        <f t="shared" si="56"/>
        <v>85888816</v>
      </c>
      <c r="K283" s="28">
        <f t="shared" si="56"/>
        <v>234500387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27</v>
      </c>
      <c r="B284" s="16" t="s">
        <v>508</v>
      </c>
      <c r="C284" s="17" t="s">
        <v>509</v>
      </c>
      <c r="D284" s="26">
        <v>290107594</v>
      </c>
      <c r="E284" s="27">
        <v>299816594</v>
      </c>
      <c r="F284" s="27">
        <v>37705285</v>
      </c>
      <c r="G284" s="36">
        <f t="shared" si="53"/>
        <v>0.1299700034739525</v>
      </c>
      <c r="H284" s="26">
        <v>13099750</v>
      </c>
      <c r="I284" s="27">
        <v>14080665</v>
      </c>
      <c r="J284" s="27">
        <v>10524870</v>
      </c>
      <c r="K284" s="26">
        <v>37705285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27</v>
      </c>
      <c r="B285" s="16" t="s">
        <v>510</v>
      </c>
      <c r="C285" s="17" t="s">
        <v>511</v>
      </c>
      <c r="D285" s="26">
        <v>65301445</v>
      </c>
      <c r="E285" s="27">
        <v>67484044</v>
      </c>
      <c r="F285" s="27">
        <v>7206706</v>
      </c>
      <c r="G285" s="36">
        <f t="shared" si="53"/>
        <v>0.11036059002982246</v>
      </c>
      <c r="H285" s="26">
        <v>3450358</v>
      </c>
      <c r="I285" s="27">
        <v>2977197</v>
      </c>
      <c r="J285" s="27">
        <v>779151</v>
      </c>
      <c r="K285" s="26">
        <v>7206706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27</v>
      </c>
      <c r="B286" s="16" t="s">
        <v>512</v>
      </c>
      <c r="C286" s="17" t="s">
        <v>513</v>
      </c>
      <c r="D286" s="26">
        <v>247546609</v>
      </c>
      <c r="E286" s="27">
        <v>250664095</v>
      </c>
      <c r="F286" s="27">
        <v>50643034</v>
      </c>
      <c r="G286" s="36">
        <f t="shared" si="53"/>
        <v>0.20457979289063902</v>
      </c>
      <c r="H286" s="26">
        <v>26801649</v>
      </c>
      <c r="I286" s="27">
        <v>15336007</v>
      </c>
      <c r="J286" s="27">
        <v>8505378</v>
      </c>
      <c r="K286" s="26">
        <v>50643034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27</v>
      </c>
      <c r="B287" s="16" t="s">
        <v>514</v>
      </c>
      <c r="C287" s="17" t="s">
        <v>515</v>
      </c>
      <c r="D287" s="26">
        <v>113289694</v>
      </c>
      <c r="E287" s="27">
        <v>116455686</v>
      </c>
      <c r="F287" s="27">
        <v>6312447</v>
      </c>
      <c r="G287" s="36">
        <f t="shared" si="53"/>
        <v>0.05571951672850312</v>
      </c>
      <c r="H287" s="26">
        <v>-6958016</v>
      </c>
      <c r="I287" s="27">
        <v>7911338</v>
      </c>
      <c r="J287" s="27">
        <v>5359125</v>
      </c>
      <c r="K287" s="26">
        <v>6312447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27</v>
      </c>
      <c r="B288" s="16" t="s">
        <v>516</v>
      </c>
      <c r="C288" s="17" t="s">
        <v>517</v>
      </c>
      <c r="D288" s="26">
        <v>819861473</v>
      </c>
      <c r="E288" s="27">
        <v>820517001</v>
      </c>
      <c r="F288" s="27">
        <v>205571382</v>
      </c>
      <c r="G288" s="36">
        <f t="shared" si="53"/>
        <v>0.25073916602982027</v>
      </c>
      <c r="H288" s="26">
        <v>85508293</v>
      </c>
      <c r="I288" s="27">
        <v>56636482</v>
      </c>
      <c r="J288" s="27">
        <v>63426607</v>
      </c>
      <c r="K288" s="26">
        <v>205571382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42</v>
      </c>
      <c r="B289" s="16" t="s">
        <v>518</v>
      </c>
      <c r="C289" s="17" t="s">
        <v>519</v>
      </c>
      <c r="D289" s="26">
        <v>80559331</v>
      </c>
      <c r="E289" s="27">
        <v>81057748</v>
      </c>
      <c r="F289" s="27">
        <v>17049111</v>
      </c>
      <c r="G289" s="36">
        <f t="shared" si="53"/>
        <v>0.21163421776677863</v>
      </c>
      <c r="H289" s="26">
        <v>5322957</v>
      </c>
      <c r="I289" s="27">
        <v>5353593</v>
      </c>
      <c r="J289" s="27">
        <v>6372561</v>
      </c>
      <c r="K289" s="26">
        <v>17049111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520</v>
      </c>
      <c r="C290" s="20"/>
      <c r="D290" s="28">
        <f>SUM(D284:D289)</f>
        <v>1616666146</v>
      </c>
      <c r="E290" s="29">
        <f>SUM(E284:E289)</f>
        <v>1635995168</v>
      </c>
      <c r="F290" s="29">
        <f>SUM(F284:F289)</f>
        <v>324487965</v>
      </c>
      <c r="G290" s="37">
        <f t="shared" si="53"/>
        <v>0.20071426979704937</v>
      </c>
      <c r="H290" s="28">
        <f aca="true" t="shared" si="57" ref="H290:W290">SUM(H284:H289)</f>
        <v>127224991</v>
      </c>
      <c r="I290" s="29">
        <f t="shared" si="57"/>
        <v>102295282</v>
      </c>
      <c r="J290" s="29">
        <f t="shared" si="57"/>
        <v>94967692</v>
      </c>
      <c r="K290" s="28">
        <f t="shared" si="57"/>
        <v>324487965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27</v>
      </c>
      <c r="B291" s="16" t="s">
        <v>521</v>
      </c>
      <c r="C291" s="17" t="s">
        <v>522</v>
      </c>
      <c r="D291" s="26">
        <v>2193027524</v>
      </c>
      <c r="E291" s="27">
        <v>2115422524</v>
      </c>
      <c r="F291" s="27">
        <v>427280730</v>
      </c>
      <c r="G291" s="36">
        <f t="shared" si="53"/>
        <v>0.19483600881609364</v>
      </c>
      <c r="H291" s="26">
        <v>60564361</v>
      </c>
      <c r="I291" s="27">
        <v>86001294</v>
      </c>
      <c r="J291" s="27">
        <v>280715075</v>
      </c>
      <c r="K291" s="26">
        <v>427280730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27</v>
      </c>
      <c r="B292" s="16" t="s">
        <v>523</v>
      </c>
      <c r="C292" s="17" t="s">
        <v>524</v>
      </c>
      <c r="D292" s="26">
        <v>194809470</v>
      </c>
      <c r="E292" s="27">
        <v>218910801</v>
      </c>
      <c r="F292" s="27">
        <v>34435102</v>
      </c>
      <c r="G292" s="36">
        <f t="shared" si="53"/>
        <v>0.17676297769302488</v>
      </c>
      <c r="H292" s="26">
        <v>8272082</v>
      </c>
      <c r="I292" s="27">
        <v>11737713</v>
      </c>
      <c r="J292" s="27">
        <v>14425307</v>
      </c>
      <c r="K292" s="26">
        <v>34435102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27</v>
      </c>
      <c r="B293" s="16" t="s">
        <v>525</v>
      </c>
      <c r="C293" s="17" t="s">
        <v>526</v>
      </c>
      <c r="D293" s="26">
        <v>131867566</v>
      </c>
      <c r="E293" s="27">
        <v>134974566</v>
      </c>
      <c r="F293" s="27">
        <v>20847440</v>
      </c>
      <c r="G293" s="36">
        <f t="shared" si="53"/>
        <v>0.15809376507336156</v>
      </c>
      <c r="H293" s="26">
        <v>11122845</v>
      </c>
      <c r="I293" s="27">
        <v>4679649</v>
      </c>
      <c r="J293" s="27">
        <v>5044946</v>
      </c>
      <c r="K293" s="26">
        <v>20847440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27</v>
      </c>
      <c r="B294" s="16" t="s">
        <v>527</v>
      </c>
      <c r="C294" s="17" t="s">
        <v>528</v>
      </c>
      <c r="D294" s="26">
        <v>346620452</v>
      </c>
      <c r="E294" s="27">
        <v>400971031</v>
      </c>
      <c r="F294" s="27">
        <v>204807904</v>
      </c>
      <c r="G294" s="36">
        <f t="shared" si="53"/>
        <v>0.5908708006646994</v>
      </c>
      <c r="H294" s="26">
        <v>11678058</v>
      </c>
      <c r="I294" s="27">
        <v>8013338</v>
      </c>
      <c r="J294" s="27">
        <v>185116508</v>
      </c>
      <c r="K294" s="26">
        <v>204807904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42</v>
      </c>
      <c r="B295" s="16" t="s">
        <v>529</v>
      </c>
      <c r="C295" s="17" t="s">
        <v>530</v>
      </c>
      <c r="D295" s="26">
        <v>147353528</v>
      </c>
      <c r="E295" s="27">
        <v>148353528</v>
      </c>
      <c r="F295" s="27">
        <v>22738701</v>
      </c>
      <c r="G295" s="36">
        <f t="shared" si="53"/>
        <v>0.1543139231793622</v>
      </c>
      <c r="H295" s="26">
        <v>6350260</v>
      </c>
      <c r="I295" s="27">
        <v>9160484</v>
      </c>
      <c r="J295" s="27">
        <v>7227957</v>
      </c>
      <c r="K295" s="26">
        <v>22738701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531</v>
      </c>
      <c r="C296" s="20"/>
      <c r="D296" s="28">
        <f>SUM(D291:D295)</f>
        <v>3013678540</v>
      </c>
      <c r="E296" s="29">
        <f>SUM(E291:E295)</f>
        <v>3018632450</v>
      </c>
      <c r="F296" s="29">
        <f>SUM(F291:F295)</f>
        <v>710109877</v>
      </c>
      <c r="G296" s="37">
        <f t="shared" si="53"/>
        <v>0.23562893904404283</v>
      </c>
      <c r="H296" s="28">
        <f aca="true" t="shared" si="58" ref="H296:W296">SUM(H291:H295)</f>
        <v>97987606</v>
      </c>
      <c r="I296" s="29">
        <f t="shared" si="58"/>
        <v>119592478</v>
      </c>
      <c r="J296" s="29">
        <f t="shared" si="58"/>
        <v>492529793</v>
      </c>
      <c r="K296" s="28">
        <f t="shared" si="58"/>
        <v>710109877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532</v>
      </c>
      <c r="C297" s="20"/>
      <c r="D297" s="28">
        <f>SUM(D261:D264,D266:D272,D274:D282,D284:D289,D291:D295)</f>
        <v>8042777588</v>
      </c>
      <c r="E297" s="29">
        <f>SUM(E261:E264,E266:E272,E274:E282,E284:E289,E291:E295)</f>
        <v>8201439359</v>
      </c>
      <c r="F297" s="29">
        <f>SUM(F261:F264,F266:F272,F274:F282,F284:F289,F291:F295)</f>
        <v>1712405148</v>
      </c>
      <c r="G297" s="37">
        <f t="shared" si="53"/>
        <v>0.21291215991785548</v>
      </c>
      <c r="H297" s="28">
        <f aca="true" t="shared" si="59" ref="H297:W297">SUM(H261:H264,H266:H272,H274:H282,H284:H289,H291:H295)</f>
        <v>402467698</v>
      </c>
      <c r="I297" s="29">
        <f t="shared" si="59"/>
        <v>466014176</v>
      </c>
      <c r="J297" s="29">
        <f t="shared" si="59"/>
        <v>843923274</v>
      </c>
      <c r="K297" s="28">
        <f t="shared" si="59"/>
        <v>1712405148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604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533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21</v>
      </c>
      <c r="B300" s="16" t="s">
        <v>534</v>
      </c>
      <c r="C300" s="17" t="s">
        <v>535</v>
      </c>
      <c r="D300" s="26">
        <v>45118984738</v>
      </c>
      <c r="E300" s="27">
        <v>45207874156</v>
      </c>
      <c r="F300" s="27">
        <v>9357460966</v>
      </c>
      <c r="G300" s="36">
        <f aca="true" t="shared" si="60" ref="G300:G337">IF($D300=0,0,$F300/$D300)</f>
        <v>0.20739520227100727</v>
      </c>
      <c r="H300" s="26">
        <v>1966281888</v>
      </c>
      <c r="I300" s="27">
        <v>3597921452</v>
      </c>
      <c r="J300" s="27">
        <v>3793257626</v>
      </c>
      <c r="K300" s="26">
        <v>9357460966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26</v>
      </c>
      <c r="C301" s="20"/>
      <c r="D301" s="28">
        <f>D300</f>
        <v>45118984738</v>
      </c>
      <c r="E301" s="29">
        <f>E300</f>
        <v>45207874156</v>
      </c>
      <c r="F301" s="29">
        <f>F300</f>
        <v>9357460966</v>
      </c>
      <c r="G301" s="37">
        <f t="shared" si="60"/>
        <v>0.20739520227100727</v>
      </c>
      <c r="H301" s="28">
        <f aca="true" t="shared" si="61" ref="H301:W301">H300</f>
        <v>1966281888</v>
      </c>
      <c r="I301" s="29">
        <f t="shared" si="61"/>
        <v>3597921452</v>
      </c>
      <c r="J301" s="29">
        <f t="shared" si="61"/>
        <v>3793257626</v>
      </c>
      <c r="K301" s="28">
        <f t="shared" si="61"/>
        <v>9357460966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27</v>
      </c>
      <c r="B302" s="16" t="s">
        <v>536</v>
      </c>
      <c r="C302" s="17" t="s">
        <v>537</v>
      </c>
      <c r="D302" s="26">
        <v>402269873</v>
      </c>
      <c r="E302" s="27">
        <v>403192876</v>
      </c>
      <c r="F302" s="27">
        <v>81608010</v>
      </c>
      <c r="G302" s="36">
        <f t="shared" si="60"/>
        <v>0.20286880892022455</v>
      </c>
      <c r="H302" s="26">
        <v>13986675</v>
      </c>
      <c r="I302" s="27">
        <v>28607137</v>
      </c>
      <c r="J302" s="27">
        <v>39014198</v>
      </c>
      <c r="K302" s="26">
        <v>81608010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27</v>
      </c>
      <c r="B303" s="16" t="s">
        <v>538</v>
      </c>
      <c r="C303" s="17" t="s">
        <v>539</v>
      </c>
      <c r="D303" s="26">
        <v>357618265</v>
      </c>
      <c r="E303" s="27">
        <v>304997740</v>
      </c>
      <c r="F303" s="27">
        <v>71143338</v>
      </c>
      <c r="G303" s="36">
        <f t="shared" si="60"/>
        <v>0.19893653362475766</v>
      </c>
      <c r="H303" s="26">
        <v>12497271</v>
      </c>
      <c r="I303" s="27">
        <v>36095494</v>
      </c>
      <c r="J303" s="27">
        <v>22550573</v>
      </c>
      <c r="K303" s="26">
        <v>71143338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27</v>
      </c>
      <c r="B304" s="16" t="s">
        <v>540</v>
      </c>
      <c r="C304" s="17" t="s">
        <v>541</v>
      </c>
      <c r="D304" s="26">
        <v>378593852</v>
      </c>
      <c r="E304" s="27">
        <v>351879542</v>
      </c>
      <c r="F304" s="27">
        <v>83962723</v>
      </c>
      <c r="G304" s="36">
        <f t="shared" si="60"/>
        <v>0.2217751887846293</v>
      </c>
      <c r="H304" s="26">
        <v>14054516</v>
      </c>
      <c r="I304" s="27">
        <v>37244639</v>
      </c>
      <c r="J304" s="27">
        <v>32663568</v>
      </c>
      <c r="K304" s="26">
        <v>83962723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27</v>
      </c>
      <c r="B305" s="16" t="s">
        <v>542</v>
      </c>
      <c r="C305" s="17" t="s">
        <v>543</v>
      </c>
      <c r="D305" s="26">
        <v>1264781614</v>
      </c>
      <c r="E305" s="27">
        <v>1235391648</v>
      </c>
      <c r="F305" s="27">
        <v>228297111</v>
      </c>
      <c r="G305" s="36">
        <f t="shared" si="60"/>
        <v>0.1805031860622857</v>
      </c>
      <c r="H305" s="26">
        <v>48532939</v>
      </c>
      <c r="I305" s="27">
        <v>87068779</v>
      </c>
      <c r="J305" s="27">
        <v>92695393</v>
      </c>
      <c r="K305" s="26">
        <v>228297111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27</v>
      </c>
      <c r="B306" s="16" t="s">
        <v>544</v>
      </c>
      <c r="C306" s="17" t="s">
        <v>545</v>
      </c>
      <c r="D306" s="26">
        <v>797918539</v>
      </c>
      <c r="E306" s="27">
        <v>798281539</v>
      </c>
      <c r="F306" s="27">
        <v>138164920</v>
      </c>
      <c r="G306" s="36">
        <f t="shared" si="60"/>
        <v>0.1731566735786797</v>
      </c>
      <c r="H306" s="26">
        <v>25214254</v>
      </c>
      <c r="I306" s="27">
        <v>55435092</v>
      </c>
      <c r="J306" s="27">
        <v>57515574</v>
      </c>
      <c r="K306" s="26">
        <v>138164920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42</v>
      </c>
      <c r="B307" s="16" t="s">
        <v>546</v>
      </c>
      <c r="C307" s="17" t="s">
        <v>547</v>
      </c>
      <c r="D307" s="26">
        <v>432664537</v>
      </c>
      <c r="E307" s="27">
        <v>434123511</v>
      </c>
      <c r="F307" s="27">
        <v>75336758</v>
      </c>
      <c r="G307" s="36">
        <f t="shared" si="60"/>
        <v>0.17412279389100938</v>
      </c>
      <c r="H307" s="26">
        <v>19325059</v>
      </c>
      <c r="I307" s="27">
        <v>25430776</v>
      </c>
      <c r="J307" s="27">
        <v>30580923</v>
      </c>
      <c r="K307" s="26">
        <v>75336758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548</v>
      </c>
      <c r="C308" s="20"/>
      <c r="D308" s="28">
        <f>SUM(D302:D307)</f>
        <v>3633846680</v>
      </c>
      <c r="E308" s="29">
        <f>SUM(E302:E307)</f>
        <v>3527866856</v>
      </c>
      <c r="F308" s="29">
        <f>SUM(F302:F307)</f>
        <v>678512860</v>
      </c>
      <c r="G308" s="37">
        <f t="shared" si="60"/>
        <v>0.18672027736734342</v>
      </c>
      <c r="H308" s="28">
        <f aca="true" t="shared" si="62" ref="H308:W308">SUM(H302:H307)</f>
        <v>133610714</v>
      </c>
      <c r="I308" s="29">
        <f t="shared" si="62"/>
        <v>269881917</v>
      </c>
      <c r="J308" s="29">
        <f t="shared" si="62"/>
        <v>275020229</v>
      </c>
      <c r="K308" s="28">
        <f t="shared" si="62"/>
        <v>678512860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27</v>
      </c>
      <c r="B309" s="16" t="s">
        <v>549</v>
      </c>
      <c r="C309" s="17" t="s">
        <v>550</v>
      </c>
      <c r="D309" s="26">
        <v>682493226</v>
      </c>
      <c r="E309" s="27">
        <v>687539974</v>
      </c>
      <c r="F309" s="27">
        <v>126725768</v>
      </c>
      <c r="G309" s="36">
        <f t="shared" si="60"/>
        <v>0.18568062388358417</v>
      </c>
      <c r="H309" s="26">
        <v>26563061</v>
      </c>
      <c r="I309" s="27">
        <v>48039418</v>
      </c>
      <c r="J309" s="27">
        <v>52123289</v>
      </c>
      <c r="K309" s="26">
        <v>126725768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27</v>
      </c>
      <c r="B310" s="16" t="s">
        <v>551</v>
      </c>
      <c r="C310" s="17" t="s">
        <v>552</v>
      </c>
      <c r="D310" s="26">
        <v>2515184421</v>
      </c>
      <c r="E310" s="27">
        <v>2451351421</v>
      </c>
      <c r="F310" s="27">
        <v>469207171</v>
      </c>
      <c r="G310" s="36">
        <f t="shared" si="60"/>
        <v>0.18654980807071403</v>
      </c>
      <c r="H310" s="26">
        <v>80707686</v>
      </c>
      <c r="I310" s="27">
        <v>252777890</v>
      </c>
      <c r="J310" s="27">
        <v>135721595</v>
      </c>
      <c r="K310" s="26">
        <v>469207171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27</v>
      </c>
      <c r="B311" s="16" t="s">
        <v>553</v>
      </c>
      <c r="C311" s="17" t="s">
        <v>554</v>
      </c>
      <c r="D311" s="26">
        <v>1887463397</v>
      </c>
      <c r="E311" s="27">
        <v>1908291397</v>
      </c>
      <c r="F311" s="27">
        <v>289675730</v>
      </c>
      <c r="G311" s="36">
        <f t="shared" si="60"/>
        <v>0.15347356163855716</v>
      </c>
      <c r="H311" s="26">
        <v>50434060</v>
      </c>
      <c r="I311" s="27">
        <v>118244114</v>
      </c>
      <c r="J311" s="27">
        <v>120997556</v>
      </c>
      <c r="K311" s="26">
        <v>289675730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27</v>
      </c>
      <c r="B312" s="16" t="s">
        <v>555</v>
      </c>
      <c r="C312" s="17" t="s">
        <v>556</v>
      </c>
      <c r="D312" s="26">
        <v>1074875275</v>
      </c>
      <c r="E312" s="27">
        <v>1060442275</v>
      </c>
      <c r="F312" s="27">
        <v>120981508</v>
      </c>
      <c r="G312" s="36">
        <f t="shared" si="60"/>
        <v>0.11255399655555386</v>
      </c>
      <c r="H312" s="26">
        <v>2772759</v>
      </c>
      <c r="I312" s="27">
        <v>53190888</v>
      </c>
      <c r="J312" s="27">
        <v>65017861</v>
      </c>
      <c r="K312" s="26">
        <v>120981508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27</v>
      </c>
      <c r="B313" s="16" t="s">
        <v>557</v>
      </c>
      <c r="C313" s="17" t="s">
        <v>558</v>
      </c>
      <c r="D313" s="26">
        <v>777861851</v>
      </c>
      <c r="E313" s="27">
        <v>780130647</v>
      </c>
      <c r="F313" s="27">
        <v>160996657</v>
      </c>
      <c r="G313" s="36">
        <f t="shared" si="60"/>
        <v>0.20697332925252301</v>
      </c>
      <c r="H313" s="26">
        <v>54436664</v>
      </c>
      <c r="I313" s="27">
        <v>58972320</v>
      </c>
      <c r="J313" s="27">
        <v>47587673</v>
      </c>
      <c r="K313" s="26">
        <v>160996657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42</v>
      </c>
      <c r="B314" s="16" t="s">
        <v>559</v>
      </c>
      <c r="C314" s="17" t="s">
        <v>560</v>
      </c>
      <c r="D314" s="26">
        <v>437621773</v>
      </c>
      <c r="E314" s="27">
        <v>438065773</v>
      </c>
      <c r="F314" s="27">
        <v>72721797</v>
      </c>
      <c r="G314" s="36">
        <f t="shared" si="60"/>
        <v>0.16617499742180333</v>
      </c>
      <c r="H314" s="26">
        <v>22491692</v>
      </c>
      <c r="I314" s="27">
        <v>22302704</v>
      </c>
      <c r="J314" s="27">
        <v>27927401</v>
      </c>
      <c r="K314" s="26">
        <v>72721797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561</v>
      </c>
      <c r="C315" s="20"/>
      <c r="D315" s="28">
        <f>SUM(D309:D314)</f>
        <v>7375499943</v>
      </c>
      <c r="E315" s="29">
        <f>SUM(E309:E314)</f>
        <v>7325821487</v>
      </c>
      <c r="F315" s="29">
        <f>SUM(F309:F314)</f>
        <v>1240308631</v>
      </c>
      <c r="G315" s="37">
        <f t="shared" si="60"/>
        <v>0.16816604170367627</v>
      </c>
      <c r="H315" s="28">
        <f aca="true" t="shared" si="63" ref="H315:W315">SUM(H309:H314)</f>
        <v>237405922</v>
      </c>
      <c r="I315" s="29">
        <f t="shared" si="63"/>
        <v>553527334</v>
      </c>
      <c r="J315" s="29">
        <f t="shared" si="63"/>
        <v>449375375</v>
      </c>
      <c r="K315" s="28">
        <f t="shared" si="63"/>
        <v>1240308631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27</v>
      </c>
      <c r="B316" s="16" t="s">
        <v>562</v>
      </c>
      <c r="C316" s="17" t="s">
        <v>563</v>
      </c>
      <c r="D316" s="26">
        <v>613736233</v>
      </c>
      <c r="E316" s="27">
        <v>546385841</v>
      </c>
      <c r="F316" s="27">
        <v>112615805</v>
      </c>
      <c r="G316" s="36">
        <f t="shared" si="60"/>
        <v>0.1834921892252042</v>
      </c>
      <c r="H316" s="26">
        <v>29460606</v>
      </c>
      <c r="I316" s="27">
        <v>43376200</v>
      </c>
      <c r="J316" s="27">
        <v>39778999</v>
      </c>
      <c r="K316" s="26">
        <v>112615805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27</v>
      </c>
      <c r="B317" s="16" t="s">
        <v>564</v>
      </c>
      <c r="C317" s="17" t="s">
        <v>565</v>
      </c>
      <c r="D317" s="26">
        <v>1342010309</v>
      </c>
      <c r="E317" s="27">
        <v>1336540612</v>
      </c>
      <c r="F317" s="27">
        <v>262426726</v>
      </c>
      <c r="G317" s="36">
        <f t="shared" si="60"/>
        <v>0.1955474739948514</v>
      </c>
      <c r="H317" s="26">
        <v>21829160</v>
      </c>
      <c r="I317" s="27">
        <v>128205987</v>
      </c>
      <c r="J317" s="27">
        <v>112391579</v>
      </c>
      <c r="K317" s="26">
        <v>262426726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27</v>
      </c>
      <c r="B318" s="16" t="s">
        <v>566</v>
      </c>
      <c r="C318" s="17" t="s">
        <v>567</v>
      </c>
      <c r="D318" s="26">
        <v>385623162</v>
      </c>
      <c r="E318" s="27">
        <v>387670402</v>
      </c>
      <c r="F318" s="27">
        <v>71021030</v>
      </c>
      <c r="G318" s="36">
        <f t="shared" si="60"/>
        <v>0.1841721063425127</v>
      </c>
      <c r="H318" s="26">
        <v>15318780</v>
      </c>
      <c r="I318" s="27">
        <v>26096668</v>
      </c>
      <c r="J318" s="27">
        <v>29605582</v>
      </c>
      <c r="K318" s="26">
        <v>71021030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27</v>
      </c>
      <c r="B319" s="16" t="s">
        <v>568</v>
      </c>
      <c r="C319" s="17" t="s">
        <v>569</v>
      </c>
      <c r="D319" s="26">
        <v>322891325</v>
      </c>
      <c r="E319" s="27">
        <v>326893220</v>
      </c>
      <c r="F319" s="27">
        <v>57437141</v>
      </c>
      <c r="G319" s="36">
        <f t="shared" si="60"/>
        <v>0.1778838158628139</v>
      </c>
      <c r="H319" s="26">
        <v>10466537</v>
      </c>
      <c r="I319" s="27">
        <v>18588547</v>
      </c>
      <c r="J319" s="27">
        <v>28382057</v>
      </c>
      <c r="K319" s="26">
        <v>57437141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42</v>
      </c>
      <c r="B320" s="16" t="s">
        <v>570</v>
      </c>
      <c r="C320" s="17" t="s">
        <v>571</v>
      </c>
      <c r="D320" s="26">
        <v>239858232</v>
      </c>
      <c r="E320" s="27">
        <v>239126232</v>
      </c>
      <c r="F320" s="27">
        <v>52471308</v>
      </c>
      <c r="G320" s="36">
        <f t="shared" si="60"/>
        <v>0.21875967133785928</v>
      </c>
      <c r="H320" s="26">
        <v>13115622</v>
      </c>
      <c r="I320" s="27">
        <v>18512368</v>
      </c>
      <c r="J320" s="27">
        <v>20843318</v>
      </c>
      <c r="K320" s="26">
        <v>52471308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572</v>
      </c>
      <c r="C321" s="20"/>
      <c r="D321" s="28">
        <f>SUM(D316:D320)</f>
        <v>2904119261</v>
      </c>
      <c r="E321" s="29">
        <f>SUM(E316:E320)</f>
        <v>2836616307</v>
      </c>
      <c r="F321" s="29">
        <f>SUM(F316:F320)</f>
        <v>555972010</v>
      </c>
      <c r="G321" s="37">
        <f t="shared" si="60"/>
        <v>0.19144255453495304</v>
      </c>
      <c r="H321" s="28">
        <f aca="true" t="shared" si="64" ref="H321:W321">SUM(H316:H320)</f>
        <v>90190705</v>
      </c>
      <c r="I321" s="29">
        <f t="shared" si="64"/>
        <v>234779770</v>
      </c>
      <c r="J321" s="29">
        <f t="shared" si="64"/>
        <v>231001535</v>
      </c>
      <c r="K321" s="28">
        <f t="shared" si="64"/>
        <v>555972010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27</v>
      </c>
      <c r="B322" s="16" t="s">
        <v>573</v>
      </c>
      <c r="C322" s="17" t="s">
        <v>574</v>
      </c>
      <c r="D322" s="26">
        <v>163186300</v>
      </c>
      <c r="E322" s="27">
        <v>174294155</v>
      </c>
      <c r="F322" s="27">
        <v>28272816</v>
      </c>
      <c r="G322" s="36">
        <f t="shared" si="60"/>
        <v>0.1732548381818817</v>
      </c>
      <c r="H322" s="26">
        <v>1873131</v>
      </c>
      <c r="I322" s="27">
        <v>10657429</v>
      </c>
      <c r="J322" s="27">
        <v>15742256</v>
      </c>
      <c r="K322" s="26">
        <v>28272816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27</v>
      </c>
      <c r="B323" s="16" t="s">
        <v>575</v>
      </c>
      <c r="C323" s="17" t="s">
        <v>576</v>
      </c>
      <c r="D323" s="26">
        <v>572687576</v>
      </c>
      <c r="E323" s="27">
        <v>579528218</v>
      </c>
      <c r="F323" s="27">
        <v>94552982</v>
      </c>
      <c r="G323" s="36">
        <f t="shared" si="60"/>
        <v>0.165103951897151</v>
      </c>
      <c r="H323" s="26">
        <v>27209242</v>
      </c>
      <c r="I323" s="27">
        <v>27281154</v>
      </c>
      <c r="J323" s="27">
        <v>40062586</v>
      </c>
      <c r="K323" s="26">
        <v>94552982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27</v>
      </c>
      <c r="B324" s="16" t="s">
        <v>577</v>
      </c>
      <c r="C324" s="17" t="s">
        <v>578</v>
      </c>
      <c r="D324" s="26">
        <v>1308555708</v>
      </c>
      <c r="E324" s="27">
        <v>1348369222</v>
      </c>
      <c r="F324" s="27">
        <v>221464030</v>
      </c>
      <c r="G324" s="36">
        <f t="shared" si="60"/>
        <v>0.1692431041690126</v>
      </c>
      <c r="H324" s="26">
        <v>37496428</v>
      </c>
      <c r="I324" s="27">
        <v>88808802</v>
      </c>
      <c r="J324" s="27">
        <v>95158800</v>
      </c>
      <c r="K324" s="26">
        <v>221464030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27</v>
      </c>
      <c r="B325" s="16" t="s">
        <v>579</v>
      </c>
      <c r="C325" s="17" t="s">
        <v>580</v>
      </c>
      <c r="D325" s="26">
        <v>2379689082</v>
      </c>
      <c r="E325" s="27">
        <v>2360310420</v>
      </c>
      <c r="F325" s="27">
        <v>389389826</v>
      </c>
      <c r="G325" s="36">
        <f t="shared" si="60"/>
        <v>0.16363054692537352</v>
      </c>
      <c r="H325" s="26">
        <v>62215251</v>
      </c>
      <c r="I325" s="27">
        <v>155197369</v>
      </c>
      <c r="J325" s="27">
        <v>171977206</v>
      </c>
      <c r="K325" s="26">
        <v>389389826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27</v>
      </c>
      <c r="B326" s="16" t="s">
        <v>581</v>
      </c>
      <c r="C326" s="17" t="s">
        <v>582</v>
      </c>
      <c r="D326" s="26">
        <v>657130197</v>
      </c>
      <c r="E326" s="27">
        <v>657220701</v>
      </c>
      <c r="F326" s="27">
        <v>140372730</v>
      </c>
      <c r="G326" s="36">
        <f t="shared" si="60"/>
        <v>0.21361479146879017</v>
      </c>
      <c r="H326" s="26">
        <v>32012607</v>
      </c>
      <c r="I326" s="27">
        <v>48820597</v>
      </c>
      <c r="J326" s="27">
        <v>59539526</v>
      </c>
      <c r="K326" s="26">
        <v>140372730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27</v>
      </c>
      <c r="B327" s="16" t="s">
        <v>583</v>
      </c>
      <c r="C327" s="17" t="s">
        <v>584</v>
      </c>
      <c r="D327" s="26">
        <v>755626016</v>
      </c>
      <c r="E327" s="27">
        <v>755626016</v>
      </c>
      <c r="F327" s="27">
        <v>152489503</v>
      </c>
      <c r="G327" s="36">
        <f t="shared" si="60"/>
        <v>0.2018055225351055</v>
      </c>
      <c r="H327" s="26">
        <v>37535711</v>
      </c>
      <c r="I327" s="27">
        <v>60545720</v>
      </c>
      <c r="J327" s="27">
        <v>54408072</v>
      </c>
      <c r="K327" s="26">
        <v>152489503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27</v>
      </c>
      <c r="B328" s="16" t="s">
        <v>585</v>
      </c>
      <c r="C328" s="17" t="s">
        <v>586</v>
      </c>
      <c r="D328" s="26">
        <v>1036076367</v>
      </c>
      <c r="E328" s="27">
        <v>1011405002</v>
      </c>
      <c r="F328" s="27">
        <v>244721847</v>
      </c>
      <c r="G328" s="36">
        <f t="shared" si="60"/>
        <v>0.23620058790511916</v>
      </c>
      <c r="H328" s="26">
        <v>83405687</v>
      </c>
      <c r="I328" s="27">
        <v>78550444</v>
      </c>
      <c r="J328" s="27">
        <v>82765716</v>
      </c>
      <c r="K328" s="26">
        <v>244721847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42</v>
      </c>
      <c r="B329" s="16" t="s">
        <v>587</v>
      </c>
      <c r="C329" s="17" t="s">
        <v>588</v>
      </c>
      <c r="D329" s="26">
        <v>401232299</v>
      </c>
      <c r="E329" s="27">
        <v>409771375</v>
      </c>
      <c r="F329" s="27">
        <v>80467551</v>
      </c>
      <c r="G329" s="36">
        <f t="shared" si="60"/>
        <v>0.20055103041442832</v>
      </c>
      <c r="H329" s="26">
        <v>24650222</v>
      </c>
      <c r="I329" s="27">
        <v>27649608</v>
      </c>
      <c r="J329" s="27">
        <v>28167721</v>
      </c>
      <c r="K329" s="26">
        <v>80467551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589</v>
      </c>
      <c r="C330" s="20"/>
      <c r="D330" s="28">
        <f>SUM(D322:D329)</f>
        <v>7274183545</v>
      </c>
      <c r="E330" s="29">
        <f>SUM(E322:E329)</f>
        <v>7296525109</v>
      </c>
      <c r="F330" s="29">
        <f>SUM(F322:F329)</f>
        <v>1351731285</v>
      </c>
      <c r="G330" s="37">
        <f t="shared" si="60"/>
        <v>0.18582584239699715</v>
      </c>
      <c r="H330" s="28">
        <f aca="true" t="shared" si="65" ref="H330:W330">SUM(H322:H329)</f>
        <v>306398279</v>
      </c>
      <c r="I330" s="29">
        <f t="shared" si="65"/>
        <v>497511123</v>
      </c>
      <c r="J330" s="29">
        <f t="shared" si="65"/>
        <v>547821883</v>
      </c>
      <c r="K330" s="28">
        <f t="shared" si="65"/>
        <v>1351731285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27</v>
      </c>
      <c r="B331" s="16" t="s">
        <v>590</v>
      </c>
      <c r="C331" s="17" t="s">
        <v>591</v>
      </c>
      <c r="D331" s="26">
        <v>98907096</v>
      </c>
      <c r="E331" s="27">
        <v>98907096</v>
      </c>
      <c r="F331" s="27">
        <v>19489105</v>
      </c>
      <c r="G331" s="36">
        <f t="shared" si="60"/>
        <v>0.19704455785457498</v>
      </c>
      <c r="H331" s="26">
        <v>3769333</v>
      </c>
      <c r="I331" s="27">
        <v>9984201</v>
      </c>
      <c r="J331" s="27">
        <v>5735571</v>
      </c>
      <c r="K331" s="26">
        <v>19489105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27</v>
      </c>
      <c r="B332" s="16" t="s">
        <v>592</v>
      </c>
      <c r="C332" s="17" t="s">
        <v>593</v>
      </c>
      <c r="D332" s="26">
        <v>69344538</v>
      </c>
      <c r="E332" s="27">
        <v>72206552</v>
      </c>
      <c r="F332" s="27">
        <v>20071153</v>
      </c>
      <c r="G332" s="36">
        <f t="shared" si="60"/>
        <v>0.28944100831705016</v>
      </c>
      <c r="H332" s="26">
        <v>6754539</v>
      </c>
      <c r="I332" s="27">
        <v>5687810</v>
      </c>
      <c r="J332" s="27">
        <v>7628804</v>
      </c>
      <c r="K332" s="26">
        <v>20071153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27</v>
      </c>
      <c r="B333" s="16" t="s">
        <v>594</v>
      </c>
      <c r="C333" s="17" t="s">
        <v>595</v>
      </c>
      <c r="D333" s="26">
        <v>347174732</v>
      </c>
      <c r="E333" s="27">
        <v>347174732</v>
      </c>
      <c r="F333" s="27">
        <v>46671238</v>
      </c>
      <c r="G333" s="36">
        <f t="shared" si="60"/>
        <v>0.13443155189070616</v>
      </c>
      <c r="H333" s="26">
        <v>14388586</v>
      </c>
      <c r="I333" s="27">
        <v>13646787</v>
      </c>
      <c r="J333" s="27">
        <v>18635865</v>
      </c>
      <c r="K333" s="26">
        <v>46671238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42</v>
      </c>
      <c r="B334" s="16" t="s">
        <v>596</v>
      </c>
      <c r="C334" s="17" t="s">
        <v>597</v>
      </c>
      <c r="D334" s="26">
        <v>100697342</v>
      </c>
      <c r="E334" s="27">
        <v>101034917</v>
      </c>
      <c r="F334" s="27">
        <v>12087634</v>
      </c>
      <c r="G334" s="36">
        <f t="shared" si="60"/>
        <v>0.12003925585245338</v>
      </c>
      <c r="H334" s="26">
        <v>6350029</v>
      </c>
      <c r="I334" s="27">
        <v>2447454</v>
      </c>
      <c r="J334" s="27">
        <v>3290151</v>
      </c>
      <c r="K334" s="26">
        <v>12087634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598</v>
      </c>
      <c r="C335" s="20"/>
      <c r="D335" s="28">
        <f>SUM(D331:D334)</f>
        <v>616123708</v>
      </c>
      <c r="E335" s="29">
        <f>SUM(E331:E334)</f>
        <v>619323297</v>
      </c>
      <c r="F335" s="29">
        <f>SUM(F331:F334)</f>
        <v>98319130</v>
      </c>
      <c r="G335" s="37">
        <f t="shared" si="60"/>
        <v>0.15957693028751296</v>
      </c>
      <c r="H335" s="28">
        <f aca="true" t="shared" si="66" ref="H335:W335">SUM(H331:H334)</f>
        <v>31262487</v>
      </c>
      <c r="I335" s="29">
        <f t="shared" si="66"/>
        <v>31766252</v>
      </c>
      <c r="J335" s="29">
        <f t="shared" si="66"/>
        <v>35290391</v>
      </c>
      <c r="K335" s="28">
        <f t="shared" si="66"/>
        <v>98319130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599</v>
      </c>
      <c r="C336" s="20"/>
      <c r="D336" s="28">
        <f>SUM(D300,D302:D307,D309:D314,D316:D320,D322:D329,D331:D334)</f>
        <v>66922757875</v>
      </c>
      <c r="E336" s="29">
        <f>SUM(E300,E302:E307,E309:E314,E316:E320,E322:E329,E331:E334)</f>
        <v>66814027212</v>
      </c>
      <c r="F336" s="29">
        <f>SUM(F300,F302:F307,F309:F314,F316:F320,F322:F329,F331:F334)</f>
        <v>13282304882</v>
      </c>
      <c r="G336" s="37">
        <f t="shared" si="60"/>
        <v>0.1984721685679634</v>
      </c>
      <c r="H336" s="28">
        <f aca="true" t="shared" si="67" ref="H336:W336">SUM(H300,H302:H307,H309:H314,H316:H320,H322:H329,H331:H334)</f>
        <v>2765149995</v>
      </c>
      <c r="I336" s="29">
        <f t="shared" si="67"/>
        <v>5185387848</v>
      </c>
      <c r="J336" s="29">
        <f t="shared" si="67"/>
        <v>5331767039</v>
      </c>
      <c r="K336" s="28">
        <f t="shared" si="67"/>
        <v>13282304882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600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419277563951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421756663032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96234919675</v>
      </c>
      <c r="G337" s="39">
        <f t="shared" si="60"/>
        <v>0.22952556480281103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30633543390</v>
      </c>
      <c r="I337" s="33">
        <f t="shared" si="68"/>
        <v>28803225704</v>
      </c>
      <c r="J337" s="33">
        <f t="shared" si="68"/>
        <v>36798150581</v>
      </c>
      <c r="K337" s="32">
        <f t="shared" si="68"/>
        <v>96234919675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2020-10-31T18:52:03Z</dcterms:created>
  <dcterms:modified xsi:type="dcterms:W3CDTF">2020-10-31T18:53:58Z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