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bookViews>
    <workbookView xWindow="0" yWindow="0" windowWidth="28800" windowHeight="12030" activeTab="15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62913" calcMode="manual"/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L339" i="16"/>
  <c r="J339" i="16"/>
  <c r="H339" i="16"/>
  <c r="F339" i="16"/>
  <c r="G339" i="16" s="1"/>
  <c r="E339" i="16"/>
  <c r="M339" i="16" s="1"/>
  <c r="D339" i="16"/>
  <c r="S338" i="16"/>
  <c r="T338" i="16" s="1"/>
  <c r="R338" i="16"/>
  <c r="Q338" i="16"/>
  <c r="P338" i="16"/>
  <c r="U338" i="16" s="1"/>
  <c r="L338" i="16"/>
  <c r="J338" i="16"/>
  <c r="H338" i="16"/>
  <c r="F338" i="16"/>
  <c r="E338" i="16"/>
  <c r="D338" i="16"/>
  <c r="S337" i="16"/>
  <c r="R337" i="16"/>
  <c r="Q337" i="16"/>
  <c r="P337" i="16"/>
  <c r="U337" i="16" s="1"/>
  <c r="L337" i="16"/>
  <c r="J337" i="16"/>
  <c r="K337" i="16" s="1"/>
  <c r="H337" i="16"/>
  <c r="F337" i="16"/>
  <c r="E337" i="16"/>
  <c r="D337" i="16"/>
  <c r="I337" i="16" s="1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R332" i="16"/>
  <c r="Q332" i="16"/>
  <c r="T332" i="16" s="1"/>
  <c r="P332" i="16"/>
  <c r="U332" i="16" s="1"/>
  <c r="L332" i="16"/>
  <c r="J332" i="16"/>
  <c r="H332" i="16"/>
  <c r="F332" i="16"/>
  <c r="E332" i="16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T323" i="16" s="1"/>
  <c r="R323" i="16"/>
  <c r="Q323" i="16"/>
  <c r="P323" i="16"/>
  <c r="L323" i="16"/>
  <c r="K323" i="16"/>
  <c r="J323" i="16"/>
  <c r="H323" i="16"/>
  <c r="F323" i="16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N318" i="16"/>
  <c r="O318" i="16" s="1"/>
  <c r="M318" i="16"/>
  <c r="K318" i="16"/>
  <c r="I318" i="16"/>
  <c r="G318" i="16"/>
  <c r="S317" i="16"/>
  <c r="R317" i="16"/>
  <c r="Q317" i="16"/>
  <c r="P317" i="16"/>
  <c r="U317" i="16" s="1"/>
  <c r="L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O315" i="16"/>
  <c r="N315" i="16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O311" i="16"/>
  <c r="N311" i="16"/>
  <c r="M311" i="16"/>
  <c r="K311" i="16"/>
  <c r="I311" i="16"/>
  <c r="G311" i="16"/>
  <c r="S310" i="16"/>
  <c r="R310" i="16"/>
  <c r="Q310" i="16"/>
  <c r="P310" i="16"/>
  <c r="U310" i="16" s="1"/>
  <c r="L310" i="16"/>
  <c r="J310" i="16"/>
  <c r="H310" i="16"/>
  <c r="F310" i="16"/>
  <c r="N310" i="16" s="1"/>
  <c r="O310" i="16" s="1"/>
  <c r="E310" i="16"/>
  <c r="M310" i="16" s="1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U303" i="16"/>
  <c r="S303" i="16"/>
  <c r="R303" i="16"/>
  <c r="Q303" i="16"/>
  <c r="P303" i="16"/>
  <c r="L303" i="16"/>
  <c r="J303" i="16"/>
  <c r="H303" i="16"/>
  <c r="F303" i="16"/>
  <c r="N303" i="16" s="1"/>
  <c r="E303" i="16"/>
  <c r="D303" i="16"/>
  <c r="U302" i="16"/>
  <c r="T302" i="16"/>
  <c r="O302" i="16"/>
  <c r="N302" i="16"/>
  <c r="M302" i="16"/>
  <c r="K302" i="16"/>
  <c r="I302" i="16"/>
  <c r="G302" i="16"/>
  <c r="S299" i="16"/>
  <c r="R299" i="16"/>
  <c r="Q299" i="16"/>
  <c r="P299" i="16"/>
  <c r="L299" i="16"/>
  <c r="K299" i="16"/>
  <c r="J299" i="16"/>
  <c r="H299" i="16"/>
  <c r="F299" i="16"/>
  <c r="N299" i="16" s="1"/>
  <c r="E299" i="16"/>
  <c r="D299" i="16"/>
  <c r="S298" i="16"/>
  <c r="R298" i="16"/>
  <c r="Q298" i="16"/>
  <c r="P298" i="16"/>
  <c r="L298" i="16"/>
  <c r="J298" i="16"/>
  <c r="H298" i="16"/>
  <c r="F298" i="16"/>
  <c r="N298" i="16" s="1"/>
  <c r="E298" i="16"/>
  <c r="K298" i="16" s="1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O293" i="16"/>
  <c r="N293" i="16"/>
  <c r="M293" i="16"/>
  <c r="K293" i="16"/>
  <c r="I293" i="16"/>
  <c r="G293" i="16"/>
  <c r="S292" i="16"/>
  <c r="R292" i="16"/>
  <c r="Q292" i="16"/>
  <c r="P292" i="16"/>
  <c r="L292" i="16"/>
  <c r="J292" i="16"/>
  <c r="K292" i="16" s="1"/>
  <c r="I292" i="16"/>
  <c r="H292" i="16"/>
  <c r="U292" i="16" s="1"/>
  <c r="F292" i="16"/>
  <c r="E292" i="16"/>
  <c r="D292" i="16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R285" i="16"/>
  <c r="Q285" i="16"/>
  <c r="T285" i="16" s="1"/>
  <c r="P285" i="16"/>
  <c r="U285" i="16" s="1"/>
  <c r="L285" i="16"/>
  <c r="J285" i="16"/>
  <c r="H285" i="16"/>
  <c r="F285" i="16"/>
  <c r="E285" i="16"/>
  <c r="K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H275" i="16"/>
  <c r="I275" i="16" s="1"/>
  <c r="G275" i="16"/>
  <c r="F275" i="16"/>
  <c r="N275" i="16" s="1"/>
  <c r="O275" i="16" s="1"/>
  <c r="E275" i="16"/>
  <c r="M275" i="16" s="1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N270" i="16"/>
  <c r="O270" i="16" s="1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Q267" i="16"/>
  <c r="T267" i="16" s="1"/>
  <c r="P267" i="16"/>
  <c r="U267" i="16" s="1"/>
  <c r="L267" i="16"/>
  <c r="J267" i="16"/>
  <c r="H267" i="16"/>
  <c r="F267" i="16"/>
  <c r="E267" i="16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L260" i="16"/>
  <c r="J260" i="16"/>
  <c r="K260" i="16" s="1"/>
  <c r="I260" i="16"/>
  <c r="H260" i="16"/>
  <c r="U260" i="16" s="1"/>
  <c r="F260" i="16"/>
  <c r="E260" i="16"/>
  <c r="M260" i="16" s="1"/>
  <c r="D260" i="16"/>
  <c r="S259" i="16"/>
  <c r="R259" i="16"/>
  <c r="Q259" i="16"/>
  <c r="T259" i="16" s="1"/>
  <c r="P259" i="16"/>
  <c r="U259" i="16" s="1"/>
  <c r="L259" i="16"/>
  <c r="J259" i="16"/>
  <c r="H259" i="16"/>
  <c r="F259" i="16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Q254" i="16"/>
  <c r="P254" i="16"/>
  <c r="U254" i="16" s="1"/>
  <c r="L254" i="16"/>
  <c r="J254" i="16"/>
  <c r="H254" i="16"/>
  <c r="I254" i="16" s="1"/>
  <c r="G254" i="16"/>
  <c r="F254" i="16"/>
  <c r="N254" i="16" s="1"/>
  <c r="O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T247" i="16" s="1"/>
  <c r="P247" i="16"/>
  <c r="L247" i="16"/>
  <c r="M247" i="16" s="1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O242" i="16"/>
  <c r="N242" i="16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T240" i="16" s="1"/>
  <c r="R240" i="16"/>
  <c r="Q240" i="16"/>
  <c r="P240" i="16"/>
  <c r="U240" i="16" s="1"/>
  <c r="L240" i="16"/>
  <c r="J240" i="16"/>
  <c r="H240" i="16"/>
  <c r="F240" i="16"/>
  <c r="N240" i="16" s="1"/>
  <c r="O240" i="16" s="1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L231" i="16"/>
  <c r="J231" i="16"/>
  <c r="H231" i="16"/>
  <c r="F231" i="16"/>
  <c r="E231" i="16"/>
  <c r="M231" i="16" s="1"/>
  <c r="D231" i="16"/>
  <c r="S230" i="16"/>
  <c r="T230" i="16" s="1"/>
  <c r="R230" i="16"/>
  <c r="Q230" i="16"/>
  <c r="P230" i="16"/>
  <c r="U230" i="16" s="1"/>
  <c r="L230" i="16"/>
  <c r="J230" i="16"/>
  <c r="K230" i="16" s="1"/>
  <c r="H230" i="16"/>
  <c r="F230" i="16"/>
  <c r="E230" i="16"/>
  <c r="D230" i="16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Q224" i="16"/>
  <c r="P224" i="16"/>
  <c r="M224" i="16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U216" i="16" s="1"/>
  <c r="L216" i="16"/>
  <c r="J216" i="16"/>
  <c r="H216" i="16"/>
  <c r="F216" i="16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Q205" i="16"/>
  <c r="P205" i="16"/>
  <c r="U205" i="16" s="1"/>
  <c r="L205" i="16"/>
  <c r="J205" i="16"/>
  <c r="H205" i="16"/>
  <c r="F205" i="16"/>
  <c r="N205" i="16" s="1"/>
  <c r="E205" i="16"/>
  <c r="D205" i="16"/>
  <c r="S204" i="16"/>
  <c r="T204" i="16" s="1"/>
  <c r="R204" i="16"/>
  <c r="Q204" i="16"/>
  <c r="P204" i="16"/>
  <c r="L204" i="16"/>
  <c r="J204" i="16"/>
  <c r="H204" i="16"/>
  <c r="F204" i="16"/>
  <c r="E204" i="16"/>
  <c r="M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U198" i="16"/>
  <c r="S198" i="16"/>
  <c r="R198" i="16"/>
  <c r="Q198" i="16"/>
  <c r="P198" i="16"/>
  <c r="N198" i="16"/>
  <c r="M198" i="16"/>
  <c r="L198" i="16"/>
  <c r="J198" i="16"/>
  <c r="H198" i="16"/>
  <c r="F198" i="16"/>
  <c r="E198" i="16"/>
  <c r="D198" i="16"/>
  <c r="I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T191" i="16"/>
  <c r="S191" i="16"/>
  <c r="R191" i="16"/>
  <c r="Q191" i="16"/>
  <c r="P191" i="16"/>
  <c r="U191" i="16" s="1"/>
  <c r="L191" i="16"/>
  <c r="J191" i="16"/>
  <c r="H191" i="16"/>
  <c r="F191" i="16"/>
  <c r="E191" i="16"/>
  <c r="M191" i="16" s="1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T185" i="16" s="1"/>
  <c r="P185" i="16"/>
  <c r="U185" i="16" s="1"/>
  <c r="N185" i="16"/>
  <c r="L185" i="16"/>
  <c r="J185" i="16"/>
  <c r="H185" i="16"/>
  <c r="F185" i="16"/>
  <c r="E185" i="16"/>
  <c r="K185" i="16" s="1"/>
  <c r="D185" i="16"/>
  <c r="I185" i="16" s="1"/>
  <c r="U184" i="16"/>
  <c r="T184" i="16"/>
  <c r="O184" i="16"/>
  <c r="N184" i="16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O180" i="16"/>
  <c r="N180" i="16"/>
  <c r="M180" i="16"/>
  <c r="K180" i="16"/>
  <c r="I180" i="16"/>
  <c r="G180" i="16"/>
  <c r="T179" i="16"/>
  <c r="S179" i="16"/>
  <c r="R179" i="16"/>
  <c r="Q179" i="16"/>
  <c r="P179" i="16"/>
  <c r="U179" i="16" s="1"/>
  <c r="L179" i="16"/>
  <c r="K179" i="16"/>
  <c r="J179" i="16"/>
  <c r="H179" i="16"/>
  <c r="F179" i="16"/>
  <c r="E179" i="16"/>
  <c r="M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T170" i="16" s="1"/>
  <c r="P170" i="16"/>
  <c r="U170" i="16" s="1"/>
  <c r="L170" i="16"/>
  <c r="J170" i="16"/>
  <c r="H170" i="16"/>
  <c r="F170" i="16"/>
  <c r="N170" i="16" s="1"/>
  <c r="E170" i="16"/>
  <c r="K170" i="16" s="1"/>
  <c r="D170" i="16"/>
  <c r="I170" i="16" s="1"/>
  <c r="S169" i="16"/>
  <c r="R169" i="16"/>
  <c r="Q169" i="16"/>
  <c r="P169" i="16"/>
  <c r="L169" i="16"/>
  <c r="J169" i="16"/>
  <c r="K169" i="16" s="1"/>
  <c r="H169" i="16"/>
  <c r="F169" i="16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N167" i="16"/>
  <c r="O167" i="16" s="1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Q163" i="16"/>
  <c r="T163" i="16" s="1"/>
  <c r="P163" i="16"/>
  <c r="U163" i="16" s="1"/>
  <c r="M163" i="16"/>
  <c r="L163" i="16"/>
  <c r="J163" i="16"/>
  <c r="H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T157" i="16" s="1"/>
  <c r="R157" i="16"/>
  <c r="Q157" i="16"/>
  <c r="P157" i="16"/>
  <c r="L157" i="16"/>
  <c r="J157" i="16"/>
  <c r="H157" i="16"/>
  <c r="F157" i="16"/>
  <c r="E157" i="16"/>
  <c r="M157" i="16" s="1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N153" i="16"/>
  <c r="O153" i="16" s="1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U150" i="16"/>
  <c r="S150" i="16"/>
  <c r="R150" i="16"/>
  <c r="Q150" i="16"/>
  <c r="P150" i="16"/>
  <c r="L150" i="16"/>
  <c r="J150" i="16"/>
  <c r="I150" i="16"/>
  <c r="H150" i="16"/>
  <c r="F150" i="16"/>
  <c r="N150" i="16" s="1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Q144" i="16"/>
  <c r="P144" i="16"/>
  <c r="L144" i="16"/>
  <c r="J144" i="16"/>
  <c r="H144" i="16"/>
  <c r="G144" i="16"/>
  <c r="F144" i="16"/>
  <c r="N144" i="16" s="1"/>
  <c r="E144" i="16"/>
  <c r="M144" i="16" s="1"/>
  <c r="D144" i="16"/>
  <c r="I144" i="16" s="1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S137" i="16"/>
  <c r="R137" i="16"/>
  <c r="Q137" i="16"/>
  <c r="P137" i="16"/>
  <c r="U137" i="16" s="1"/>
  <c r="L137" i="16"/>
  <c r="J137" i="16"/>
  <c r="H137" i="16"/>
  <c r="F137" i="16"/>
  <c r="E137" i="16"/>
  <c r="K137" i="16" s="1"/>
  <c r="D137" i="16"/>
  <c r="I137" i="16" s="1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T132" i="16" s="1"/>
  <c r="R132" i="16"/>
  <c r="Q132" i="16"/>
  <c r="P132" i="16"/>
  <c r="L132" i="16"/>
  <c r="K132" i="16"/>
  <c r="J132" i="16"/>
  <c r="H132" i="16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Q126" i="16"/>
  <c r="T126" i="16" s="1"/>
  <c r="P126" i="16"/>
  <c r="U126" i="16" s="1"/>
  <c r="L126" i="16"/>
  <c r="J126" i="16"/>
  <c r="H126" i="16"/>
  <c r="F126" i="16"/>
  <c r="N126" i="16" s="1"/>
  <c r="E126" i="16"/>
  <c r="D126" i="16"/>
  <c r="I126" i="16" s="1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S121" i="16"/>
  <c r="T121" i="16" s="1"/>
  <c r="R121" i="16"/>
  <c r="Q121" i="16"/>
  <c r="P121" i="16"/>
  <c r="L121" i="16"/>
  <c r="K121" i="16"/>
  <c r="J121" i="16"/>
  <c r="H121" i="16"/>
  <c r="G121" i="16"/>
  <c r="F121" i="16"/>
  <c r="N121" i="16" s="1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P112" i="16"/>
  <c r="U112" i="16" s="1"/>
  <c r="L112" i="16"/>
  <c r="J112" i="16"/>
  <c r="H112" i="16"/>
  <c r="F112" i="16"/>
  <c r="N112" i="16" s="1"/>
  <c r="O112" i="16" s="1"/>
  <c r="E112" i="16"/>
  <c r="D112" i="16"/>
  <c r="I112" i="16" s="1"/>
  <c r="U111" i="16"/>
  <c r="T111" i="16"/>
  <c r="N111" i="16"/>
  <c r="O111" i="16" s="1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L106" i="16"/>
  <c r="J106" i="16"/>
  <c r="I106" i="16"/>
  <c r="H106" i="16"/>
  <c r="U106" i="16" s="1"/>
  <c r="F106" i="16"/>
  <c r="E106" i="16"/>
  <c r="K106" i="16" s="1"/>
  <c r="D106" i="16"/>
  <c r="U105" i="16"/>
  <c r="T105" i="16"/>
  <c r="N105" i="16"/>
  <c r="O105" i="16" s="1"/>
  <c r="M105" i="16"/>
  <c r="K105" i="16"/>
  <c r="I105" i="16"/>
  <c r="G105" i="16"/>
  <c r="S102" i="16"/>
  <c r="T102" i="16" s="1"/>
  <c r="R102" i="16"/>
  <c r="Q102" i="16"/>
  <c r="P102" i="16"/>
  <c r="U102" i="16" s="1"/>
  <c r="L102" i="16"/>
  <c r="K102" i="16"/>
  <c r="J102" i="16"/>
  <c r="H102" i="16"/>
  <c r="F102" i="16"/>
  <c r="E102" i="16"/>
  <c r="D102" i="16"/>
  <c r="S101" i="16"/>
  <c r="R101" i="16"/>
  <c r="Q101" i="16"/>
  <c r="P101" i="16"/>
  <c r="L101" i="16"/>
  <c r="J101" i="16"/>
  <c r="I101" i="16"/>
  <c r="H101" i="16"/>
  <c r="U101" i="16" s="1"/>
  <c r="F101" i="16"/>
  <c r="E101" i="16"/>
  <c r="K101" i="16" s="1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T96" i="16" s="1"/>
  <c r="R96" i="16"/>
  <c r="Q96" i="16"/>
  <c r="P96" i="16"/>
  <c r="U96" i="16" s="1"/>
  <c r="L96" i="16"/>
  <c r="K96" i="16"/>
  <c r="J96" i="16"/>
  <c r="H96" i="16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Q91" i="16"/>
  <c r="P91" i="16"/>
  <c r="U91" i="16" s="1"/>
  <c r="L91" i="16"/>
  <c r="J91" i="16"/>
  <c r="H91" i="16"/>
  <c r="F91" i="16"/>
  <c r="N91" i="16" s="1"/>
  <c r="E91" i="16"/>
  <c r="K91" i="16" s="1"/>
  <c r="D91" i="16"/>
  <c r="I91" i="16" s="1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S85" i="16"/>
  <c r="R85" i="16"/>
  <c r="Q85" i="16"/>
  <c r="P85" i="16"/>
  <c r="L85" i="16"/>
  <c r="J85" i="16"/>
  <c r="K85" i="16" s="1"/>
  <c r="H85" i="16"/>
  <c r="F85" i="16"/>
  <c r="E85" i="16"/>
  <c r="M85" i="16" s="1"/>
  <c r="D85" i="16"/>
  <c r="S84" i="16"/>
  <c r="R84" i="16"/>
  <c r="Q84" i="16"/>
  <c r="P84" i="16"/>
  <c r="U84" i="16" s="1"/>
  <c r="L84" i="16"/>
  <c r="J84" i="16"/>
  <c r="H84" i="16"/>
  <c r="F84" i="16"/>
  <c r="N84" i="16" s="1"/>
  <c r="E84" i="16"/>
  <c r="K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P78" i="16"/>
  <c r="L78" i="16"/>
  <c r="K78" i="16"/>
  <c r="J78" i="16"/>
  <c r="H78" i="16"/>
  <c r="F78" i="16"/>
  <c r="E78" i="16"/>
  <c r="M78" i="16" s="1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T70" i="16" s="1"/>
  <c r="P70" i="16"/>
  <c r="U70" i="16" s="1"/>
  <c r="L70" i="16"/>
  <c r="J70" i="16"/>
  <c r="H70" i="16"/>
  <c r="F70" i="16"/>
  <c r="E70" i="16"/>
  <c r="K70" i="16" s="1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O67" i="16"/>
  <c r="N67" i="16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U63" i="16"/>
  <c r="S63" i="16"/>
  <c r="R63" i="16"/>
  <c r="Q63" i="16"/>
  <c r="T63" i="16" s="1"/>
  <c r="P63" i="16"/>
  <c r="L63" i="16"/>
  <c r="K63" i="16"/>
  <c r="J63" i="16"/>
  <c r="H63" i="16"/>
  <c r="F63" i="16"/>
  <c r="E63" i="16"/>
  <c r="M63" i="16" s="1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P58" i="16"/>
  <c r="L58" i="16"/>
  <c r="J58" i="16"/>
  <c r="H58" i="16"/>
  <c r="I58" i="16" s="1"/>
  <c r="G58" i="16"/>
  <c r="F58" i="16"/>
  <c r="E58" i="16"/>
  <c r="K58" i="16" s="1"/>
  <c r="D58" i="16"/>
  <c r="U57" i="16"/>
  <c r="T57" i="16"/>
  <c r="N57" i="16"/>
  <c r="O57" i="16" s="1"/>
  <c r="M57" i="16"/>
  <c r="K57" i="16"/>
  <c r="I57" i="16"/>
  <c r="G57" i="16"/>
  <c r="S54" i="16"/>
  <c r="R54" i="16"/>
  <c r="Q54" i="16"/>
  <c r="T54" i="16" s="1"/>
  <c r="P54" i="16"/>
  <c r="U54" i="16" s="1"/>
  <c r="L54" i="16"/>
  <c r="J54" i="16"/>
  <c r="H54" i="16"/>
  <c r="G54" i="16"/>
  <c r="F54" i="16"/>
  <c r="N54" i="16" s="1"/>
  <c r="O54" i="16" s="1"/>
  <c r="E54" i="16"/>
  <c r="M54" i="16" s="1"/>
  <c r="D54" i="16"/>
  <c r="I54" i="16" s="1"/>
  <c r="S53" i="16"/>
  <c r="R53" i="16"/>
  <c r="Q53" i="16"/>
  <c r="P53" i="16"/>
  <c r="U53" i="16" s="1"/>
  <c r="L53" i="16"/>
  <c r="J53" i="16"/>
  <c r="H53" i="16"/>
  <c r="F53" i="16"/>
  <c r="E53" i="16"/>
  <c r="D53" i="16"/>
  <c r="U52" i="16"/>
  <c r="T52" i="16"/>
  <c r="O52" i="16"/>
  <c r="N52" i="16"/>
  <c r="M52" i="16"/>
  <c r="K52" i="16"/>
  <c r="I52" i="16"/>
  <c r="G52" i="16"/>
  <c r="U51" i="16"/>
  <c r="T51" i="16"/>
  <c r="N51" i="16"/>
  <c r="O51" i="16" s="1"/>
  <c r="M51" i="16"/>
  <c r="K51" i="16"/>
  <c r="I51" i="16"/>
  <c r="G51" i="16"/>
  <c r="U50" i="16"/>
  <c r="T50" i="16"/>
  <c r="N50" i="16"/>
  <c r="O50" i="16" s="1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U47" i="16"/>
  <c r="S47" i="16"/>
  <c r="R47" i="16"/>
  <c r="Q47" i="16"/>
  <c r="P47" i="16"/>
  <c r="L47" i="16"/>
  <c r="J47" i="16"/>
  <c r="I47" i="16"/>
  <c r="H47" i="16"/>
  <c r="F47" i="16"/>
  <c r="E47" i="16"/>
  <c r="M47" i="16" s="1"/>
  <c r="D47" i="16"/>
  <c r="U46" i="16"/>
  <c r="T46" i="16"/>
  <c r="O46" i="16"/>
  <c r="N46" i="16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F40" i="16"/>
  <c r="E40" i="16"/>
  <c r="K40" i="16" s="1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U35" i="16" s="1"/>
  <c r="L35" i="16"/>
  <c r="J35" i="16"/>
  <c r="H35" i="16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Q27" i="16"/>
  <c r="T27" i="16" s="1"/>
  <c r="P27" i="16"/>
  <c r="L27" i="16"/>
  <c r="J27" i="16"/>
  <c r="I27" i="16"/>
  <c r="H27" i="16"/>
  <c r="U27" i="16" s="1"/>
  <c r="F27" i="16"/>
  <c r="E27" i="16"/>
  <c r="D27" i="16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U19" i="16" s="1"/>
  <c r="L19" i="16"/>
  <c r="K19" i="16"/>
  <c r="J19" i="16"/>
  <c r="H19" i="16"/>
  <c r="G19" i="16"/>
  <c r="F19" i="16"/>
  <c r="E19" i="16"/>
  <c r="D19" i="16"/>
  <c r="I19" i="16" s="1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N16" i="16"/>
  <c r="O16" i="16" s="1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N13" i="16"/>
  <c r="O13" i="16" s="1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T10" i="16" s="1"/>
  <c r="P10" i="16"/>
  <c r="U10" i="16" s="1"/>
  <c r="L10" i="16"/>
  <c r="J10" i="16"/>
  <c r="H10" i="16"/>
  <c r="F10" i="16"/>
  <c r="E10" i="16"/>
  <c r="K10" i="16" s="1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S339" i="15"/>
  <c r="R339" i="15"/>
  <c r="Q339" i="15"/>
  <c r="T339" i="15" s="1"/>
  <c r="P339" i="15"/>
  <c r="L339" i="15"/>
  <c r="J339" i="15"/>
  <c r="K339" i="15" s="1"/>
  <c r="H339" i="15"/>
  <c r="F339" i="15"/>
  <c r="N339" i="15" s="1"/>
  <c r="E339" i="15"/>
  <c r="D339" i="15"/>
  <c r="S338" i="15"/>
  <c r="R338" i="15"/>
  <c r="Q338" i="15"/>
  <c r="T338" i="15" s="1"/>
  <c r="P338" i="15"/>
  <c r="U338" i="15" s="1"/>
  <c r="L338" i="15"/>
  <c r="J338" i="15"/>
  <c r="H338" i="15"/>
  <c r="F338" i="15"/>
  <c r="E338" i="15"/>
  <c r="M338" i="15" s="1"/>
  <c r="D338" i="15"/>
  <c r="I338" i="15" s="1"/>
  <c r="S337" i="15"/>
  <c r="T337" i="15" s="1"/>
  <c r="R337" i="15"/>
  <c r="Q337" i="15"/>
  <c r="P337" i="15"/>
  <c r="L337" i="15"/>
  <c r="K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U332" i="15" s="1"/>
  <c r="L332" i="15"/>
  <c r="J332" i="15"/>
  <c r="H332" i="15"/>
  <c r="I332" i="15" s="1"/>
  <c r="F332" i="15"/>
  <c r="G332" i="15" s="1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T323" i="15"/>
  <c r="S323" i="15"/>
  <c r="R323" i="15"/>
  <c r="Q323" i="15"/>
  <c r="P323" i="15"/>
  <c r="L323" i="15"/>
  <c r="J323" i="15"/>
  <c r="H323" i="15"/>
  <c r="G323" i="15"/>
  <c r="F323" i="15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U317" i="15"/>
  <c r="S317" i="15"/>
  <c r="R317" i="15"/>
  <c r="Q317" i="15"/>
  <c r="P317" i="15"/>
  <c r="M317" i="15"/>
  <c r="L317" i="15"/>
  <c r="J317" i="15"/>
  <c r="I317" i="15"/>
  <c r="H317" i="15"/>
  <c r="F317" i="15"/>
  <c r="E317" i="15"/>
  <c r="K317" i="15" s="1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Q310" i="15"/>
  <c r="T310" i="15" s="1"/>
  <c r="P310" i="15"/>
  <c r="U310" i="15" s="1"/>
  <c r="L310" i="15"/>
  <c r="J310" i="15"/>
  <c r="K310" i="15" s="1"/>
  <c r="H310" i="15"/>
  <c r="F310" i="15"/>
  <c r="E310" i="15"/>
  <c r="D310" i="15"/>
  <c r="I310" i="15" s="1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N303" i="15"/>
  <c r="O303" i="15" s="1"/>
  <c r="L303" i="15"/>
  <c r="J303" i="15"/>
  <c r="I303" i="15"/>
  <c r="H303" i="15"/>
  <c r="U303" i="15" s="1"/>
  <c r="F303" i="15"/>
  <c r="G303" i="15" s="1"/>
  <c r="E303" i="15"/>
  <c r="D303" i="15"/>
  <c r="U302" i="15"/>
  <c r="T302" i="15"/>
  <c r="N302" i="15"/>
  <c r="O302" i="15" s="1"/>
  <c r="M302" i="15"/>
  <c r="K302" i="15"/>
  <c r="I302" i="15"/>
  <c r="G302" i="15"/>
  <c r="S299" i="15"/>
  <c r="T299" i="15" s="1"/>
  <c r="R299" i="15"/>
  <c r="Q299" i="15"/>
  <c r="P299" i="15"/>
  <c r="L299" i="15"/>
  <c r="K299" i="15"/>
  <c r="J299" i="15"/>
  <c r="H299" i="15"/>
  <c r="F299" i="15"/>
  <c r="N299" i="15" s="1"/>
  <c r="E299" i="15"/>
  <c r="D299" i="15"/>
  <c r="I299" i="15" s="1"/>
  <c r="S298" i="15"/>
  <c r="R298" i="15"/>
  <c r="Q298" i="15"/>
  <c r="P298" i="15"/>
  <c r="U298" i="15" s="1"/>
  <c r="N298" i="15"/>
  <c r="L298" i="15"/>
  <c r="J298" i="15"/>
  <c r="H298" i="15"/>
  <c r="F298" i="15"/>
  <c r="E298" i="15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O296" i="15"/>
  <c r="N296" i="15"/>
  <c r="M296" i="15"/>
  <c r="K296" i="15"/>
  <c r="I296" i="15"/>
  <c r="G296" i="15"/>
  <c r="U295" i="15"/>
  <c r="T295" i="15"/>
  <c r="O295" i="15"/>
  <c r="N295" i="15"/>
  <c r="M295" i="15"/>
  <c r="K295" i="15"/>
  <c r="I295" i="15"/>
  <c r="G295" i="15"/>
  <c r="U294" i="15"/>
  <c r="T294" i="15"/>
  <c r="O294" i="15"/>
  <c r="N294" i="15"/>
  <c r="M294" i="15"/>
  <c r="K294" i="15"/>
  <c r="I294" i="15"/>
  <c r="G294" i="15"/>
  <c r="U293" i="15"/>
  <c r="T293" i="15"/>
  <c r="O293" i="15"/>
  <c r="N293" i="15"/>
  <c r="M293" i="15"/>
  <c r="K293" i="15"/>
  <c r="I293" i="15"/>
  <c r="G293" i="15"/>
  <c r="S292" i="15"/>
  <c r="T292" i="15" s="1"/>
  <c r="R292" i="15"/>
  <c r="Q292" i="15"/>
  <c r="P292" i="15"/>
  <c r="L292" i="15"/>
  <c r="J292" i="15"/>
  <c r="H292" i="15"/>
  <c r="G292" i="15"/>
  <c r="F292" i="15"/>
  <c r="E292" i="15"/>
  <c r="K292" i="15" s="1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U285" i="15"/>
  <c r="S285" i="15"/>
  <c r="R285" i="15"/>
  <c r="Q285" i="15"/>
  <c r="P285" i="15"/>
  <c r="N285" i="15"/>
  <c r="L285" i="15"/>
  <c r="J285" i="15"/>
  <c r="I285" i="15"/>
  <c r="H285" i="15"/>
  <c r="F285" i="15"/>
  <c r="E285" i="15"/>
  <c r="M285" i="15" s="1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Q275" i="15"/>
  <c r="T275" i="15" s="1"/>
  <c r="P275" i="15"/>
  <c r="L275" i="15"/>
  <c r="J275" i="15"/>
  <c r="H275" i="15"/>
  <c r="F275" i="15"/>
  <c r="N275" i="15" s="1"/>
  <c r="E275" i="15"/>
  <c r="D275" i="15"/>
  <c r="I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T267" i="15" s="1"/>
  <c r="P267" i="15"/>
  <c r="U267" i="15" s="1"/>
  <c r="L267" i="15"/>
  <c r="J267" i="15"/>
  <c r="H267" i="15"/>
  <c r="F267" i="15"/>
  <c r="E267" i="15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O263" i="15"/>
  <c r="N263" i="15"/>
  <c r="M263" i="15"/>
  <c r="K263" i="15"/>
  <c r="I263" i="15"/>
  <c r="G263" i="15"/>
  <c r="S260" i="15"/>
  <c r="T260" i="15" s="1"/>
  <c r="R260" i="15"/>
  <c r="Q260" i="15"/>
  <c r="P260" i="15"/>
  <c r="L260" i="15"/>
  <c r="J260" i="15"/>
  <c r="H260" i="15"/>
  <c r="F260" i="15"/>
  <c r="E260" i="15"/>
  <c r="K260" i="15" s="1"/>
  <c r="D260" i="15"/>
  <c r="S259" i="15"/>
  <c r="R259" i="15"/>
  <c r="Q259" i="15"/>
  <c r="P259" i="15"/>
  <c r="U259" i="15" s="1"/>
  <c r="L259" i="15"/>
  <c r="J259" i="15"/>
  <c r="I259" i="15"/>
  <c r="H259" i="15"/>
  <c r="F259" i="15"/>
  <c r="N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T254" i="15" s="1"/>
  <c r="R254" i="15"/>
  <c r="Q254" i="15"/>
  <c r="P254" i="15"/>
  <c r="L254" i="15"/>
  <c r="K254" i="15"/>
  <c r="J254" i="15"/>
  <c r="H254" i="15"/>
  <c r="F254" i="15"/>
  <c r="G254" i="15" s="1"/>
  <c r="E254" i="15"/>
  <c r="D254" i="15"/>
  <c r="I254" i="15" s="1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P247" i="15"/>
  <c r="L247" i="15"/>
  <c r="J247" i="15"/>
  <c r="H247" i="15"/>
  <c r="F247" i="15"/>
  <c r="E247" i="15"/>
  <c r="D247" i="15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L240" i="15"/>
  <c r="K240" i="15"/>
  <c r="J240" i="15"/>
  <c r="H240" i="15"/>
  <c r="F240" i="15"/>
  <c r="E240" i="15"/>
  <c r="D240" i="15"/>
  <c r="I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U231" i="15" s="1"/>
  <c r="L231" i="15"/>
  <c r="J231" i="15"/>
  <c r="H231" i="15"/>
  <c r="F231" i="15"/>
  <c r="E231" i="15"/>
  <c r="K231" i="15" s="1"/>
  <c r="D231" i="15"/>
  <c r="S230" i="15"/>
  <c r="R230" i="15"/>
  <c r="Q230" i="15"/>
  <c r="P230" i="15"/>
  <c r="L230" i="15"/>
  <c r="J230" i="15"/>
  <c r="K230" i="15" s="1"/>
  <c r="H230" i="15"/>
  <c r="N230" i="15" s="1"/>
  <c r="F230" i="15"/>
  <c r="E230" i="15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N224" i="15"/>
  <c r="L224" i="15"/>
  <c r="J224" i="15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T216" i="15" s="1"/>
  <c r="R216" i="15"/>
  <c r="Q216" i="15"/>
  <c r="P216" i="15"/>
  <c r="L216" i="15"/>
  <c r="K216" i="15"/>
  <c r="J216" i="15"/>
  <c r="H216" i="15"/>
  <c r="F216" i="15"/>
  <c r="N216" i="15" s="1"/>
  <c r="O216" i="15" s="1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M205" i="15"/>
  <c r="L205" i="15"/>
  <c r="J205" i="15"/>
  <c r="H205" i="15"/>
  <c r="U205" i="15" s="1"/>
  <c r="F205" i="15"/>
  <c r="N205" i="15" s="1"/>
  <c r="E205" i="15"/>
  <c r="D205" i="15"/>
  <c r="S204" i="15"/>
  <c r="T204" i="15" s="1"/>
  <c r="R204" i="15"/>
  <c r="Q204" i="15"/>
  <c r="P204" i="15"/>
  <c r="U204" i="15" s="1"/>
  <c r="L204" i="15"/>
  <c r="J204" i="15"/>
  <c r="K204" i="15" s="1"/>
  <c r="H204" i="15"/>
  <c r="F204" i="15"/>
  <c r="N204" i="15" s="1"/>
  <c r="O204" i="15" s="1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T198" i="15" s="1"/>
  <c r="R198" i="15"/>
  <c r="Q198" i="15"/>
  <c r="P198" i="15"/>
  <c r="U198" i="15" s="1"/>
  <c r="N198" i="15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L191" i="15"/>
  <c r="J191" i="15"/>
  <c r="H191" i="15"/>
  <c r="N191" i="15" s="1"/>
  <c r="F191" i="15"/>
  <c r="E191" i="15"/>
  <c r="K191" i="15" s="1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P185" i="15"/>
  <c r="L185" i="15"/>
  <c r="J185" i="15"/>
  <c r="H185" i="15"/>
  <c r="F185" i="15"/>
  <c r="N185" i="15" s="1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O183" i="15"/>
  <c r="N183" i="15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S179" i="15"/>
  <c r="T179" i="15" s="1"/>
  <c r="R179" i="15"/>
  <c r="Q179" i="15"/>
  <c r="P179" i="15"/>
  <c r="L179" i="15"/>
  <c r="K179" i="15"/>
  <c r="J179" i="15"/>
  <c r="H179" i="15"/>
  <c r="F179" i="15"/>
  <c r="N179" i="15" s="1"/>
  <c r="O179" i="15" s="1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U170" i="15" s="1"/>
  <c r="L170" i="15"/>
  <c r="J170" i="15"/>
  <c r="H170" i="15"/>
  <c r="F170" i="15"/>
  <c r="N170" i="15" s="1"/>
  <c r="E170" i="15"/>
  <c r="D170" i="15"/>
  <c r="S169" i="15"/>
  <c r="R169" i="15"/>
  <c r="Q169" i="15"/>
  <c r="P169" i="15"/>
  <c r="L169" i="15"/>
  <c r="K169" i="15"/>
  <c r="J169" i="15"/>
  <c r="H169" i="15"/>
  <c r="U169" i="15" s="1"/>
  <c r="F169" i="15"/>
  <c r="N169" i="15" s="1"/>
  <c r="O169" i="15" s="1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S163" i="15"/>
  <c r="R163" i="15"/>
  <c r="Q163" i="15"/>
  <c r="P163" i="15"/>
  <c r="L163" i="15"/>
  <c r="J163" i="15"/>
  <c r="H163" i="15"/>
  <c r="I163" i="15" s="1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T157" i="15" s="1"/>
  <c r="R157" i="15"/>
  <c r="Q157" i="15"/>
  <c r="P157" i="15"/>
  <c r="U157" i="15" s="1"/>
  <c r="L157" i="15"/>
  <c r="K157" i="15"/>
  <c r="J157" i="15"/>
  <c r="H157" i="15"/>
  <c r="F157" i="15"/>
  <c r="N157" i="15" s="1"/>
  <c r="O157" i="15" s="1"/>
  <c r="E157" i="15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T150" i="15" s="1"/>
  <c r="P150" i="15"/>
  <c r="U150" i="15" s="1"/>
  <c r="L150" i="15"/>
  <c r="J150" i="15"/>
  <c r="I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P144" i="15"/>
  <c r="U144" i="15" s="1"/>
  <c r="L144" i="15"/>
  <c r="J144" i="15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T137" i="15" s="1"/>
  <c r="P137" i="15"/>
  <c r="L137" i="15"/>
  <c r="J137" i="15"/>
  <c r="H137" i="15"/>
  <c r="U137" i="15" s="1"/>
  <c r="F137" i="15"/>
  <c r="E137" i="15"/>
  <c r="M137" i="15" s="1"/>
  <c r="D137" i="15"/>
  <c r="I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P132" i="15"/>
  <c r="L132" i="15"/>
  <c r="J132" i="15"/>
  <c r="H132" i="15"/>
  <c r="F132" i="15"/>
  <c r="E132" i="15"/>
  <c r="M132" i="15" s="1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T126" i="15" s="1"/>
  <c r="P126" i="15"/>
  <c r="U126" i="15" s="1"/>
  <c r="L126" i="15"/>
  <c r="J126" i="15"/>
  <c r="I126" i="15"/>
  <c r="H126" i="15"/>
  <c r="F126" i="15"/>
  <c r="N126" i="15" s="1"/>
  <c r="E126" i="15"/>
  <c r="M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Q121" i="15"/>
  <c r="P121" i="15"/>
  <c r="U121" i="15" s="1"/>
  <c r="L121" i="15"/>
  <c r="J121" i="15"/>
  <c r="H121" i="15"/>
  <c r="F121" i="15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J112" i="15"/>
  <c r="H112" i="15"/>
  <c r="F112" i="15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S106" i="15"/>
  <c r="R106" i="15"/>
  <c r="Q106" i="15"/>
  <c r="P106" i="15"/>
  <c r="U106" i="15" s="1"/>
  <c r="L106" i="15"/>
  <c r="J106" i="15"/>
  <c r="I106" i="15"/>
  <c r="H106" i="15"/>
  <c r="F106" i="15"/>
  <c r="E106" i="15"/>
  <c r="D106" i="15"/>
  <c r="G106" i="15" s="1"/>
  <c r="U105" i="15"/>
  <c r="T105" i="15"/>
  <c r="O105" i="15"/>
  <c r="N105" i="15"/>
  <c r="M105" i="15"/>
  <c r="K105" i="15"/>
  <c r="I105" i="15"/>
  <c r="G105" i="15"/>
  <c r="S102" i="15"/>
  <c r="R102" i="15"/>
  <c r="Q102" i="15"/>
  <c r="T102" i="15" s="1"/>
  <c r="P102" i="15"/>
  <c r="U102" i="15" s="1"/>
  <c r="L102" i="15"/>
  <c r="J102" i="15"/>
  <c r="I102" i="15"/>
  <c r="H102" i="15"/>
  <c r="F102" i="15"/>
  <c r="E102" i="15"/>
  <c r="M102" i="15" s="1"/>
  <c r="D102" i="15"/>
  <c r="S101" i="15"/>
  <c r="R101" i="15"/>
  <c r="Q101" i="15"/>
  <c r="T101" i="15" s="1"/>
  <c r="P101" i="15"/>
  <c r="U101" i="15" s="1"/>
  <c r="L101" i="15"/>
  <c r="K101" i="15"/>
  <c r="J101" i="15"/>
  <c r="I101" i="15"/>
  <c r="H101" i="15"/>
  <c r="F101" i="15"/>
  <c r="N101" i="15" s="1"/>
  <c r="O101" i="15" s="1"/>
  <c r="E101" i="15"/>
  <c r="M101" i="15" s="1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O98" i="15"/>
  <c r="N98" i="15"/>
  <c r="M98" i="15"/>
  <c r="K98" i="15"/>
  <c r="I98" i="15"/>
  <c r="G98" i="15"/>
  <c r="U97" i="15"/>
  <c r="T97" i="15"/>
  <c r="O97" i="15"/>
  <c r="N97" i="15"/>
  <c r="M97" i="15"/>
  <c r="K97" i="15"/>
  <c r="I97" i="15"/>
  <c r="G97" i="15"/>
  <c r="U96" i="15"/>
  <c r="S96" i="15"/>
  <c r="R96" i="15"/>
  <c r="Q96" i="15"/>
  <c r="P96" i="15"/>
  <c r="L96" i="15"/>
  <c r="J96" i="15"/>
  <c r="H96" i="15"/>
  <c r="G96" i="15"/>
  <c r="F96" i="15"/>
  <c r="N96" i="15" s="1"/>
  <c r="O96" i="15" s="1"/>
  <c r="E96" i="15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T91" i="15" s="1"/>
  <c r="P91" i="15"/>
  <c r="U91" i="15" s="1"/>
  <c r="L91" i="15"/>
  <c r="J91" i="15"/>
  <c r="H91" i="15"/>
  <c r="F91" i="15"/>
  <c r="N91" i="15" s="1"/>
  <c r="E91" i="15"/>
  <c r="D91" i="15"/>
  <c r="U90" i="15"/>
  <c r="T90" i="15"/>
  <c r="O90" i="15"/>
  <c r="N90" i="15"/>
  <c r="M90" i="15"/>
  <c r="K90" i="15"/>
  <c r="I90" i="15"/>
  <c r="G90" i="15"/>
  <c r="U89" i="15"/>
  <c r="T89" i="15"/>
  <c r="O89" i="15"/>
  <c r="N89" i="15"/>
  <c r="M89" i="15"/>
  <c r="K89" i="15"/>
  <c r="I89" i="15"/>
  <c r="G89" i="15"/>
  <c r="U88" i="15"/>
  <c r="T88" i="15"/>
  <c r="O88" i="15"/>
  <c r="N88" i="15"/>
  <c r="M88" i="15"/>
  <c r="K88" i="15"/>
  <c r="I88" i="15"/>
  <c r="G88" i="15"/>
  <c r="S85" i="15"/>
  <c r="R85" i="15"/>
  <c r="Q85" i="15"/>
  <c r="T85" i="15" s="1"/>
  <c r="P85" i="15"/>
  <c r="L85" i="15"/>
  <c r="M85" i="15" s="1"/>
  <c r="J85" i="15"/>
  <c r="H85" i="15"/>
  <c r="U85" i="15" s="1"/>
  <c r="F85" i="15"/>
  <c r="N85" i="15" s="1"/>
  <c r="E85" i="15"/>
  <c r="D85" i="15"/>
  <c r="S84" i="15"/>
  <c r="R84" i="15"/>
  <c r="Q84" i="15"/>
  <c r="P84" i="15"/>
  <c r="L84" i="15"/>
  <c r="J84" i="15"/>
  <c r="I84" i="15"/>
  <c r="H84" i="15"/>
  <c r="U84" i="15" s="1"/>
  <c r="F84" i="15"/>
  <c r="E84" i="15"/>
  <c r="M84" i="15" s="1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U78" i="15" s="1"/>
  <c r="L78" i="15"/>
  <c r="J78" i="15"/>
  <c r="H78" i="15"/>
  <c r="F78" i="15"/>
  <c r="N78" i="15" s="1"/>
  <c r="O78" i="15" s="1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Q70" i="15"/>
  <c r="T70" i="15" s="1"/>
  <c r="P70" i="15"/>
  <c r="U70" i="15" s="1"/>
  <c r="L70" i="15"/>
  <c r="J70" i="15"/>
  <c r="H70" i="15"/>
  <c r="F70" i="15"/>
  <c r="N70" i="15" s="1"/>
  <c r="E70" i="15"/>
  <c r="D70" i="15"/>
  <c r="U69" i="15"/>
  <c r="T69" i="15"/>
  <c r="O69" i="15"/>
  <c r="N69" i="15"/>
  <c r="M69" i="15"/>
  <c r="K69" i="15"/>
  <c r="I69" i="15"/>
  <c r="G69" i="15"/>
  <c r="U68" i="15"/>
  <c r="T68" i="15"/>
  <c r="O68" i="15"/>
  <c r="N68" i="15"/>
  <c r="M68" i="15"/>
  <c r="K68" i="15"/>
  <c r="I68" i="15"/>
  <c r="G68" i="15"/>
  <c r="U67" i="15"/>
  <c r="T67" i="15"/>
  <c r="O67" i="15"/>
  <c r="N67" i="15"/>
  <c r="M67" i="15"/>
  <c r="K67" i="15"/>
  <c r="I67" i="15"/>
  <c r="G67" i="15"/>
  <c r="U66" i="15"/>
  <c r="T66" i="15"/>
  <c r="O66" i="15"/>
  <c r="N66" i="15"/>
  <c r="M66" i="15"/>
  <c r="K66" i="15"/>
  <c r="I66" i="15"/>
  <c r="G66" i="15"/>
  <c r="U65" i="15"/>
  <c r="T65" i="15"/>
  <c r="O65" i="15"/>
  <c r="N65" i="15"/>
  <c r="M65" i="15"/>
  <c r="K65" i="15"/>
  <c r="I65" i="15"/>
  <c r="G65" i="15"/>
  <c r="U64" i="15"/>
  <c r="T64" i="15"/>
  <c r="O64" i="15"/>
  <c r="N64" i="15"/>
  <c r="M64" i="15"/>
  <c r="K64" i="15"/>
  <c r="I64" i="15"/>
  <c r="G64" i="15"/>
  <c r="S63" i="15"/>
  <c r="R63" i="15"/>
  <c r="Q63" i="15"/>
  <c r="T63" i="15" s="1"/>
  <c r="P63" i="15"/>
  <c r="L63" i="15"/>
  <c r="J63" i="15"/>
  <c r="I63" i="15"/>
  <c r="H63" i="15"/>
  <c r="U63" i="15" s="1"/>
  <c r="F63" i="15"/>
  <c r="N63" i="15" s="1"/>
  <c r="O63" i="15" s="1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O61" i="15"/>
  <c r="N61" i="15"/>
  <c r="M61" i="15"/>
  <c r="K61" i="15"/>
  <c r="I61" i="15"/>
  <c r="G61" i="15"/>
  <c r="U60" i="15"/>
  <c r="T60" i="15"/>
  <c r="O60" i="15"/>
  <c r="N60" i="15"/>
  <c r="M60" i="15"/>
  <c r="K60" i="15"/>
  <c r="I60" i="15"/>
  <c r="G60" i="15"/>
  <c r="U59" i="15"/>
  <c r="T59" i="15"/>
  <c r="O59" i="15"/>
  <c r="N59" i="15"/>
  <c r="M59" i="15"/>
  <c r="K59" i="15"/>
  <c r="I59" i="15"/>
  <c r="G59" i="15"/>
  <c r="S58" i="15"/>
  <c r="R58" i="15"/>
  <c r="Q58" i="15"/>
  <c r="P58" i="15"/>
  <c r="L58" i="15"/>
  <c r="K58" i="15"/>
  <c r="J58" i="15"/>
  <c r="H58" i="15"/>
  <c r="G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Q54" i="15"/>
  <c r="T54" i="15" s="1"/>
  <c r="P54" i="15"/>
  <c r="U54" i="15" s="1"/>
  <c r="L54" i="15"/>
  <c r="J54" i="15"/>
  <c r="H54" i="15"/>
  <c r="F54" i="15"/>
  <c r="N54" i="15" s="1"/>
  <c r="E54" i="15"/>
  <c r="M54" i="15" s="1"/>
  <c r="D54" i="15"/>
  <c r="U53" i="15"/>
  <c r="S53" i="15"/>
  <c r="R53" i="15"/>
  <c r="Q53" i="15"/>
  <c r="T53" i="15" s="1"/>
  <c r="P53" i="15"/>
  <c r="L53" i="15"/>
  <c r="K53" i="15"/>
  <c r="J53" i="15"/>
  <c r="H53" i="15"/>
  <c r="F53" i="15"/>
  <c r="N53" i="15" s="1"/>
  <c r="E53" i="15"/>
  <c r="D53" i="15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R47" i="15"/>
  <c r="Q47" i="15"/>
  <c r="P47" i="15"/>
  <c r="L47" i="15"/>
  <c r="J47" i="15"/>
  <c r="H47" i="15"/>
  <c r="I47" i="15" s="1"/>
  <c r="G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T40" i="15" s="1"/>
  <c r="P40" i="15"/>
  <c r="U40" i="15" s="1"/>
  <c r="L40" i="15"/>
  <c r="J40" i="15"/>
  <c r="I40" i="15"/>
  <c r="H40" i="15"/>
  <c r="G40" i="15"/>
  <c r="F40" i="15"/>
  <c r="N40" i="15" s="1"/>
  <c r="O40" i="15" s="1"/>
  <c r="E40" i="15"/>
  <c r="D40" i="15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Q35" i="15"/>
  <c r="P35" i="15"/>
  <c r="U35" i="15" s="1"/>
  <c r="L35" i="15"/>
  <c r="J35" i="15"/>
  <c r="H35" i="15"/>
  <c r="F35" i="15"/>
  <c r="N35" i="15" s="1"/>
  <c r="E35" i="15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L27" i="15"/>
  <c r="J27" i="15"/>
  <c r="H27" i="15"/>
  <c r="I27" i="15" s="1"/>
  <c r="F27" i="15"/>
  <c r="E27" i="15"/>
  <c r="M27" i="15" s="1"/>
  <c r="D27" i="15"/>
  <c r="G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L19" i="15"/>
  <c r="J19" i="15"/>
  <c r="H19" i="15"/>
  <c r="F19" i="15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T10" i="15" s="1"/>
  <c r="R10" i="15"/>
  <c r="Q10" i="15"/>
  <c r="P10" i="15"/>
  <c r="U10" i="15" s="1"/>
  <c r="L10" i="15"/>
  <c r="K10" i="15"/>
  <c r="J10" i="15"/>
  <c r="H10" i="15"/>
  <c r="F10" i="15"/>
  <c r="N10" i="15" s="1"/>
  <c r="E10" i="15"/>
  <c r="D10" i="15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L339" i="14"/>
  <c r="J339" i="14"/>
  <c r="H339" i="14"/>
  <c r="I339" i="14" s="1"/>
  <c r="G339" i="14"/>
  <c r="F339" i="14"/>
  <c r="E339" i="14"/>
  <c r="M339" i="14" s="1"/>
  <c r="D339" i="14"/>
  <c r="S338" i="14"/>
  <c r="R338" i="14"/>
  <c r="Q338" i="14"/>
  <c r="T338" i="14" s="1"/>
  <c r="P338" i="14"/>
  <c r="U338" i="14" s="1"/>
  <c r="L338" i="14"/>
  <c r="J338" i="14"/>
  <c r="H338" i="14"/>
  <c r="F338" i="14"/>
  <c r="N338" i="14" s="1"/>
  <c r="E338" i="14"/>
  <c r="K338" i="14" s="1"/>
  <c r="D338" i="14"/>
  <c r="U337" i="14"/>
  <c r="S337" i="14"/>
  <c r="R337" i="14"/>
  <c r="Q337" i="14"/>
  <c r="T337" i="14" s="1"/>
  <c r="P337" i="14"/>
  <c r="L337" i="14"/>
  <c r="K337" i="14"/>
  <c r="J337" i="14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O335" i="14"/>
  <c r="N335" i="14"/>
  <c r="M335" i="14"/>
  <c r="K335" i="14"/>
  <c r="I335" i="14"/>
  <c r="G335" i="14"/>
  <c r="U334" i="14"/>
  <c r="T334" i="14"/>
  <c r="O334" i="14"/>
  <c r="N334" i="14"/>
  <c r="M334" i="14"/>
  <c r="K334" i="14"/>
  <c r="I334" i="14"/>
  <c r="G334" i="14"/>
  <c r="U333" i="14"/>
  <c r="T333" i="14"/>
  <c r="O333" i="14"/>
  <c r="N333" i="14"/>
  <c r="M333" i="14"/>
  <c r="K333" i="14"/>
  <c r="I333" i="14"/>
  <c r="G333" i="14"/>
  <c r="S332" i="14"/>
  <c r="R332" i="14"/>
  <c r="Q332" i="14"/>
  <c r="P332" i="14"/>
  <c r="L332" i="14"/>
  <c r="J332" i="14"/>
  <c r="I332" i="14"/>
  <c r="H332" i="14"/>
  <c r="U332" i="14" s="1"/>
  <c r="F332" i="14"/>
  <c r="E332" i="14"/>
  <c r="K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T323" i="14" s="1"/>
  <c r="P323" i="14"/>
  <c r="U323" i="14" s="1"/>
  <c r="L323" i="14"/>
  <c r="J323" i="14"/>
  <c r="H323" i="14"/>
  <c r="G323" i="14"/>
  <c r="F323" i="14"/>
  <c r="N323" i="14" s="1"/>
  <c r="O323" i="14" s="1"/>
  <c r="E323" i="14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Q317" i="14"/>
  <c r="P317" i="14"/>
  <c r="U317" i="14" s="1"/>
  <c r="L317" i="14"/>
  <c r="J317" i="14"/>
  <c r="I317" i="14"/>
  <c r="H317" i="14"/>
  <c r="F317" i="14"/>
  <c r="N317" i="14" s="1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O315" i="14"/>
  <c r="N315" i="14"/>
  <c r="M315" i="14"/>
  <c r="K315" i="14"/>
  <c r="I315" i="14"/>
  <c r="G315" i="14"/>
  <c r="U314" i="14"/>
  <c r="T314" i="14"/>
  <c r="O314" i="14"/>
  <c r="N314" i="14"/>
  <c r="M314" i="14"/>
  <c r="K314" i="14"/>
  <c r="I314" i="14"/>
  <c r="G314" i="14"/>
  <c r="U313" i="14"/>
  <c r="T313" i="14"/>
  <c r="O313" i="14"/>
  <c r="N313" i="14"/>
  <c r="M313" i="14"/>
  <c r="K313" i="14"/>
  <c r="I313" i="14"/>
  <c r="G313" i="14"/>
  <c r="U312" i="14"/>
  <c r="T312" i="14"/>
  <c r="O312" i="14"/>
  <c r="N312" i="14"/>
  <c r="M312" i="14"/>
  <c r="K312" i="14"/>
  <c r="I312" i="14"/>
  <c r="G312" i="14"/>
  <c r="U311" i="14"/>
  <c r="T311" i="14"/>
  <c r="O311" i="14"/>
  <c r="N311" i="14"/>
  <c r="M311" i="14"/>
  <c r="K311" i="14"/>
  <c r="I311" i="14"/>
  <c r="G311" i="14"/>
  <c r="S310" i="14"/>
  <c r="R310" i="14"/>
  <c r="Q310" i="14"/>
  <c r="P310" i="14"/>
  <c r="L310" i="14"/>
  <c r="J310" i="14"/>
  <c r="I310" i="14"/>
  <c r="H310" i="14"/>
  <c r="U310" i="14" s="1"/>
  <c r="G310" i="14"/>
  <c r="F310" i="14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O308" i="14"/>
  <c r="N308" i="14"/>
  <c r="M308" i="14"/>
  <c r="K308" i="14"/>
  <c r="I308" i="14"/>
  <c r="G308" i="14"/>
  <c r="U307" i="14"/>
  <c r="T307" i="14"/>
  <c r="O307" i="14"/>
  <c r="N307" i="14"/>
  <c r="M307" i="14"/>
  <c r="K307" i="14"/>
  <c r="I307" i="14"/>
  <c r="G307" i="14"/>
  <c r="U306" i="14"/>
  <c r="T306" i="14"/>
  <c r="O306" i="14"/>
  <c r="N306" i="14"/>
  <c r="M306" i="14"/>
  <c r="K306" i="14"/>
  <c r="I306" i="14"/>
  <c r="G306" i="14"/>
  <c r="U305" i="14"/>
  <c r="T305" i="14"/>
  <c r="O305" i="14"/>
  <c r="N305" i="14"/>
  <c r="M305" i="14"/>
  <c r="K305" i="14"/>
  <c r="I305" i="14"/>
  <c r="G305" i="14"/>
  <c r="U304" i="14"/>
  <c r="T304" i="14"/>
  <c r="O304" i="14"/>
  <c r="N304" i="14"/>
  <c r="M304" i="14"/>
  <c r="K304" i="14"/>
  <c r="I304" i="14"/>
  <c r="G304" i="14"/>
  <c r="S303" i="14"/>
  <c r="R303" i="14"/>
  <c r="Q303" i="14"/>
  <c r="T303" i="14" s="1"/>
  <c r="P303" i="14"/>
  <c r="U303" i="14" s="1"/>
  <c r="L303" i="14"/>
  <c r="J303" i="14"/>
  <c r="H303" i="14"/>
  <c r="F303" i="14"/>
  <c r="N303" i="14" s="1"/>
  <c r="E303" i="14"/>
  <c r="K303" i="14" s="1"/>
  <c r="D303" i="14"/>
  <c r="U302" i="14"/>
  <c r="T302" i="14"/>
  <c r="O302" i="14"/>
  <c r="N302" i="14"/>
  <c r="M302" i="14"/>
  <c r="K302" i="14"/>
  <c r="I302" i="14"/>
  <c r="G302" i="14"/>
  <c r="S299" i="14"/>
  <c r="R299" i="14"/>
  <c r="Q299" i="14"/>
  <c r="P299" i="14"/>
  <c r="L299" i="14"/>
  <c r="K299" i="14"/>
  <c r="J299" i="14"/>
  <c r="H299" i="14"/>
  <c r="U299" i="14" s="1"/>
  <c r="F299" i="14"/>
  <c r="E299" i="14"/>
  <c r="D299" i="14"/>
  <c r="S298" i="14"/>
  <c r="R298" i="14"/>
  <c r="Q298" i="14"/>
  <c r="T298" i="14" s="1"/>
  <c r="P298" i="14"/>
  <c r="L298" i="14"/>
  <c r="J298" i="14"/>
  <c r="I298" i="14"/>
  <c r="H298" i="14"/>
  <c r="U298" i="14" s="1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T292" i="14" s="1"/>
  <c r="P292" i="14"/>
  <c r="U292" i="14" s="1"/>
  <c r="L292" i="14"/>
  <c r="K292" i="14"/>
  <c r="J292" i="14"/>
  <c r="H292" i="14"/>
  <c r="I292" i="14" s="1"/>
  <c r="G292" i="14"/>
  <c r="F292" i="14"/>
  <c r="N292" i="14" s="1"/>
  <c r="O292" i="14" s="1"/>
  <c r="E292" i="14"/>
  <c r="M292" i="14" s="1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T285" i="14" s="1"/>
  <c r="P285" i="14"/>
  <c r="U285" i="14" s="1"/>
  <c r="L285" i="14"/>
  <c r="J285" i="14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O283" i="14"/>
  <c r="N283" i="14"/>
  <c r="M283" i="14"/>
  <c r="K283" i="14"/>
  <c r="I283" i="14"/>
  <c r="G283" i="14"/>
  <c r="U282" i="14"/>
  <c r="T282" i="14"/>
  <c r="O282" i="14"/>
  <c r="N282" i="14"/>
  <c r="M282" i="14"/>
  <c r="K282" i="14"/>
  <c r="I282" i="14"/>
  <c r="G282" i="14"/>
  <c r="U281" i="14"/>
  <c r="T281" i="14"/>
  <c r="O281" i="14"/>
  <c r="N281" i="14"/>
  <c r="M281" i="14"/>
  <c r="K281" i="14"/>
  <c r="I281" i="14"/>
  <c r="G281" i="14"/>
  <c r="U280" i="14"/>
  <c r="T280" i="14"/>
  <c r="O280" i="14"/>
  <c r="N280" i="14"/>
  <c r="M280" i="14"/>
  <c r="K280" i="14"/>
  <c r="I280" i="14"/>
  <c r="G280" i="14"/>
  <c r="U279" i="14"/>
  <c r="T279" i="14"/>
  <c r="O279" i="14"/>
  <c r="N279" i="14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O277" i="14"/>
  <c r="N277" i="14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U275" i="14"/>
  <c r="S275" i="14"/>
  <c r="R275" i="14"/>
  <c r="Q275" i="14"/>
  <c r="P275" i="14"/>
  <c r="L275" i="14"/>
  <c r="J275" i="14"/>
  <c r="K275" i="14" s="1"/>
  <c r="I275" i="14"/>
  <c r="H275" i="14"/>
  <c r="F275" i="14"/>
  <c r="N275" i="14" s="1"/>
  <c r="E275" i="14"/>
  <c r="D275" i="14"/>
  <c r="G275" i="14" s="1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U267" i="14"/>
  <c r="S267" i="14"/>
  <c r="R267" i="14"/>
  <c r="Q267" i="14"/>
  <c r="P267" i="14"/>
  <c r="L267" i="14"/>
  <c r="J267" i="14"/>
  <c r="H267" i="14"/>
  <c r="F267" i="14"/>
  <c r="N267" i="14" s="1"/>
  <c r="E267" i="14"/>
  <c r="K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O265" i="14"/>
  <c r="N265" i="14"/>
  <c r="M265" i="14"/>
  <c r="K265" i="14"/>
  <c r="I265" i="14"/>
  <c r="G265" i="14"/>
  <c r="U264" i="14"/>
  <c r="T264" i="14"/>
  <c r="O264" i="14"/>
  <c r="N264" i="14"/>
  <c r="M264" i="14"/>
  <c r="K264" i="14"/>
  <c r="I264" i="14"/>
  <c r="G264" i="14"/>
  <c r="U263" i="14"/>
  <c r="T263" i="14"/>
  <c r="O263" i="14"/>
  <c r="N263" i="14"/>
  <c r="M263" i="14"/>
  <c r="K263" i="14"/>
  <c r="I263" i="14"/>
  <c r="G263" i="14"/>
  <c r="U260" i="14"/>
  <c r="S260" i="14"/>
  <c r="R260" i="14"/>
  <c r="Q260" i="14"/>
  <c r="P260" i="14"/>
  <c r="N260" i="14"/>
  <c r="O260" i="14" s="1"/>
  <c r="L260" i="14"/>
  <c r="J260" i="14"/>
  <c r="K260" i="14" s="1"/>
  <c r="I260" i="14"/>
  <c r="H260" i="14"/>
  <c r="F260" i="14"/>
  <c r="G260" i="14" s="1"/>
  <c r="E260" i="14"/>
  <c r="D260" i="14"/>
  <c r="T259" i="14"/>
  <c r="S259" i="14"/>
  <c r="R259" i="14"/>
  <c r="Q259" i="14"/>
  <c r="P259" i="14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U254" i="14"/>
  <c r="S254" i="14"/>
  <c r="R254" i="14"/>
  <c r="Q254" i="14"/>
  <c r="P254" i="14"/>
  <c r="L254" i="14"/>
  <c r="J254" i="14"/>
  <c r="K254" i="14" s="1"/>
  <c r="I254" i="14"/>
  <c r="H254" i="14"/>
  <c r="F254" i="14"/>
  <c r="G254" i="14" s="1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O251" i="14"/>
  <c r="N251" i="14"/>
  <c r="M251" i="14"/>
  <c r="K251" i="14"/>
  <c r="I251" i="14"/>
  <c r="G251" i="14"/>
  <c r="U250" i="14"/>
  <c r="T250" i="14"/>
  <c r="O250" i="14"/>
  <c r="N250" i="14"/>
  <c r="M250" i="14"/>
  <c r="K250" i="14"/>
  <c r="I250" i="14"/>
  <c r="G250" i="14"/>
  <c r="U249" i="14"/>
  <c r="T249" i="14"/>
  <c r="O249" i="14"/>
  <c r="N249" i="14"/>
  <c r="M249" i="14"/>
  <c r="K249" i="14"/>
  <c r="I249" i="14"/>
  <c r="G249" i="14"/>
  <c r="U248" i="14"/>
  <c r="T248" i="14"/>
  <c r="O248" i="14"/>
  <c r="N248" i="14"/>
  <c r="M248" i="14"/>
  <c r="K248" i="14"/>
  <c r="I248" i="14"/>
  <c r="G248" i="14"/>
  <c r="U247" i="14"/>
  <c r="S247" i="14"/>
  <c r="R247" i="14"/>
  <c r="Q247" i="14"/>
  <c r="P247" i="14"/>
  <c r="L247" i="14"/>
  <c r="J247" i="14"/>
  <c r="H247" i="14"/>
  <c r="F247" i="14"/>
  <c r="N247" i="14" s="1"/>
  <c r="E247" i="14"/>
  <c r="K247" i="14" s="1"/>
  <c r="D247" i="14"/>
  <c r="U246" i="14"/>
  <c r="T246" i="14"/>
  <c r="O246" i="14"/>
  <c r="N246" i="14"/>
  <c r="M246" i="14"/>
  <c r="K246" i="14"/>
  <c r="I246" i="14"/>
  <c r="G246" i="14"/>
  <c r="U245" i="14"/>
  <c r="T245" i="14"/>
  <c r="O245" i="14"/>
  <c r="N245" i="14"/>
  <c r="M245" i="14"/>
  <c r="K245" i="14"/>
  <c r="I245" i="14"/>
  <c r="G245" i="14"/>
  <c r="U244" i="14"/>
  <c r="T244" i="14"/>
  <c r="O244" i="14"/>
  <c r="N244" i="14"/>
  <c r="M244" i="14"/>
  <c r="K244" i="14"/>
  <c r="I244" i="14"/>
  <c r="G244" i="14"/>
  <c r="U243" i="14"/>
  <c r="T243" i="14"/>
  <c r="O243" i="14"/>
  <c r="N243" i="14"/>
  <c r="M243" i="14"/>
  <c r="K243" i="14"/>
  <c r="I243" i="14"/>
  <c r="G243" i="14"/>
  <c r="U242" i="14"/>
  <c r="T242" i="14"/>
  <c r="O242" i="14"/>
  <c r="N242" i="14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U240" i="14"/>
  <c r="S240" i="14"/>
  <c r="R240" i="14"/>
  <c r="Q240" i="14"/>
  <c r="P240" i="14"/>
  <c r="N240" i="14"/>
  <c r="O240" i="14" s="1"/>
  <c r="L240" i="14"/>
  <c r="J240" i="14"/>
  <c r="K240" i="14" s="1"/>
  <c r="I240" i="14"/>
  <c r="H240" i="14"/>
  <c r="F240" i="14"/>
  <c r="G240" i="14" s="1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O238" i="14"/>
  <c r="N238" i="14"/>
  <c r="M238" i="14"/>
  <c r="K238" i="14"/>
  <c r="I238" i="14"/>
  <c r="G238" i="14"/>
  <c r="U237" i="14"/>
  <c r="T237" i="14"/>
  <c r="O237" i="14"/>
  <c r="N237" i="14"/>
  <c r="M237" i="14"/>
  <c r="K237" i="14"/>
  <c r="I237" i="14"/>
  <c r="G237" i="14"/>
  <c r="U236" i="14"/>
  <c r="T236" i="14"/>
  <c r="O236" i="14"/>
  <c r="N236" i="14"/>
  <c r="M236" i="14"/>
  <c r="K236" i="14"/>
  <c r="I236" i="14"/>
  <c r="G236" i="14"/>
  <c r="U235" i="14"/>
  <c r="T235" i="14"/>
  <c r="O235" i="14"/>
  <c r="N235" i="14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T231" i="14"/>
  <c r="S231" i="14"/>
  <c r="R231" i="14"/>
  <c r="Q231" i="14"/>
  <c r="P231" i="14"/>
  <c r="L231" i="14"/>
  <c r="J231" i="14"/>
  <c r="H231" i="14"/>
  <c r="F231" i="14"/>
  <c r="E231" i="14"/>
  <c r="D231" i="14"/>
  <c r="S230" i="14"/>
  <c r="R230" i="14"/>
  <c r="Q230" i="14"/>
  <c r="P230" i="14"/>
  <c r="U230" i="14" s="1"/>
  <c r="L230" i="14"/>
  <c r="J230" i="14"/>
  <c r="H230" i="14"/>
  <c r="F230" i="14"/>
  <c r="N230" i="14" s="1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P224" i="14"/>
  <c r="L224" i="14"/>
  <c r="J224" i="14"/>
  <c r="H224" i="14"/>
  <c r="U224" i="14" s="1"/>
  <c r="F224" i="14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P216" i="14"/>
  <c r="U216" i="14" s="1"/>
  <c r="L216" i="14"/>
  <c r="J216" i="14"/>
  <c r="H216" i="14"/>
  <c r="F216" i="14"/>
  <c r="E216" i="14"/>
  <c r="M216" i="14" s="1"/>
  <c r="D216" i="14"/>
  <c r="I216" i="14" s="1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T205" i="14"/>
  <c r="S205" i="14"/>
  <c r="R205" i="14"/>
  <c r="Q205" i="14"/>
  <c r="P205" i="14"/>
  <c r="L205" i="14"/>
  <c r="M205" i="14" s="1"/>
  <c r="J205" i="14"/>
  <c r="H205" i="14"/>
  <c r="F205" i="14"/>
  <c r="E205" i="14"/>
  <c r="D205" i="14"/>
  <c r="S204" i="14"/>
  <c r="R204" i="14"/>
  <c r="Q204" i="14"/>
  <c r="T204" i="14" s="1"/>
  <c r="P204" i="14"/>
  <c r="U204" i="14" s="1"/>
  <c r="O204" i="14"/>
  <c r="L204" i="14"/>
  <c r="J204" i="14"/>
  <c r="I204" i="14"/>
  <c r="H204" i="14"/>
  <c r="N204" i="14" s="1"/>
  <c r="G204" i="14"/>
  <c r="F204" i="14"/>
  <c r="E204" i="14"/>
  <c r="M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T198" i="14" s="1"/>
  <c r="P198" i="14"/>
  <c r="U198" i="14" s="1"/>
  <c r="L198" i="14"/>
  <c r="J198" i="14"/>
  <c r="H198" i="14"/>
  <c r="F198" i="14"/>
  <c r="N198" i="14" s="1"/>
  <c r="E198" i="14"/>
  <c r="K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U191" i="14"/>
  <c r="S191" i="14"/>
  <c r="R191" i="14"/>
  <c r="Q191" i="14"/>
  <c r="P191" i="14"/>
  <c r="L191" i="14"/>
  <c r="J191" i="14"/>
  <c r="K191" i="14" s="1"/>
  <c r="I191" i="14"/>
  <c r="H191" i="14"/>
  <c r="F191" i="14"/>
  <c r="G191" i="14" s="1"/>
  <c r="E191" i="14"/>
  <c r="D191" i="14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U185" i="14" s="1"/>
  <c r="L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N180" i="14"/>
  <c r="O180" i="14" s="1"/>
  <c r="M180" i="14"/>
  <c r="K180" i="14"/>
  <c r="I180" i="14"/>
  <c r="G180" i="14"/>
  <c r="U179" i="14"/>
  <c r="S179" i="14"/>
  <c r="R179" i="14"/>
  <c r="Q179" i="14"/>
  <c r="P179" i="14"/>
  <c r="L179" i="14"/>
  <c r="J179" i="14"/>
  <c r="K179" i="14" s="1"/>
  <c r="I179" i="14"/>
  <c r="H179" i="14"/>
  <c r="F179" i="14"/>
  <c r="G179" i="14" s="1"/>
  <c r="E179" i="14"/>
  <c r="D179" i="14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U170" i="14"/>
  <c r="S170" i="14"/>
  <c r="R170" i="14"/>
  <c r="Q170" i="14"/>
  <c r="P170" i="14"/>
  <c r="L170" i="14"/>
  <c r="J170" i="14"/>
  <c r="H170" i="14"/>
  <c r="F170" i="14"/>
  <c r="N170" i="14" s="1"/>
  <c r="E170" i="14"/>
  <c r="K170" i="14" s="1"/>
  <c r="D170" i="14"/>
  <c r="U169" i="14"/>
  <c r="S169" i="14"/>
  <c r="R169" i="14"/>
  <c r="Q169" i="14"/>
  <c r="P169" i="14"/>
  <c r="N169" i="14"/>
  <c r="O169" i="14" s="1"/>
  <c r="L169" i="14"/>
  <c r="J169" i="14"/>
  <c r="K169" i="14" s="1"/>
  <c r="I169" i="14"/>
  <c r="H169" i="14"/>
  <c r="F169" i="14"/>
  <c r="G169" i="14" s="1"/>
  <c r="E169" i="14"/>
  <c r="D169" i="14"/>
  <c r="U168" i="14"/>
  <c r="T168" i="14"/>
  <c r="O168" i="14"/>
  <c r="N168" i="14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T163" i="14"/>
  <c r="S163" i="14"/>
  <c r="R163" i="14"/>
  <c r="Q163" i="14"/>
  <c r="P163" i="14"/>
  <c r="L163" i="14"/>
  <c r="J163" i="14"/>
  <c r="H163" i="14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U157" i="14"/>
  <c r="S157" i="14"/>
  <c r="R157" i="14"/>
  <c r="Q157" i="14"/>
  <c r="T157" i="14" s="1"/>
  <c r="P157" i="14"/>
  <c r="L157" i="14"/>
  <c r="K157" i="14"/>
  <c r="J157" i="14"/>
  <c r="H157" i="14"/>
  <c r="F157" i="14"/>
  <c r="N157" i="14" s="1"/>
  <c r="E157" i="14"/>
  <c r="D157" i="14"/>
  <c r="U156" i="14"/>
  <c r="T156" i="14"/>
  <c r="O156" i="14"/>
  <c r="N156" i="14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O152" i="14"/>
  <c r="N152" i="14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Q150" i="14"/>
  <c r="P150" i="14"/>
  <c r="L150" i="14"/>
  <c r="J150" i="14"/>
  <c r="H150" i="14"/>
  <c r="U150" i="14" s="1"/>
  <c r="F150" i="14"/>
  <c r="E150" i="14"/>
  <c r="K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U144" i="14" s="1"/>
  <c r="N144" i="14"/>
  <c r="O144" i="14" s="1"/>
  <c r="L144" i="14"/>
  <c r="J144" i="14"/>
  <c r="K144" i="14" s="1"/>
  <c r="H144" i="14"/>
  <c r="F144" i="14"/>
  <c r="E144" i="14"/>
  <c r="D144" i="14"/>
  <c r="I144" i="14" s="1"/>
  <c r="U143" i="14"/>
  <c r="T143" i="14"/>
  <c r="O143" i="14"/>
  <c r="N143" i="14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O140" i="14"/>
  <c r="N140" i="14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T137" i="14" s="1"/>
  <c r="R137" i="14"/>
  <c r="Q137" i="14"/>
  <c r="P137" i="14"/>
  <c r="L137" i="14"/>
  <c r="J137" i="14"/>
  <c r="H137" i="14"/>
  <c r="F137" i="14"/>
  <c r="E137" i="14"/>
  <c r="M137" i="14" s="1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N132" i="14"/>
  <c r="L132" i="14"/>
  <c r="J132" i="14"/>
  <c r="H132" i="14"/>
  <c r="F132" i="14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U126" i="14"/>
  <c r="S126" i="14"/>
  <c r="R126" i="14"/>
  <c r="Q126" i="14"/>
  <c r="T126" i="14" s="1"/>
  <c r="P126" i="14"/>
  <c r="L126" i="14"/>
  <c r="J126" i="14"/>
  <c r="H126" i="14"/>
  <c r="F126" i="14"/>
  <c r="E126" i="14"/>
  <c r="K126" i="14" s="1"/>
  <c r="D126" i="14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U121" i="14" s="1"/>
  <c r="N121" i="14"/>
  <c r="O121" i="14" s="1"/>
  <c r="L121" i="14"/>
  <c r="J121" i="14"/>
  <c r="H121" i="14"/>
  <c r="F121" i="14"/>
  <c r="E121" i="14"/>
  <c r="M121" i="14" s="1"/>
  <c r="D121" i="14"/>
  <c r="I121" i="14" s="1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T112" i="14"/>
  <c r="S112" i="14"/>
  <c r="R112" i="14"/>
  <c r="Q112" i="14"/>
  <c r="P112" i="14"/>
  <c r="L112" i="14"/>
  <c r="J112" i="14"/>
  <c r="H112" i="14"/>
  <c r="F112" i="14"/>
  <c r="E112" i="14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T106" i="14" s="1"/>
  <c r="P106" i="14"/>
  <c r="U106" i="14" s="1"/>
  <c r="L106" i="14"/>
  <c r="J106" i="14"/>
  <c r="H106" i="14"/>
  <c r="F106" i="14"/>
  <c r="G106" i="14" s="1"/>
  <c r="E106" i="14"/>
  <c r="D106" i="14"/>
  <c r="I106" i="14" s="1"/>
  <c r="U105" i="14"/>
  <c r="T105" i="14"/>
  <c r="O105" i="14"/>
  <c r="N105" i="14"/>
  <c r="M105" i="14"/>
  <c r="K105" i="14"/>
  <c r="I105" i="14"/>
  <c r="G105" i="14"/>
  <c r="S102" i="14"/>
  <c r="R102" i="14"/>
  <c r="Q102" i="14"/>
  <c r="P102" i="14"/>
  <c r="U102" i="14" s="1"/>
  <c r="L102" i="14"/>
  <c r="J102" i="14"/>
  <c r="H102" i="14"/>
  <c r="F102" i="14"/>
  <c r="E102" i="14"/>
  <c r="D102" i="14"/>
  <c r="S101" i="14"/>
  <c r="R101" i="14"/>
  <c r="Q101" i="14"/>
  <c r="P101" i="14"/>
  <c r="U101" i="14" s="1"/>
  <c r="L101" i="14"/>
  <c r="J101" i="14"/>
  <c r="H101" i="14"/>
  <c r="F101" i="14"/>
  <c r="E101" i="14"/>
  <c r="M101" i="14" s="1"/>
  <c r="D101" i="14"/>
  <c r="U100" i="14"/>
  <c r="T100" i="14"/>
  <c r="O100" i="14"/>
  <c r="N100" i="14"/>
  <c r="M100" i="14"/>
  <c r="K100" i="14"/>
  <c r="I100" i="14"/>
  <c r="G100" i="14"/>
  <c r="U99" i="14"/>
  <c r="T99" i="14"/>
  <c r="O99" i="14"/>
  <c r="N99" i="14"/>
  <c r="M99" i="14"/>
  <c r="K99" i="14"/>
  <c r="I99" i="14"/>
  <c r="G99" i="14"/>
  <c r="U98" i="14"/>
  <c r="T98" i="14"/>
  <c r="O98" i="14"/>
  <c r="N98" i="14"/>
  <c r="M98" i="14"/>
  <c r="K98" i="14"/>
  <c r="I98" i="14"/>
  <c r="G98" i="14"/>
  <c r="U97" i="14"/>
  <c r="T97" i="14"/>
  <c r="O97" i="14"/>
  <c r="N97" i="14"/>
  <c r="M97" i="14"/>
  <c r="K97" i="14"/>
  <c r="I97" i="14"/>
  <c r="G97" i="14"/>
  <c r="S96" i="14"/>
  <c r="R96" i="14"/>
  <c r="Q96" i="14"/>
  <c r="P96" i="14"/>
  <c r="L96" i="14"/>
  <c r="K96" i="14"/>
  <c r="J96" i="14"/>
  <c r="H96" i="14"/>
  <c r="F96" i="14"/>
  <c r="N96" i="14" s="1"/>
  <c r="O96" i="14" s="1"/>
  <c r="E96" i="14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Q91" i="14"/>
  <c r="P91" i="14"/>
  <c r="U91" i="14" s="1"/>
  <c r="L91" i="14"/>
  <c r="J91" i="14"/>
  <c r="H91" i="14"/>
  <c r="F91" i="14"/>
  <c r="N91" i="14" s="1"/>
  <c r="E91" i="14"/>
  <c r="D91" i="14"/>
  <c r="U90" i="14"/>
  <c r="T90" i="14"/>
  <c r="O90" i="14"/>
  <c r="N90" i="14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O88" i="14"/>
  <c r="N88" i="14"/>
  <c r="M88" i="14"/>
  <c r="K88" i="14"/>
  <c r="I88" i="14"/>
  <c r="G88" i="14"/>
  <c r="S85" i="14"/>
  <c r="R85" i="14"/>
  <c r="Q85" i="14"/>
  <c r="T85" i="14" s="1"/>
  <c r="P85" i="14"/>
  <c r="L85" i="14"/>
  <c r="J85" i="14"/>
  <c r="H85" i="14"/>
  <c r="U85" i="14" s="1"/>
  <c r="F85" i="14"/>
  <c r="E85" i="14"/>
  <c r="D85" i="14"/>
  <c r="S84" i="14"/>
  <c r="R84" i="14"/>
  <c r="Q84" i="14"/>
  <c r="T84" i="14" s="1"/>
  <c r="P84" i="14"/>
  <c r="U84" i="14" s="1"/>
  <c r="L84" i="14"/>
  <c r="J84" i="14"/>
  <c r="H84" i="14"/>
  <c r="F84" i="14"/>
  <c r="E84" i="14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O81" i="14"/>
  <c r="N81" i="14"/>
  <c r="M81" i="14"/>
  <c r="K81" i="14"/>
  <c r="I81" i="14"/>
  <c r="G81" i="14"/>
  <c r="U80" i="14"/>
  <c r="T80" i="14"/>
  <c r="O80" i="14"/>
  <c r="N80" i="14"/>
  <c r="M80" i="14"/>
  <c r="K80" i="14"/>
  <c r="I80" i="14"/>
  <c r="G80" i="14"/>
  <c r="U79" i="14"/>
  <c r="T79" i="14"/>
  <c r="O79" i="14"/>
  <c r="N79" i="14"/>
  <c r="M79" i="14"/>
  <c r="K79" i="14"/>
  <c r="I79" i="14"/>
  <c r="G79" i="14"/>
  <c r="S78" i="14"/>
  <c r="T78" i="14" s="1"/>
  <c r="R78" i="14"/>
  <c r="Q78" i="14"/>
  <c r="P78" i="14"/>
  <c r="L78" i="14"/>
  <c r="J78" i="14"/>
  <c r="H78" i="14"/>
  <c r="G78" i="14"/>
  <c r="F78" i="14"/>
  <c r="N78" i="14" s="1"/>
  <c r="O78" i="14" s="1"/>
  <c r="E78" i="14"/>
  <c r="K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K70" i="14"/>
  <c r="J70" i="14"/>
  <c r="H70" i="14"/>
  <c r="G70" i="14"/>
  <c r="F70" i="14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T63" i="14" s="1"/>
  <c r="P63" i="14"/>
  <c r="L63" i="14"/>
  <c r="J63" i="14"/>
  <c r="H63" i="14"/>
  <c r="F63" i="14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T58" i="14" s="1"/>
  <c r="P58" i="14"/>
  <c r="U58" i="14" s="1"/>
  <c r="L58" i="14"/>
  <c r="J58" i="14"/>
  <c r="H58" i="14"/>
  <c r="F58" i="14"/>
  <c r="E58" i="14"/>
  <c r="D58" i="14"/>
  <c r="I58" i="14" s="1"/>
  <c r="U57" i="14"/>
  <c r="T57" i="14"/>
  <c r="O57" i="14"/>
  <c r="N57" i="14"/>
  <c r="M57" i="14"/>
  <c r="K57" i="14"/>
  <c r="I57" i="14"/>
  <c r="G57" i="14"/>
  <c r="S54" i="14"/>
  <c r="T54" i="14" s="1"/>
  <c r="R54" i="14"/>
  <c r="Q54" i="14"/>
  <c r="P54" i="14"/>
  <c r="L54" i="14"/>
  <c r="J54" i="14"/>
  <c r="H54" i="14"/>
  <c r="F54" i="14"/>
  <c r="N54" i="14" s="1"/>
  <c r="O54" i="14" s="1"/>
  <c r="E54" i="14"/>
  <c r="D54" i="14"/>
  <c r="I54" i="14" s="1"/>
  <c r="S53" i="14"/>
  <c r="R53" i="14"/>
  <c r="Q53" i="14"/>
  <c r="P53" i="14"/>
  <c r="U53" i="14" s="1"/>
  <c r="L53" i="14"/>
  <c r="K53" i="14"/>
  <c r="J53" i="14"/>
  <c r="H53" i="14"/>
  <c r="F53" i="14"/>
  <c r="N53" i="14" s="1"/>
  <c r="E53" i="14"/>
  <c r="D53" i="14"/>
  <c r="G53" i="14" s="1"/>
  <c r="U52" i="14"/>
  <c r="T52" i="14"/>
  <c r="O52" i="14"/>
  <c r="N52" i="14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Q47" i="14"/>
  <c r="P47" i="14"/>
  <c r="L47" i="14"/>
  <c r="J47" i="14"/>
  <c r="H47" i="14"/>
  <c r="U47" i="14" s="1"/>
  <c r="F47" i="14"/>
  <c r="E47" i="14"/>
  <c r="K47" i="14" s="1"/>
  <c r="D47" i="14"/>
  <c r="G47" i="14" s="1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U40" i="14"/>
  <c r="S40" i="14"/>
  <c r="R40" i="14"/>
  <c r="Q40" i="14"/>
  <c r="P40" i="14"/>
  <c r="L40" i="14"/>
  <c r="J40" i="14"/>
  <c r="H40" i="14"/>
  <c r="I40" i="14" s="1"/>
  <c r="F40" i="14"/>
  <c r="G40" i="14" s="1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K35" i="14"/>
  <c r="J35" i="14"/>
  <c r="H35" i="14"/>
  <c r="F35" i="14"/>
  <c r="E35" i="14"/>
  <c r="D35" i="14"/>
  <c r="I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L27" i="14"/>
  <c r="K27" i="14"/>
  <c r="J27" i="14"/>
  <c r="H27" i="14"/>
  <c r="U27" i="14" s="1"/>
  <c r="G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T19" i="14" s="1"/>
  <c r="P19" i="14"/>
  <c r="L19" i="14"/>
  <c r="J19" i="14"/>
  <c r="H19" i="14"/>
  <c r="F19" i="14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Q10" i="14"/>
  <c r="P10" i="14"/>
  <c r="L10" i="14"/>
  <c r="J10" i="14"/>
  <c r="H10" i="14"/>
  <c r="I10" i="14" s="1"/>
  <c r="F10" i="14"/>
  <c r="G10" i="14" s="1"/>
  <c r="E10" i="14"/>
  <c r="K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T339" i="13" s="1"/>
  <c r="P339" i="13"/>
  <c r="U339" i="13" s="1"/>
  <c r="L339" i="13"/>
  <c r="J339" i="13"/>
  <c r="H339" i="13"/>
  <c r="F339" i="13"/>
  <c r="E339" i="13"/>
  <c r="K339" i="13" s="1"/>
  <c r="D339" i="13"/>
  <c r="S338" i="13"/>
  <c r="R338" i="13"/>
  <c r="Q338" i="13"/>
  <c r="P338" i="13"/>
  <c r="U338" i="13" s="1"/>
  <c r="L338" i="13"/>
  <c r="J338" i="13"/>
  <c r="H338" i="13"/>
  <c r="F338" i="13"/>
  <c r="E338" i="13"/>
  <c r="M338" i="13" s="1"/>
  <c r="D338" i="13"/>
  <c r="I338" i="13" s="1"/>
  <c r="S337" i="13"/>
  <c r="R337" i="13"/>
  <c r="Q337" i="13"/>
  <c r="T337" i="13" s="1"/>
  <c r="P337" i="13"/>
  <c r="L337" i="13"/>
  <c r="J337" i="13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T332" i="13" s="1"/>
  <c r="R332" i="13"/>
  <c r="Q332" i="13"/>
  <c r="P332" i="13"/>
  <c r="L332" i="13"/>
  <c r="J332" i="13"/>
  <c r="K332" i="13" s="1"/>
  <c r="H332" i="13"/>
  <c r="F332" i="13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Q323" i="13"/>
  <c r="T323" i="13" s="1"/>
  <c r="P323" i="13"/>
  <c r="U323" i="13" s="1"/>
  <c r="L323" i="13"/>
  <c r="J323" i="13"/>
  <c r="H323" i="13"/>
  <c r="F323" i="13"/>
  <c r="E323" i="13"/>
  <c r="K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T317" i="13" s="1"/>
  <c r="R317" i="13"/>
  <c r="Q317" i="13"/>
  <c r="P317" i="13"/>
  <c r="L317" i="13"/>
  <c r="J317" i="13"/>
  <c r="H317" i="13"/>
  <c r="F317" i="13"/>
  <c r="N317" i="13" s="1"/>
  <c r="O317" i="13" s="1"/>
  <c r="E317" i="13"/>
  <c r="M317" i="13" s="1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Q310" i="13"/>
  <c r="T310" i="13" s="1"/>
  <c r="P310" i="13"/>
  <c r="M310" i="13"/>
  <c r="L310" i="13"/>
  <c r="J310" i="13"/>
  <c r="H310" i="13"/>
  <c r="F310" i="13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T303" i="13" s="1"/>
  <c r="P303" i="13"/>
  <c r="U303" i="13" s="1"/>
  <c r="L303" i="13"/>
  <c r="K303" i="13"/>
  <c r="J303" i="13"/>
  <c r="H303" i="13"/>
  <c r="F303" i="13"/>
  <c r="E303" i="13"/>
  <c r="D303" i="13"/>
  <c r="I303" i="13" s="1"/>
  <c r="U302" i="13"/>
  <c r="T302" i="13"/>
  <c r="N302" i="13"/>
  <c r="O302" i="13" s="1"/>
  <c r="M302" i="13"/>
  <c r="K302" i="13"/>
  <c r="I302" i="13"/>
  <c r="G302" i="13"/>
  <c r="S299" i="13"/>
  <c r="R299" i="13"/>
  <c r="Q299" i="13"/>
  <c r="T299" i="13" s="1"/>
  <c r="P299" i="13"/>
  <c r="U299" i="13" s="1"/>
  <c r="L299" i="13"/>
  <c r="J299" i="13"/>
  <c r="H299" i="13"/>
  <c r="F299" i="13"/>
  <c r="N299" i="13" s="1"/>
  <c r="E299" i="13"/>
  <c r="K299" i="13" s="1"/>
  <c r="D299" i="13"/>
  <c r="S298" i="13"/>
  <c r="R298" i="13"/>
  <c r="Q298" i="13"/>
  <c r="T298" i="13" s="1"/>
  <c r="P298" i="13"/>
  <c r="L298" i="13"/>
  <c r="J298" i="13"/>
  <c r="K298" i="13" s="1"/>
  <c r="H298" i="13"/>
  <c r="N298" i="13" s="1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Q292" i="13"/>
  <c r="T292" i="13" s="1"/>
  <c r="P292" i="13"/>
  <c r="U292" i="13" s="1"/>
  <c r="L292" i="13"/>
  <c r="M292" i="13" s="1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U285" i="13" s="1"/>
  <c r="L285" i="13"/>
  <c r="J285" i="13"/>
  <c r="H285" i="13"/>
  <c r="F285" i="13"/>
  <c r="N285" i="13" s="1"/>
  <c r="O285" i="13" s="1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T275" i="13" s="1"/>
  <c r="R275" i="13"/>
  <c r="Q275" i="13"/>
  <c r="P275" i="13"/>
  <c r="L275" i="13"/>
  <c r="J275" i="13"/>
  <c r="H275" i="13"/>
  <c r="F275" i="13"/>
  <c r="N275" i="13" s="1"/>
  <c r="E275" i="13"/>
  <c r="K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T267" i="13" s="1"/>
  <c r="P267" i="13"/>
  <c r="L267" i="13"/>
  <c r="J267" i="13"/>
  <c r="H267" i="13"/>
  <c r="F267" i="13"/>
  <c r="E267" i="13"/>
  <c r="K267" i="13" s="1"/>
  <c r="D267" i="13"/>
  <c r="I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Q260" i="13"/>
  <c r="P260" i="13"/>
  <c r="L260" i="13"/>
  <c r="J260" i="13"/>
  <c r="H260" i="13"/>
  <c r="F260" i="13"/>
  <c r="E260" i="13"/>
  <c r="D260" i="13"/>
  <c r="S259" i="13"/>
  <c r="R259" i="13"/>
  <c r="Q259" i="13"/>
  <c r="T259" i="13" s="1"/>
  <c r="P259" i="13"/>
  <c r="U259" i="13" s="1"/>
  <c r="L259" i="13"/>
  <c r="K259" i="13"/>
  <c r="J259" i="13"/>
  <c r="H259" i="13"/>
  <c r="F259" i="13"/>
  <c r="E259" i="13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P254" i="13"/>
  <c r="U254" i="13" s="1"/>
  <c r="L254" i="13"/>
  <c r="M254" i="13" s="1"/>
  <c r="J254" i="13"/>
  <c r="H254" i="13"/>
  <c r="F254" i="13"/>
  <c r="N254" i="13" s="1"/>
  <c r="E254" i="13"/>
  <c r="D254" i="13"/>
  <c r="U253" i="13"/>
  <c r="T253" i="13"/>
  <c r="O253" i="13"/>
  <c r="N253" i="13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O250" i="13"/>
  <c r="N250" i="13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R247" i="13"/>
  <c r="Q247" i="13"/>
  <c r="P247" i="13"/>
  <c r="U247" i="13" s="1"/>
  <c r="L247" i="13"/>
  <c r="J247" i="13"/>
  <c r="H247" i="13"/>
  <c r="F247" i="13"/>
  <c r="E247" i="13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T240" i="13" s="1"/>
  <c r="R240" i="13"/>
  <c r="Q240" i="13"/>
  <c r="P240" i="13"/>
  <c r="L240" i="13"/>
  <c r="J240" i="13"/>
  <c r="K240" i="13" s="1"/>
  <c r="H240" i="13"/>
  <c r="G240" i="13"/>
  <c r="F240" i="13"/>
  <c r="E240" i="13"/>
  <c r="M240" i="13" s="1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M231" i="13"/>
  <c r="L231" i="13"/>
  <c r="J231" i="13"/>
  <c r="H231" i="13"/>
  <c r="F231" i="13"/>
  <c r="E231" i="13"/>
  <c r="D231" i="13"/>
  <c r="S230" i="13"/>
  <c r="T230" i="13" s="1"/>
  <c r="R230" i="13"/>
  <c r="Q230" i="13"/>
  <c r="P230" i="13"/>
  <c r="U230" i="13" s="1"/>
  <c r="L230" i="13"/>
  <c r="J230" i="13"/>
  <c r="H230" i="13"/>
  <c r="F230" i="13"/>
  <c r="E230" i="13"/>
  <c r="M230" i="13" s="1"/>
  <c r="D230" i="13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T224" i="13" s="1"/>
  <c r="P224" i="13"/>
  <c r="U224" i="13" s="1"/>
  <c r="L224" i="13"/>
  <c r="J224" i="13"/>
  <c r="H224" i="13"/>
  <c r="F224" i="13"/>
  <c r="N224" i="13" s="1"/>
  <c r="E224" i="13"/>
  <c r="K224" i="13" s="1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T216" i="13" s="1"/>
  <c r="R216" i="13"/>
  <c r="Q216" i="13"/>
  <c r="P216" i="13"/>
  <c r="L216" i="13"/>
  <c r="J216" i="13"/>
  <c r="K216" i="13" s="1"/>
  <c r="H216" i="13"/>
  <c r="F216" i="13"/>
  <c r="E216" i="13"/>
  <c r="M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J205" i="13"/>
  <c r="H205" i="13"/>
  <c r="U205" i="13" s="1"/>
  <c r="F205" i="13"/>
  <c r="N205" i="13" s="1"/>
  <c r="E205" i="13"/>
  <c r="K205" i="13" s="1"/>
  <c r="D205" i="13"/>
  <c r="I205" i="13" s="1"/>
  <c r="S204" i="13"/>
  <c r="R204" i="13"/>
  <c r="Q204" i="13"/>
  <c r="P204" i="13"/>
  <c r="U204" i="13" s="1"/>
  <c r="L204" i="13"/>
  <c r="K204" i="13"/>
  <c r="J204" i="13"/>
  <c r="H204" i="13"/>
  <c r="F204" i="13"/>
  <c r="E204" i="13"/>
  <c r="D204" i="13"/>
  <c r="I204" i="13" s="1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U198" i="13"/>
  <c r="S198" i="13"/>
  <c r="R198" i="13"/>
  <c r="Q198" i="13"/>
  <c r="P198" i="13"/>
  <c r="L198" i="13"/>
  <c r="J198" i="13"/>
  <c r="I198" i="13"/>
  <c r="H198" i="13"/>
  <c r="F198" i="13"/>
  <c r="E198" i="13"/>
  <c r="M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O196" i="13"/>
  <c r="N196" i="13"/>
  <c r="M196" i="13"/>
  <c r="K196" i="13"/>
  <c r="I196" i="13"/>
  <c r="G196" i="13"/>
  <c r="U195" i="13"/>
  <c r="T195" i="13"/>
  <c r="O195" i="13"/>
  <c r="N195" i="13"/>
  <c r="M195" i="13"/>
  <c r="K195" i="13"/>
  <c r="I195" i="13"/>
  <c r="G195" i="13"/>
  <c r="U194" i="13"/>
  <c r="T194" i="13"/>
  <c r="O194" i="13"/>
  <c r="N194" i="13"/>
  <c r="M194" i="13"/>
  <c r="K194" i="13"/>
  <c r="I194" i="13"/>
  <c r="G194" i="13"/>
  <c r="U193" i="13"/>
  <c r="T193" i="13"/>
  <c r="O193" i="13"/>
  <c r="N193" i="13"/>
  <c r="M193" i="13"/>
  <c r="K193" i="13"/>
  <c r="I193" i="13"/>
  <c r="G193" i="13"/>
  <c r="U192" i="13"/>
  <c r="T192" i="13"/>
  <c r="O192" i="13"/>
  <c r="N192" i="13"/>
  <c r="M192" i="13"/>
  <c r="K192" i="13"/>
  <c r="I192" i="13"/>
  <c r="G192" i="13"/>
  <c r="S191" i="13"/>
  <c r="R191" i="13"/>
  <c r="Q191" i="13"/>
  <c r="P191" i="13"/>
  <c r="L191" i="13"/>
  <c r="J191" i="13"/>
  <c r="H191" i="13"/>
  <c r="G191" i="13"/>
  <c r="F191" i="13"/>
  <c r="E191" i="13"/>
  <c r="K191" i="13" s="1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T185" i="13" s="1"/>
  <c r="P185" i="13"/>
  <c r="U185" i="13" s="1"/>
  <c r="L185" i="13"/>
  <c r="J185" i="13"/>
  <c r="H185" i="13"/>
  <c r="F185" i="13"/>
  <c r="N185" i="13" s="1"/>
  <c r="O185" i="13" s="1"/>
  <c r="E185" i="13"/>
  <c r="K185" i="13" s="1"/>
  <c r="D185" i="13"/>
  <c r="I185" i="13" s="1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L179" i="13"/>
  <c r="K179" i="13"/>
  <c r="J179" i="13"/>
  <c r="H179" i="13"/>
  <c r="F179" i="13"/>
  <c r="E179" i="13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U170" i="13"/>
  <c r="S170" i="13"/>
  <c r="R170" i="13"/>
  <c r="Q170" i="13"/>
  <c r="P170" i="13"/>
  <c r="L170" i="13"/>
  <c r="J170" i="13"/>
  <c r="I170" i="13"/>
  <c r="H170" i="13"/>
  <c r="F170" i="13"/>
  <c r="E170" i="13"/>
  <c r="M170" i="13" s="1"/>
  <c r="D170" i="13"/>
  <c r="S169" i="13"/>
  <c r="R169" i="13"/>
  <c r="Q169" i="13"/>
  <c r="P169" i="13"/>
  <c r="L169" i="13"/>
  <c r="J169" i="13"/>
  <c r="H169" i="13"/>
  <c r="G169" i="13"/>
  <c r="F169" i="13"/>
  <c r="E169" i="13"/>
  <c r="M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T163" i="13" s="1"/>
  <c r="P163" i="13"/>
  <c r="U163" i="13" s="1"/>
  <c r="L163" i="13"/>
  <c r="J163" i="13"/>
  <c r="H163" i="13"/>
  <c r="F163" i="13"/>
  <c r="N163" i="13" s="1"/>
  <c r="O163" i="13" s="1"/>
  <c r="E163" i="13"/>
  <c r="K163" i="13" s="1"/>
  <c r="D163" i="13"/>
  <c r="I163" i="13" s="1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U157" i="13" s="1"/>
  <c r="L157" i="13"/>
  <c r="K157" i="13"/>
  <c r="J157" i="13"/>
  <c r="H157" i="13"/>
  <c r="F157" i="13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N155" i="13"/>
  <c r="O155" i="13" s="1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U150" i="13"/>
  <c r="S150" i="13"/>
  <c r="R150" i="13"/>
  <c r="Q150" i="13"/>
  <c r="P150" i="13"/>
  <c r="L150" i="13"/>
  <c r="J150" i="13"/>
  <c r="I150" i="13"/>
  <c r="H150" i="13"/>
  <c r="F150" i="13"/>
  <c r="E150" i="13"/>
  <c r="M150" i="13" s="1"/>
  <c r="D150" i="13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L144" i="13"/>
  <c r="J144" i="13"/>
  <c r="I144" i="13"/>
  <c r="H144" i="13"/>
  <c r="U144" i="13" s="1"/>
  <c r="G144" i="13"/>
  <c r="F144" i="13"/>
  <c r="E144" i="13"/>
  <c r="M144" i="13" s="1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T137" i="13" s="1"/>
  <c r="P137" i="13"/>
  <c r="U137" i="13" s="1"/>
  <c r="L137" i="13"/>
  <c r="J137" i="13"/>
  <c r="H137" i="13"/>
  <c r="F137" i="13"/>
  <c r="N137" i="13" s="1"/>
  <c r="E137" i="13"/>
  <c r="K137" i="13" s="1"/>
  <c r="D137" i="13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O133" i="13"/>
  <c r="N133" i="13"/>
  <c r="M133" i="13"/>
  <c r="K133" i="13"/>
  <c r="I133" i="13"/>
  <c r="G133" i="13"/>
  <c r="S132" i="13"/>
  <c r="R132" i="13"/>
  <c r="Q132" i="13"/>
  <c r="P132" i="13"/>
  <c r="L132" i="13"/>
  <c r="J132" i="13"/>
  <c r="H132" i="13"/>
  <c r="F132" i="13"/>
  <c r="E132" i="13"/>
  <c r="M132" i="13" s="1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T126" i="13" s="1"/>
  <c r="P126" i="13"/>
  <c r="U126" i="13" s="1"/>
  <c r="L126" i="13"/>
  <c r="K126" i="13"/>
  <c r="J126" i="13"/>
  <c r="I126" i="13"/>
  <c r="H126" i="13"/>
  <c r="F126" i="13"/>
  <c r="E126" i="13"/>
  <c r="M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U121" i="13"/>
  <c r="S121" i="13"/>
  <c r="R121" i="13"/>
  <c r="Q121" i="13"/>
  <c r="P121" i="13"/>
  <c r="L121" i="13"/>
  <c r="K121" i="13"/>
  <c r="J121" i="13"/>
  <c r="I121" i="13"/>
  <c r="H121" i="13"/>
  <c r="F121" i="13"/>
  <c r="E121" i="13"/>
  <c r="D121" i="13"/>
  <c r="U120" i="13"/>
  <c r="T120" i="13"/>
  <c r="O120" i="13"/>
  <c r="N120" i="13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O117" i="13"/>
  <c r="N117" i="13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T112" i="13" s="1"/>
  <c r="P112" i="13"/>
  <c r="U112" i="13" s="1"/>
  <c r="L112" i="13"/>
  <c r="J112" i="13"/>
  <c r="H112" i="13"/>
  <c r="F112" i="13"/>
  <c r="N112" i="13" s="1"/>
  <c r="O112" i="13" s="1"/>
  <c r="E112" i="13"/>
  <c r="D112" i="13"/>
  <c r="I112" i="13" s="1"/>
  <c r="U111" i="13"/>
  <c r="T111" i="13"/>
  <c r="O111" i="13"/>
  <c r="N111" i="13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K106" i="13"/>
  <c r="J106" i="13"/>
  <c r="H106" i="13"/>
  <c r="G106" i="13"/>
  <c r="F106" i="13"/>
  <c r="E106" i="13"/>
  <c r="D106" i="13"/>
  <c r="U105" i="13"/>
  <c r="T105" i="13"/>
  <c r="N105" i="13"/>
  <c r="O105" i="13" s="1"/>
  <c r="M105" i="13"/>
  <c r="K105" i="13"/>
  <c r="I105" i="13"/>
  <c r="G105" i="13"/>
  <c r="S102" i="13"/>
  <c r="R102" i="13"/>
  <c r="Q102" i="13"/>
  <c r="T102" i="13" s="1"/>
  <c r="P102" i="13"/>
  <c r="U102" i="13" s="1"/>
  <c r="L102" i="13"/>
  <c r="J102" i="13"/>
  <c r="H102" i="13"/>
  <c r="I102" i="13" s="1"/>
  <c r="F102" i="13"/>
  <c r="E102" i="13"/>
  <c r="M102" i="13" s="1"/>
  <c r="D102" i="13"/>
  <c r="S101" i="13"/>
  <c r="R101" i="13"/>
  <c r="Q101" i="13"/>
  <c r="T101" i="13" s="1"/>
  <c r="P101" i="13"/>
  <c r="U101" i="13" s="1"/>
  <c r="L101" i="13"/>
  <c r="K101" i="13"/>
  <c r="J101" i="13"/>
  <c r="H101" i="13"/>
  <c r="F101" i="13"/>
  <c r="N101" i="13" s="1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U96" i="13"/>
  <c r="S96" i="13"/>
  <c r="R96" i="13"/>
  <c r="Q96" i="13"/>
  <c r="T96" i="13" s="1"/>
  <c r="P96" i="13"/>
  <c r="L96" i="13"/>
  <c r="J96" i="13"/>
  <c r="K96" i="13" s="1"/>
  <c r="I96" i="13"/>
  <c r="H96" i="13"/>
  <c r="G96" i="13"/>
  <c r="F96" i="13"/>
  <c r="N96" i="13" s="1"/>
  <c r="E96" i="13"/>
  <c r="D96" i="13"/>
  <c r="U95" i="13"/>
  <c r="T95" i="13"/>
  <c r="O95" i="13"/>
  <c r="N95" i="13"/>
  <c r="M95" i="13"/>
  <c r="K95" i="13"/>
  <c r="I95" i="13"/>
  <c r="G95" i="13"/>
  <c r="U94" i="13"/>
  <c r="T94" i="13"/>
  <c r="O94" i="13"/>
  <c r="N94" i="13"/>
  <c r="M94" i="13"/>
  <c r="K94" i="13"/>
  <c r="I94" i="13"/>
  <c r="G94" i="13"/>
  <c r="U93" i="13"/>
  <c r="T93" i="13"/>
  <c r="O93" i="13"/>
  <c r="N93" i="13"/>
  <c r="M93" i="13"/>
  <c r="K93" i="13"/>
  <c r="I93" i="13"/>
  <c r="G93" i="13"/>
  <c r="U92" i="13"/>
  <c r="T92" i="13"/>
  <c r="O92" i="13"/>
  <c r="N92" i="13"/>
  <c r="M92" i="13"/>
  <c r="K92" i="13"/>
  <c r="I92" i="13"/>
  <c r="G92" i="13"/>
  <c r="S91" i="13"/>
  <c r="R91" i="13"/>
  <c r="Q91" i="13"/>
  <c r="P91" i="13"/>
  <c r="U91" i="13" s="1"/>
  <c r="L91" i="13"/>
  <c r="J91" i="13"/>
  <c r="H91" i="13"/>
  <c r="I91" i="13" s="1"/>
  <c r="G91" i="13"/>
  <c r="F91" i="13"/>
  <c r="E91" i="13"/>
  <c r="M91" i="13" s="1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T85" i="13" s="1"/>
  <c r="P85" i="13"/>
  <c r="U85" i="13" s="1"/>
  <c r="L85" i="13"/>
  <c r="J85" i="13"/>
  <c r="H85" i="13"/>
  <c r="F85" i="13"/>
  <c r="E85" i="13"/>
  <c r="M85" i="13" s="1"/>
  <c r="D85" i="13"/>
  <c r="I85" i="13" s="1"/>
  <c r="S84" i="13"/>
  <c r="R84" i="13"/>
  <c r="Q84" i="13"/>
  <c r="T84" i="13" s="1"/>
  <c r="P84" i="13"/>
  <c r="U84" i="13" s="1"/>
  <c r="L84" i="13"/>
  <c r="K84" i="13"/>
  <c r="J84" i="13"/>
  <c r="H84" i="13"/>
  <c r="F84" i="13"/>
  <c r="N84" i="13" s="1"/>
  <c r="E84" i="13"/>
  <c r="D84" i="13"/>
  <c r="U83" i="13"/>
  <c r="T83" i="13"/>
  <c r="O83" i="13"/>
  <c r="N83" i="13"/>
  <c r="M83" i="13"/>
  <c r="K83" i="13"/>
  <c r="I83" i="13"/>
  <c r="G83" i="13"/>
  <c r="U82" i="13"/>
  <c r="T82" i="13"/>
  <c r="O82" i="13"/>
  <c r="N82" i="13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O80" i="13"/>
  <c r="N80" i="13"/>
  <c r="M80" i="13"/>
  <c r="K80" i="13"/>
  <c r="I80" i="13"/>
  <c r="G80" i="13"/>
  <c r="U79" i="13"/>
  <c r="T79" i="13"/>
  <c r="O79" i="13"/>
  <c r="N79" i="13"/>
  <c r="M79" i="13"/>
  <c r="K79" i="13"/>
  <c r="I79" i="13"/>
  <c r="G79" i="13"/>
  <c r="U78" i="13"/>
  <c r="S78" i="13"/>
  <c r="R78" i="13"/>
  <c r="Q78" i="13"/>
  <c r="P78" i="13"/>
  <c r="L78" i="13"/>
  <c r="J78" i="13"/>
  <c r="K78" i="13" s="1"/>
  <c r="I78" i="13"/>
  <c r="H78" i="13"/>
  <c r="G78" i="13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O76" i="13"/>
  <c r="N76" i="13"/>
  <c r="M76" i="13"/>
  <c r="K76" i="13"/>
  <c r="I76" i="13"/>
  <c r="G76" i="13"/>
  <c r="U75" i="13"/>
  <c r="T75" i="13"/>
  <c r="O75" i="13"/>
  <c r="N75" i="13"/>
  <c r="M75" i="13"/>
  <c r="K75" i="13"/>
  <c r="I75" i="13"/>
  <c r="G75" i="13"/>
  <c r="U74" i="13"/>
  <c r="T74" i="13"/>
  <c r="O74" i="13"/>
  <c r="N74" i="13"/>
  <c r="M74" i="13"/>
  <c r="K74" i="13"/>
  <c r="I74" i="13"/>
  <c r="G74" i="13"/>
  <c r="U73" i="13"/>
  <c r="T73" i="13"/>
  <c r="O73" i="13"/>
  <c r="N73" i="13"/>
  <c r="M73" i="13"/>
  <c r="K73" i="13"/>
  <c r="I73" i="13"/>
  <c r="G73" i="13"/>
  <c r="U72" i="13"/>
  <c r="T72" i="13"/>
  <c r="O72" i="13"/>
  <c r="N72" i="13"/>
  <c r="M72" i="13"/>
  <c r="K72" i="13"/>
  <c r="I72" i="13"/>
  <c r="G72" i="13"/>
  <c r="U71" i="13"/>
  <c r="T71" i="13"/>
  <c r="O71" i="13"/>
  <c r="N71" i="13"/>
  <c r="M71" i="13"/>
  <c r="K71" i="13"/>
  <c r="I71" i="13"/>
  <c r="G71" i="13"/>
  <c r="S70" i="13"/>
  <c r="R70" i="13"/>
  <c r="Q70" i="13"/>
  <c r="P70" i="13"/>
  <c r="L70" i="13"/>
  <c r="J70" i="13"/>
  <c r="H70" i="13"/>
  <c r="G70" i="13"/>
  <c r="F70" i="13"/>
  <c r="E70" i="13"/>
  <c r="M70" i="13" s="1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T63" i="13" s="1"/>
  <c r="P63" i="13"/>
  <c r="U63" i="13" s="1"/>
  <c r="L63" i="13"/>
  <c r="J63" i="13"/>
  <c r="H63" i="13"/>
  <c r="F63" i="13"/>
  <c r="E63" i="13"/>
  <c r="M63" i="13" s="1"/>
  <c r="D63" i="13"/>
  <c r="I63" i="13" s="1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T58" i="13" s="1"/>
  <c r="P58" i="13"/>
  <c r="U58" i="13" s="1"/>
  <c r="L58" i="13"/>
  <c r="K58" i="13"/>
  <c r="J58" i="13"/>
  <c r="H58" i="13"/>
  <c r="F58" i="13"/>
  <c r="N58" i="13" s="1"/>
  <c r="E58" i="13"/>
  <c r="D58" i="13"/>
  <c r="U57" i="13"/>
  <c r="T57" i="13"/>
  <c r="O57" i="13"/>
  <c r="N57" i="13"/>
  <c r="M57" i="13"/>
  <c r="K57" i="13"/>
  <c r="I57" i="13"/>
  <c r="G57" i="13"/>
  <c r="U54" i="13"/>
  <c r="S54" i="13"/>
  <c r="R54" i="13"/>
  <c r="Q54" i="13"/>
  <c r="P54" i="13"/>
  <c r="L54" i="13"/>
  <c r="J54" i="13"/>
  <c r="K54" i="13" s="1"/>
  <c r="I54" i="13"/>
  <c r="H54" i="13"/>
  <c r="G54" i="13"/>
  <c r="F54" i="13"/>
  <c r="E54" i="13"/>
  <c r="D54" i="13"/>
  <c r="S53" i="13"/>
  <c r="R53" i="13"/>
  <c r="Q53" i="13"/>
  <c r="P53" i="13"/>
  <c r="U53" i="13" s="1"/>
  <c r="L53" i="13"/>
  <c r="J53" i="13"/>
  <c r="H53" i="13"/>
  <c r="I53" i="13" s="1"/>
  <c r="G53" i="13"/>
  <c r="F53" i="13"/>
  <c r="E53" i="13"/>
  <c r="M53" i="13" s="1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T47" i="13" s="1"/>
  <c r="P47" i="13"/>
  <c r="U47" i="13" s="1"/>
  <c r="L47" i="13"/>
  <c r="J47" i="13"/>
  <c r="H47" i="13"/>
  <c r="F47" i="13"/>
  <c r="N47" i="13" s="1"/>
  <c r="O47" i="13" s="1"/>
  <c r="E47" i="13"/>
  <c r="M47" i="13" s="1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U40" i="13"/>
  <c r="S40" i="13"/>
  <c r="R40" i="13"/>
  <c r="Q40" i="13"/>
  <c r="T40" i="13" s="1"/>
  <c r="P40" i="13"/>
  <c r="L40" i="13"/>
  <c r="K40" i="13"/>
  <c r="J40" i="13"/>
  <c r="H40" i="13"/>
  <c r="F40" i="13"/>
  <c r="N40" i="13" s="1"/>
  <c r="E40" i="13"/>
  <c r="D40" i="13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U35" i="13"/>
  <c r="S35" i="13"/>
  <c r="R35" i="13"/>
  <c r="Q35" i="13"/>
  <c r="P35" i="13"/>
  <c r="L35" i="13"/>
  <c r="J35" i="13"/>
  <c r="K35" i="13" s="1"/>
  <c r="I35" i="13"/>
  <c r="H35" i="13"/>
  <c r="G35" i="13"/>
  <c r="F35" i="13"/>
  <c r="E35" i="13"/>
  <c r="D35" i="13"/>
  <c r="U34" i="13"/>
  <c r="T34" i="13"/>
  <c r="O34" i="13"/>
  <c r="N34" i="13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U27" i="13" s="1"/>
  <c r="L27" i="13"/>
  <c r="J27" i="13"/>
  <c r="H27" i="13"/>
  <c r="I27" i="13" s="1"/>
  <c r="G27" i="13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T19" i="13" s="1"/>
  <c r="P19" i="13"/>
  <c r="U19" i="13" s="1"/>
  <c r="L19" i="13"/>
  <c r="J19" i="13"/>
  <c r="H19" i="13"/>
  <c r="F19" i="13"/>
  <c r="N19" i="13" s="1"/>
  <c r="O19" i="13" s="1"/>
  <c r="E19" i="13"/>
  <c r="M19" i="13" s="1"/>
  <c r="D19" i="13"/>
  <c r="I19" i="13" s="1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U10" i="13"/>
  <c r="S10" i="13"/>
  <c r="R10" i="13"/>
  <c r="Q10" i="13"/>
  <c r="T10" i="13" s="1"/>
  <c r="P10" i="13"/>
  <c r="L10" i="13"/>
  <c r="K10" i="13"/>
  <c r="J10" i="13"/>
  <c r="H10" i="13"/>
  <c r="F10" i="13"/>
  <c r="N10" i="13" s="1"/>
  <c r="E10" i="13"/>
  <c r="D10" i="13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M339" i="12" s="1"/>
  <c r="D339" i="12"/>
  <c r="S338" i="12"/>
  <c r="R338" i="12"/>
  <c r="Q338" i="12"/>
  <c r="T338" i="12" s="1"/>
  <c r="P338" i="12"/>
  <c r="U338" i="12" s="1"/>
  <c r="M338" i="12"/>
  <c r="L338" i="12"/>
  <c r="J338" i="12"/>
  <c r="H338" i="12"/>
  <c r="F338" i="12"/>
  <c r="E338" i="12"/>
  <c r="D338" i="12"/>
  <c r="S337" i="12"/>
  <c r="T337" i="12" s="1"/>
  <c r="R337" i="12"/>
  <c r="Q337" i="12"/>
  <c r="P337" i="12"/>
  <c r="U337" i="12" s="1"/>
  <c r="L337" i="12"/>
  <c r="J337" i="12"/>
  <c r="H337" i="12"/>
  <c r="F337" i="12"/>
  <c r="E337" i="12"/>
  <c r="M337" i="12" s="1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U332" i="12"/>
  <c r="S332" i="12"/>
  <c r="R332" i="12"/>
  <c r="Q332" i="12"/>
  <c r="T332" i="12" s="1"/>
  <c r="P332" i="12"/>
  <c r="L332" i="12"/>
  <c r="J332" i="12"/>
  <c r="H332" i="12"/>
  <c r="F332" i="12"/>
  <c r="N332" i="12" s="1"/>
  <c r="E332" i="12"/>
  <c r="K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O330" i="12"/>
  <c r="N330" i="12"/>
  <c r="M330" i="12"/>
  <c r="K330" i="12"/>
  <c r="I330" i="12"/>
  <c r="G330" i="12"/>
  <c r="U329" i="12"/>
  <c r="T329" i="12"/>
  <c r="O329" i="12"/>
  <c r="N329" i="12"/>
  <c r="M329" i="12"/>
  <c r="K329" i="12"/>
  <c r="I329" i="12"/>
  <c r="G329" i="12"/>
  <c r="U328" i="12"/>
  <c r="T328" i="12"/>
  <c r="O328" i="12"/>
  <c r="N328" i="12"/>
  <c r="M328" i="12"/>
  <c r="K328" i="12"/>
  <c r="I328" i="12"/>
  <c r="G328" i="12"/>
  <c r="U327" i="12"/>
  <c r="T327" i="12"/>
  <c r="O327" i="12"/>
  <c r="N327" i="12"/>
  <c r="M327" i="12"/>
  <c r="K327" i="12"/>
  <c r="I327" i="12"/>
  <c r="G327" i="12"/>
  <c r="U326" i="12"/>
  <c r="T326" i="12"/>
  <c r="O326" i="12"/>
  <c r="N326" i="12"/>
  <c r="M326" i="12"/>
  <c r="K326" i="12"/>
  <c r="I326" i="12"/>
  <c r="G326" i="12"/>
  <c r="U325" i="12"/>
  <c r="T325" i="12"/>
  <c r="O325" i="12"/>
  <c r="N325" i="12"/>
  <c r="M325" i="12"/>
  <c r="K325" i="12"/>
  <c r="I325" i="12"/>
  <c r="G325" i="12"/>
  <c r="U324" i="12"/>
  <c r="T324" i="12"/>
  <c r="O324" i="12"/>
  <c r="N324" i="12"/>
  <c r="M324" i="12"/>
  <c r="K324" i="12"/>
  <c r="I324" i="12"/>
  <c r="G324" i="12"/>
  <c r="S323" i="12"/>
  <c r="T323" i="12" s="1"/>
  <c r="R323" i="12"/>
  <c r="Q323" i="12"/>
  <c r="P323" i="12"/>
  <c r="L323" i="12"/>
  <c r="J323" i="12"/>
  <c r="K323" i="12" s="1"/>
  <c r="H323" i="12"/>
  <c r="F323" i="12"/>
  <c r="E323" i="12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T317" i="12" s="1"/>
  <c r="P317" i="12"/>
  <c r="L317" i="12"/>
  <c r="J317" i="12"/>
  <c r="H317" i="12"/>
  <c r="U317" i="12" s="1"/>
  <c r="F317" i="12"/>
  <c r="N317" i="12" s="1"/>
  <c r="E317" i="12"/>
  <c r="K317" i="12" s="1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T310" i="12" s="1"/>
  <c r="P310" i="12"/>
  <c r="U310" i="12" s="1"/>
  <c r="L310" i="12"/>
  <c r="J310" i="12"/>
  <c r="H310" i="12"/>
  <c r="F310" i="12"/>
  <c r="E310" i="12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T303" i="12" s="1"/>
  <c r="P303" i="12"/>
  <c r="U303" i="12" s="1"/>
  <c r="L303" i="12"/>
  <c r="M303" i="12" s="1"/>
  <c r="J303" i="12"/>
  <c r="H303" i="12"/>
  <c r="N303" i="12" s="1"/>
  <c r="F303" i="12"/>
  <c r="E303" i="12"/>
  <c r="K303" i="12" s="1"/>
  <c r="D303" i="12"/>
  <c r="U302" i="12"/>
  <c r="T302" i="12"/>
  <c r="N302" i="12"/>
  <c r="O302" i="12" s="1"/>
  <c r="M302" i="12"/>
  <c r="K302" i="12"/>
  <c r="I302" i="12"/>
  <c r="G302" i="12"/>
  <c r="T299" i="12"/>
  <c r="S299" i="12"/>
  <c r="R299" i="12"/>
  <c r="Q299" i="12"/>
  <c r="P299" i="12"/>
  <c r="L299" i="12"/>
  <c r="J299" i="12"/>
  <c r="H299" i="12"/>
  <c r="F299" i="12"/>
  <c r="E299" i="12"/>
  <c r="K299" i="12" s="1"/>
  <c r="D299" i="12"/>
  <c r="S298" i="12"/>
  <c r="R298" i="12"/>
  <c r="Q298" i="12"/>
  <c r="T298" i="12" s="1"/>
  <c r="P298" i="12"/>
  <c r="U298" i="12" s="1"/>
  <c r="L298" i="12"/>
  <c r="J298" i="12"/>
  <c r="H298" i="12"/>
  <c r="F298" i="12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O296" i="12"/>
  <c r="N296" i="12"/>
  <c r="M296" i="12"/>
  <c r="K296" i="12"/>
  <c r="I296" i="12"/>
  <c r="G296" i="12"/>
  <c r="U295" i="12"/>
  <c r="T295" i="12"/>
  <c r="O295" i="12"/>
  <c r="N295" i="12"/>
  <c r="M295" i="12"/>
  <c r="K295" i="12"/>
  <c r="I295" i="12"/>
  <c r="G295" i="12"/>
  <c r="U294" i="12"/>
  <c r="T294" i="12"/>
  <c r="O294" i="12"/>
  <c r="N294" i="12"/>
  <c r="M294" i="12"/>
  <c r="K294" i="12"/>
  <c r="I294" i="12"/>
  <c r="G294" i="12"/>
  <c r="U293" i="12"/>
  <c r="T293" i="12"/>
  <c r="O293" i="12"/>
  <c r="N293" i="12"/>
  <c r="M293" i="12"/>
  <c r="K293" i="12"/>
  <c r="I293" i="12"/>
  <c r="G293" i="12"/>
  <c r="S292" i="12"/>
  <c r="R292" i="12"/>
  <c r="Q292" i="12"/>
  <c r="P292" i="12"/>
  <c r="N292" i="12"/>
  <c r="O292" i="12" s="1"/>
  <c r="L292" i="12"/>
  <c r="J292" i="12"/>
  <c r="H292" i="12"/>
  <c r="F292" i="12"/>
  <c r="E292" i="12"/>
  <c r="M292" i="12" s="1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Q285" i="12"/>
  <c r="T285" i="12" s="1"/>
  <c r="P285" i="12"/>
  <c r="L285" i="12"/>
  <c r="M285" i="12" s="1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U275" i="12" s="1"/>
  <c r="L275" i="12"/>
  <c r="J275" i="12"/>
  <c r="H275" i="12"/>
  <c r="F275" i="12"/>
  <c r="E275" i="12"/>
  <c r="D275" i="12"/>
  <c r="I275" i="12" s="1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L267" i="12"/>
  <c r="M267" i="12" s="1"/>
  <c r="J267" i="12"/>
  <c r="H267" i="12"/>
  <c r="U267" i="12" s="1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T260" i="12" s="1"/>
  <c r="R260" i="12"/>
  <c r="Q260" i="12"/>
  <c r="P260" i="12"/>
  <c r="L260" i="12"/>
  <c r="K260" i="12"/>
  <c r="J260" i="12"/>
  <c r="H260" i="12"/>
  <c r="F260" i="12"/>
  <c r="E260" i="12"/>
  <c r="D260" i="12"/>
  <c r="S259" i="12"/>
  <c r="R259" i="12"/>
  <c r="Q259" i="12"/>
  <c r="T259" i="12" s="1"/>
  <c r="P259" i="12"/>
  <c r="U259" i="12" s="1"/>
  <c r="N259" i="12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H254" i="12"/>
  <c r="F254" i="12"/>
  <c r="N254" i="12" s="1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T247" i="12" s="1"/>
  <c r="P247" i="12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T240" i="12" s="1"/>
  <c r="P240" i="12"/>
  <c r="U240" i="12" s="1"/>
  <c r="L240" i="12"/>
  <c r="J240" i="12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L231" i="12"/>
  <c r="J231" i="12"/>
  <c r="K231" i="12" s="1"/>
  <c r="H231" i="12"/>
  <c r="F231" i="12"/>
  <c r="N231" i="12" s="1"/>
  <c r="E231" i="12"/>
  <c r="D231" i="12"/>
  <c r="S230" i="12"/>
  <c r="R230" i="12"/>
  <c r="Q230" i="12"/>
  <c r="T230" i="12" s="1"/>
  <c r="P230" i="12"/>
  <c r="U230" i="12" s="1"/>
  <c r="L230" i="12"/>
  <c r="J230" i="12"/>
  <c r="H230" i="12"/>
  <c r="F230" i="12"/>
  <c r="E230" i="12"/>
  <c r="K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T224" i="12"/>
  <c r="S224" i="12"/>
  <c r="R224" i="12"/>
  <c r="Q224" i="12"/>
  <c r="P224" i="12"/>
  <c r="L224" i="12"/>
  <c r="K224" i="12"/>
  <c r="J224" i="12"/>
  <c r="H224" i="12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L216" i="12"/>
  <c r="J216" i="12"/>
  <c r="H216" i="12"/>
  <c r="U216" i="12" s="1"/>
  <c r="F216" i="12"/>
  <c r="E216" i="12"/>
  <c r="M216" i="12" s="1"/>
  <c r="D216" i="12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Q205" i="12"/>
  <c r="P205" i="12"/>
  <c r="L205" i="12"/>
  <c r="J205" i="12"/>
  <c r="H205" i="12"/>
  <c r="F205" i="12"/>
  <c r="E205" i="12"/>
  <c r="D205" i="12"/>
  <c r="S204" i="12"/>
  <c r="R204" i="12"/>
  <c r="Q204" i="12"/>
  <c r="P204" i="12"/>
  <c r="L204" i="12"/>
  <c r="J204" i="12"/>
  <c r="H204" i="12"/>
  <c r="U204" i="12" s="1"/>
  <c r="F204" i="12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R198" i="12"/>
  <c r="Q198" i="12"/>
  <c r="P198" i="12"/>
  <c r="L198" i="12"/>
  <c r="J198" i="12"/>
  <c r="H198" i="12"/>
  <c r="F198" i="12"/>
  <c r="E198" i="12"/>
  <c r="K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Q191" i="12"/>
  <c r="T191" i="12" s="1"/>
  <c r="P191" i="12"/>
  <c r="U191" i="12" s="1"/>
  <c r="L191" i="12"/>
  <c r="J191" i="12"/>
  <c r="H191" i="12"/>
  <c r="F191" i="12"/>
  <c r="E191" i="12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Q185" i="12"/>
  <c r="P185" i="12"/>
  <c r="L185" i="12"/>
  <c r="J185" i="12"/>
  <c r="H185" i="12"/>
  <c r="G185" i="12"/>
  <c r="F185" i="12"/>
  <c r="E185" i="12"/>
  <c r="K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Q179" i="12"/>
  <c r="P179" i="12"/>
  <c r="L179" i="12"/>
  <c r="J179" i="12"/>
  <c r="H179" i="12"/>
  <c r="U179" i="12" s="1"/>
  <c r="F179" i="12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L170" i="12"/>
  <c r="J170" i="12"/>
  <c r="H170" i="12"/>
  <c r="F170" i="12"/>
  <c r="E170" i="12"/>
  <c r="D170" i="12"/>
  <c r="S169" i="12"/>
  <c r="R169" i="12"/>
  <c r="Q169" i="12"/>
  <c r="P169" i="12"/>
  <c r="L169" i="12"/>
  <c r="J169" i="12"/>
  <c r="I169" i="12"/>
  <c r="H169" i="12"/>
  <c r="U169" i="12" s="1"/>
  <c r="F169" i="12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Q163" i="12"/>
  <c r="P163" i="12"/>
  <c r="L163" i="12"/>
  <c r="K163" i="12"/>
  <c r="J163" i="12"/>
  <c r="H163" i="12"/>
  <c r="F163" i="12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U157" i="12" s="1"/>
  <c r="L157" i="12"/>
  <c r="J157" i="12"/>
  <c r="H157" i="12"/>
  <c r="F157" i="12"/>
  <c r="G157" i="12" s="1"/>
  <c r="E157" i="12"/>
  <c r="M157" i="12" s="1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T150" i="12"/>
  <c r="S150" i="12"/>
  <c r="R150" i="12"/>
  <c r="Q150" i="12"/>
  <c r="P150" i="12"/>
  <c r="L150" i="12"/>
  <c r="K150" i="12"/>
  <c r="J150" i="12"/>
  <c r="H150" i="12"/>
  <c r="F150" i="12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T144" i="12" s="1"/>
  <c r="P144" i="12"/>
  <c r="U144" i="12" s="1"/>
  <c r="L144" i="12"/>
  <c r="J144" i="12"/>
  <c r="H144" i="12"/>
  <c r="F144" i="12"/>
  <c r="N144" i="12" s="1"/>
  <c r="E144" i="12"/>
  <c r="K144" i="12" s="1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Q137" i="12"/>
  <c r="P137" i="12"/>
  <c r="L137" i="12"/>
  <c r="J137" i="12"/>
  <c r="I137" i="12"/>
  <c r="H137" i="12"/>
  <c r="U137" i="12" s="1"/>
  <c r="F137" i="12"/>
  <c r="E137" i="12"/>
  <c r="K137" i="12" s="1"/>
  <c r="D137" i="12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T132" i="12" s="1"/>
  <c r="P132" i="12"/>
  <c r="U132" i="12" s="1"/>
  <c r="L132" i="12"/>
  <c r="J132" i="12"/>
  <c r="H132" i="12"/>
  <c r="F132" i="12"/>
  <c r="E132" i="12"/>
  <c r="D132" i="12"/>
  <c r="I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T126" i="12"/>
  <c r="S126" i="12"/>
  <c r="R126" i="12"/>
  <c r="Q126" i="12"/>
  <c r="P126" i="12"/>
  <c r="L126" i="12"/>
  <c r="J126" i="12"/>
  <c r="K126" i="12" s="1"/>
  <c r="H126" i="12"/>
  <c r="F126" i="12"/>
  <c r="N126" i="12" s="1"/>
  <c r="O126" i="12" s="1"/>
  <c r="E126" i="12"/>
  <c r="M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Q121" i="12"/>
  <c r="P121" i="12"/>
  <c r="L121" i="12"/>
  <c r="J121" i="12"/>
  <c r="H121" i="12"/>
  <c r="I121" i="12" s="1"/>
  <c r="F121" i="12"/>
  <c r="E121" i="12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R112" i="12"/>
  <c r="Q112" i="12"/>
  <c r="P112" i="12"/>
  <c r="L112" i="12"/>
  <c r="J112" i="12"/>
  <c r="H112" i="12"/>
  <c r="F112" i="12"/>
  <c r="E112" i="12"/>
  <c r="K112" i="12" s="1"/>
  <c r="D112" i="12"/>
  <c r="I112" i="12" s="1"/>
  <c r="U111" i="12"/>
  <c r="T111" i="12"/>
  <c r="O111" i="12"/>
  <c r="N111" i="12"/>
  <c r="M111" i="12"/>
  <c r="K111" i="12"/>
  <c r="I111" i="12"/>
  <c r="G111" i="12"/>
  <c r="U110" i="12"/>
  <c r="T110" i="12"/>
  <c r="O110" i="12"/>
  <c r="N110" i="12"/>
  <c r="M110" i="12"/>
  <c r="K110" i="12"/>
  <c r="I110" i="12"/>
  <c r="G110" i="12"/>
  <c r="U109" i="12"/>
  <c r="T109" i="12"/>
  <c r="O109" i="12"/>
  <c r="N109" i="12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U106" i="12"/>
  <c r="S106" i="12"/>
  <c r="R106" i="12"/>
  <c r="Q106" i="12"/>
  <c r="P106" i="12"/>
  <c r="M106" i="12"/>
  <c r="L106" i="12"/>
  <c r="J106" i="12"/>
  <c r="I106" i="12"/>
  <c r="H106" i="12"/>
  <c r="F106" i="12"/>
  <c r="E106" i="12"/>
  <c r="D106" i="12"/>
  <c r="U105" i="12"/>
  <c r="T105" i="12"/>
  <c r="N105" i="12"/>
  <c r="O105" i="12" s="1"/>
  <c r="M105" i="12"/>
  <c r="K105" i="12"/>
  <c r="I105" i="12"/>
  <c r="G105" i="12"/>
  <c r="T102" i="12"/>
  <c r="S102" i="12"/>
  <c r="R102" i="12"/>
  <c r="Q102" i="12"/>
  <c r="P102" i="12"/>
  <c r="L102" i="12"/>
  <c r="J102" i="12"/>
  <c r="H102" i="12"/>
  <c r="G102" i="12"/>
  <c r="F102" i="12"/>
  <c r="E102" i="12"/>
  <c r="M102" i="12" s="1"/>
  <c r="D102" i="12"/>
  <c r="S101" i="12"/>
  <c r="R101" i="12"/>
  <c r="Q101" i="12"/>
  <c r="T101" i="12" s="1"/>
  <c r="P101" i="12"/>
  <c r="U101" i="12" s="1"/>
  <c r="L101" i="12"/>
  <c r="J101" i="12"/>
  <c r="H101" i="12"/>
  <c r="F101" i="12"/>
  <c r="N101" i="12" s="1"/>
  <c r="E101" i="12"/>
  <c r="K101" i="12" s="1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P96" i="12"/>
  <c r="L96" i="12"/>
  <c r="J96" i="12"/>
  <c r="H96" i="12"/>
  <c r="U96" i="12" s="1"/>
  <c r="F96" i="12"/>
  <c r="E96" i="12"/>
  <c r="M96" i="12" s="1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T91" i="12" s="1"/>
  <c r="P91" i="12"/>
  <c r="U91" i="12" s="1"/>
  <c r="L91" i="12"/>
  <c r="K91" i="12"/>
  <c r="J91" i="12"/>
  <c r="H91" i="12"/>
  <c r="F91" i="12"/>
  <c r="E91" i="12"/>
  <c r="D91" i="12"/>
  <c r="I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T85" i="12" s="1"/>
  <c r="P85" i="12"/>
  <c r="U85" i="12" s="1"/>
  <c r="L85" i="12"/>
  <c r="J85" i="12"/>
  <c r="H85" i="12"/>
  <c r="F85" i="12"/>
  <c r="E85" i="12"/>
  <c r="K85" i="12" s="1"/>
  <c r="D85" i="12"/>
  <c r="S84" i="12"/>
  <c r="R84" i="12"/>
  <c r="Q84" i="12"/>
  <c r="P84" i="12"/>
  <c r="L84" i="12"/>
  <c r="J84" i="12"/>
  <c r="H84" i="12"/>
  <c r="G84" i="12"/>
  <c r="F84" i="12"/>
  <c r="E84" i="12"/>
  <c r="M84" i="12" s="1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U78" i="12"/>
  <c r="S78" i="12"/>
  <c r="R78" i="12"/>
  <c r="Q78" i="12"/>
  <c r="T78" i="12" s="1"/>
  <c r="P78" i="12"/>
  <c r="L78" i="12"/>
  <c r="J78" i="12"/>
  <c r="H78" i="12"/>
  <c r="F78" i="12"/>
  <c r="N78" i="12" s="1"/>
  <c r="E78" i="12"/>
  <c r="K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U70" i="12" s="1"/>
  <c r="L70" i="12"/>
  <c r="J70" i="12"/>
  <c r="K70" i="12" s="1"/>
  <c r="H70" i="12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T63" i="12" s="1"/>
  <c r="P63" i="12"/>
  <c r="U63" i="12" s="1"/>
  <c r="L63" i="12"/>
  <c r="J63" i="12"/>
  <c r="H63" i="12"/>
  <c r="N63" i="12" s="1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O61" i="12"/>
  <c r="N61" i="12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O59" i="12"/>
  <c r="N59" i="12"/>
  <c r="M59" i="12"/>
  <c r="K59" i="12"/>
  <c r="I59" i="12"/>
  <c r="G59" i="12"/>
  <c r="S58" i="12"/>
  <c r="R58" i="12"/>
  <c r="Q58" i="12"/>
  <c r="P58" i="12"/>
  <c r="L58" i="12"/>
  <c r="J58" i="12"/>
  <c r="H58" i="12"/>
  <c r="F58" i="12"/>
  <c r="E58" i="12"/>
  <c r="K58" i="12" s="1"/>
  <c r="D58" i="12"/>
  <c r="I58" i="12" s="1"/>
  <c r="U57" i="12"/>
  <c r="T57" i="12"/>
  <c r="N57" i="12"/>
  <c r="O57" i="12" s="1"/>
  <c r="M57" i="12"/>
  <c r="K57" i="12"/>
  <c r="I57" i="12"/>
  <c r="G57" i="12"/>
  <c r="S54" i="12"/>
  <c r="R54" i="12"/>
  <c r="Q54" i="12"/>
  <c r="P54" i="12"/>
  <c r="L54" i="12"/>
  <c r="J54" i="12"/>
  <c r="H54" i="12"/>
  <c r="I54" i="12" s="1"/>
  <c r="F54" i="12"/>
  <c r="N54" i="12" s="1"/>
  <c r="E54" i="12"/>
  <c r="D54" i="12"/>
  <c r="S53" i="12"/>
  <c r="R53" i="12"/>
  <c r="Q53" i="12"/>
  <c r="T53" i="12" s="1"/>
  <c r="P53" i="12"/>
  <c r="U53" i="12" s="1"/>
  <c r="L53" i="12"/>
  <c r="J53" i="12"/>
  <c r="H53" i="12"/>
  <c r="G53" i="12"/>
  <c r="F53" i="12"/>
  <c r="N53" i="12" s="1"/>
  <c r="E53" i="12"/>
  <c r="K53" i="12" s="1"/>
  <c r="D53" i="12"/>
  <c r="I53" i="12" s="1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T47" i="12" s="1"/>
  <c r="P47" i="12"/>
  <c r="U47" i="12" s="1"/>
  <c r="L47" i="12"/>
  <c r="J47" i="12"/>
  <c r="I47" i="12"/>
  <c r="H47" i="12"/>
  <c r="F47" i="12"/>
  <c r="N47" i="12" s="1"/>
  <c r="E47" i="12"/>
  <c r="D47" i="12"/>
  <c r="O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U40" i="12"/>
  <c r="S40" i="12"/>
  <c r="R40" i="12"/>
  <c r="Q40" i="12"/>
  <c r="T40" i="12" s="1"/>
  <c r="P40" i="12"/>
  <c r="L40" i="12"/>
  <c r="J40" i="12"/>
  <c r="I40" i="12"/>
  <c r="H40" i="12"/>
  <c r="F40" i="12"/>
  <c r="N40" i="12" s="1"/>
  <c r="O40" i="12" s="1"/>
  <c r="E40" i="12"/>
  <c r="K40" i="12" s="1"/>
  <c r="D40" i="12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S35" i="12"/>
  <c r="R35" i="12"/>
  <c r="Q35" i="12"/>
  <c r="T35" i="12" s="1"/>
  <c r="P35" i="12"/>
  <c r="U35" i="12" s="1"/>
  <c r="L35" i="12"/>
  <c r="J35" i="12"/>
  <c r="H35" i="12"/>
  <c r="F35" i="12"/>
  <c r="N35" i="12" s="1"/>
  <c r="E35" i="12"/>
  <c r="K35" i="12" s="1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O33" i="12"/>
  <c r="N33" i="12"/>
  <c r="M33" i="12"/>
  <c r="K33" i="12"/>
  <c r="I33" i="12"/>
  <c r="G33" i="12"/>
  <c r="U32" i="12"/>
  <c r="T32" i="12"/>
  <c r="O32" i="12"/>
  <c r="N32" i="12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O30" i="12"/>
  <c r="N30" i="12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U27" i="12"/>
  <c r="S27" i="12"/>
  <c r="R27" i="12"/>
  <c r="Q27" i="12"/>
  <c r="P27" i="12"/>
  <c r="L27" i="12"/>
  <c r="K27" i="12"/>
  <c r="J27" i="12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P19" i="12"/>
  <c r="L19" i="12"/>
  <c r="J19" i="12"/>
  <c r="I19" i="12"/>
  <c r="H19" i="12"/>
  <c r="U19" i="12" s="1"/>
  <c r="F19" i="12"/>
  <c r="N19" i="12" s="1"/>
  <c r="O19" i="12" s="1"/>
  <c r="E19" i="12"/>
  <c r="D19" i="12"/>
  <c r="U18" i="12"/>
  <c r="T18" i="12"/>
  <c r="O18" i="12"/>
  <c r="N18" i="12"/>
  <c r="M18" i="12"/>
  <c r="K18" i="12"/>
  <c r="I18" i="12"/>
  <c r="G18" i="12"/>
  <c r="U17" i="12"/>
  <c r="T17" i="12"/>
  <c r="O17" i="12"/>
  <c r="N17" i="12"/>
  <c r="M17" i="12"/>
  <c r="K17" i="12"/>
  <c r="I17" i="12"/>
  <c r="G17" i="12"/>
  <c r="U16" i="12"/>
  <c r="T16" i="12"/>
  <c r="O16" i="12"/>
  <c r="N16" i="12"/>
  <c r="M16" i="12"/>
  <c r="K16" i="12"/>
  <c r="I16" i="12"/>
  <c r="G16" i="12"/>
  <c r="U15" i="12"/>
  <c r="T15" i="12"/>
  <c r="O15" i="12"/>
  <c r="N15" i="12"/>
  <c r="M15" i="12"/>
  <c r="K15" i="12"/>
  <c r="I15" i="12"/>
  <c r="G15" i="12"/>
  <c r="U14" i="12"/>
  <c r="T14" i="12"/>
  <c r="O14" i="12"/>
  <c r="N14" i="12"/>
  <c r="M14" i="12"/>
  <c r="K14" i="12"/>
  <c r="I14" i="12"/>
  <c r="G14" i="12"/>
  <c r="U13" i="12"/>
  <c r="T13" i="12"/>
  <c r="O13" i="12"/>
  <c r="N13" i="12"/>
  <c r="M13" i="12"/>
  <c r="K13" i="12"/>
  <c r="I13" i="12"/>
  <c r="G13" i="12"/>
  <c r="U12" i="12"/>
  <c r="T12" i="12"/>
  <c r="O12" i="12"/>
  <c r="N12" i="12"/>
  <c r="M12" i="12"/>
  <c r="K12" i="12"/>
  <c r="I12" i="12"/>
  <c r="G12" i="12"/>
  <c r="U11" i="12"/>
  <c r="T11" i="12"/>
  <c r="O11" i="12"/>
  <c r="N11" i="12"/>
  <c r="M11" i="12"/>
  <c r="K11" i="12"/>
  <c r="I11" i="12"/>
  <c r="G11" i="12"/>
  <c r="S10" i="12"/>
  <c r="R10" i="12"/>
  <c r="Q10" i="12"/>
  <c r="T10" i="12" s="1"/>
  <c r="P10" i="12"/>
  <c r="U10" i="12" s="1"/>
  <c r="L10" i="12"/>
  <c r="J10" i="12"/>
  <c r="H10" i="12"/>
  <c r="G10" i="12"/>
  <c r="F10" i="12"/>
  <c r="N10" i="12" s="1"/>
  <c r="E10" i="12"/>
  <c r="K10" i="12" s="1"/>
  <c r="D10" i="12"/>
  <c r="I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Q339" i="11"/>
  <c r="T339" i="11" s="1"/>
  <c r="P339" i="11"/>
  <c r="L339" i="11"/>
  <c r="J339" i="11"/>
  <c r="H339" i="11"/>
  <c r="F339" i="11"/>
  <c r="E339" i="11"/>
  <c r="K339" i="11" s="1"/>
  <c r="D339" i="11"/>
  <c r="S338" i="11"/>
  <c r="R338" i="11"/>
  <c r="Q338" i="11"/>
  <c r="P338" i="11"/>
  <c r="L338" i="11"/>
  <c r="J338" i="11"/>
  <c r="H338" i="11"/>
  <c r="F338" i="11"/>
  <c r="E338" i="11"/>
  <c r="D338" i="11"/>
  <c r="I338" i="11" s="1"/>
  <c r="T337" i="11"/>
  <c r="S337" i="11"/>
  <c r="R337" i="11"/>
  <c r="Q337" i="11"/>
  <c r="P337" i="11"/>
  <c r="U337" i="11" s="1"/>
  <c r="L337" i="11"/>
  <c r="J337" i="11"/>
  <c r="H337" i="11"/>
  <c r="F337" i="11"/>
  <c r="E337" i="11"/>
  <c r="K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K332" i="11" s="1"/>
  <c r="H332" i="11"/>
  <c r="F332" i="11"/>
  <c r="G332" i="11" s="1"/>
  <c r="E332" i="11"/>
  <c r="D332" i="11"/>
  <c r="I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T323" i="11"/>
  <c r="S323" i="11"/>
  <c r="R323" i="11"/>
  <c r="Q323" i="11"/>
  <c r="P323" i="11"/>
  <c r="L323" i="11"/>
  <c r="J323" i="11"/>
  <c r="H323" i="11"/>
  <c r="F323" i="1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N318" i="11"/>
  <c r="O318" i="11" s="1"/>
  <c r="M318" i="11"/>
  <c r="K318" i="11"/>
  <c r="I318" i="11"/>
  <c r="G318" i="11"/>
  <c r="S317" i="11"/>
  <c r="T317" i="11" s="1"/>
  <c r="R317" i="11"/>
  <c r="Q317" i="11"/>
  <c r="P317" i="11"/>
  <c r="U317" i="11" s="1"/>
  <c r="L317" i="11"/>
  <c r="J317" i="11"/>
  <c r="H317" i="11"/>
  <c r="F317" i="11"/>
  <c r="G317" i="11" s="1"/>
  <c r="E317" i="11"/>
  <c r="M317" i="11" s="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L310" i="11"/>
  <c r="J310" i="11"/>
  <c r="H310" i="11"/>
  <c r="F310" i="11"/>
  <c r="E310" i="11"/>
  <c r="K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T303" i="11" s="1"/>
  <c r="R303" i="11"/>
  <c r="Q303" i="11"/>
  <c r="P303" i="11"/>
  <c r="U303" i="11" s="1"/>
  <c r="L303" i="11"/>
  <c r="J303" i="11"/>
  <c r="H303" i="11"/>
  <c r="F303" i="11"/>
  <c r="G303" i="11" s="1"/>
  <c r="E303" i="11"/>
  <c r="M303" i="11" s="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T299" i="11" s="1"/>
  <c r="P299" i="11"/>
  <c r="L299" i="11"/>
  <c r="J299" i="11"/>
  <c r="H299" i="11"/>
  <c r="F299" i="11"/>
  <c r="E299" i="11"/>
  <c r="D299" i="11"/>
  <c r="S298" i="11"/>
  <c r="R298" i="11"/>
  <c r="Q298" i="11"/>
  <c r="P298" i="11"/>
  <c r="U298" i="11" s="1"/>
  <c r="L298" i="11"/>
  <c r="J298" i="11"/>
  <c r="K298" i="11" s="1"/>
  <c r="H298" i="11"/>
  <c r="F298" i="11"/>
  <c r="G298" i="11" s="1"/>
  <c r="E298" i="11"/>
  <c r="D298" i="11"/>
  <c r="I298" i="11" s="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S292" i="11"/>
  <c r="R292" i="11"/>
  <c r="Q292" i="11"/>
  <c r="T292" i="11" s="1"/>
  <c r="P292" i="11"/>
  <c r="U292" i="11" s="1"/>
  <c r="L292" i="11"/>
  <c r="J292" i="11"/>
  <c r="H292" i="11"/>
  <c r="F292" i="11"/>
  <c r="E292" i="11"/>
  <c r="K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T285" i="11" s="1"/>
  <c r="R285" i="11"/>
  <c r="Q285" i="11"/>
  <c r="P285" i="11"/>
  <c r="L285" i="11"/>
  <c r="J285" i="11"/>
  <c r="H285" i="11"/>
  <c r="F285" i="11"/>
  <c r="E285" i="1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T275" i="11"/>
  <c r="S275" i="11"/>
  <c r="R275" i="11"/>
  <c r="Q275" i="11"/>
  <c r="P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K267" i="11" s="1"/>
  <c r="H267" i="11"/>
  <c r="F267" i="11"/>
  <c r="G267" i="11" s="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T260" i="11" s="1"/>
  <c r="P260" i="11"/>
  <c r="L260" i="11"/>
  <c r="M260" i="11" s="1"/>
  <c r="J260" i="11"/>
  <c r="H260" i="11"/>
  <c r="F260" i="11"/>
  <c r="E260" i="11"/>
  <c r="D260" i="11"/>
  <c r="S259" i="11"/>
  <c r="R259" i="11"/>
  <c r="Q259" i="11"/>
  <c r="P259" i="11"/>
  <c r="U259" i="11" s="1"/>
  <c r="N259" i="11"/>
  <c r="O259" i="11" s="1"/>
  <c r="L259" i="11"/>
  <c r="J259" i="11"/>
  <c r="H259" i="11"/>
  <c r="F259" i="11"/>
  <c r="G259" i="11" s="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T254" i="11"/>
  <c r="S254" i="11"/>
  <c r="R254" i="11"/>
  <c r="Q254" i="11"/>
  <c r="P254" i="11"/>
  <c r="L254" i="11"/>
  <c r="J254" i="11"/>
  <c r="H254" i="11"/>
  <c r="F254" i="11"/>
  <c r="N254" i="11" s="1"/>
  <c r="E254" i="11"/>
  <c r="K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T247" i="11" s="1"/>
  <c r="R247" i="11"/>
  <c r="Q247" i="11"/>
  <c r="P247" i="11"/>
  <c r="U247" i="11" s="1"/>
  <c r="L247" i="11"/>
  <c r="J247" i="11"/>
  <c r="K247" i="11" s="1"/>
  <c r="H247" i="11"/>
  <c r="F247" i="11"/>
  <c r="E247" i="11"/>
  <c r="M247" i="11" s="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N244" i="11"/>
  <c r="O244" i="11" s="1"/>
  <c r="M244" i="11"/>
  <c r="K244" i="11"/>
  <c r="I244" i="11"/>
  <c r="G244" i="11"/>
  <c r="U243" i="11"/>
  <c r="T243" i="11"/>
  <c r="N243" i="11"/>
  <c r="O243" i="11" s="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T240" i="11" s="1"/>
  <c r="R240" i="11"/>
  <c r="Q240" i="11"/>
  <c r="P240" i="11"/>
  <c r="L240" i="11"/>
  <c r="J240" i="11"/>
  <c r="H240" i="11"/>
  <c r="N240" i="11" s="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T231" i="11" s="1"/>
  <c r="P231" i="11"/>
  <c r="U231" i="11" s="1"/>
  <c r="L231" i="11"/>
  <c r="J231" i="11"/>
  <c r="H231" i="11"/>
  <c r="F231" i="11"/>
  <c r="N231" i="11" s="1"/>
  <c r="E231" i="11"/>
  <c r="K231" i="11" s="1"/>
  <c r="D231" i="11"/>
  <c r="T230" i="11"/>
  <c r="S230" i="11"/>
  <c r="R230" i="11"/>
  <c r="Q230" i="11"/>
  <c r="P230" i="11"/>
  <c r="M230" i="11"/>
  <c r="L230" i="11"/>
  <c r="J230" i="11"/>
  <c r="H230" i="1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O226" i="11"/>
  <c r="N226" i="1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T224" i="11" s="1"/>
  <c r="P224" i="11"/>
  <c r="L224" i="11"/>
  <c r="J224" i="11"/>
  <c r="H224" i="11"/>
  <c r="F224" i="1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Q216" i="11"/>
  <c r="T216" i="11" s="1"/>
  <c r="P216" i="11"/>
  <c r="U216" i="11" s="1"/>
  <c r="L216" i="11"/>
  <c r="J216" i="11"/>
  <c r="H216" i="11"/>
  <c r="F216" i="11"/>
  <c r="N216" i="11" s="1"/>
  <c r="E216" i="11"/>
  <c r="M216" i="11" s="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T205" i="11"/>
  <c r="S205" i="11"/>
  <c r="R205" i="11"/>
  <c r="Q205" i="11"/>
  <c r="P205" i="11"/>
  <c r="L205" i="11"/>
  <c r="J205" i="11"/>
  <c r="H205" i="11"/>
  <c r="F205" i="11"/>
  <c r="N205" i="11" s="1"/>
  <c r="E205" i="11"/>
  <c r="D205" i="11"/>
  <c r="T204" i="11"/>
  <c r="S204" i="11"/>
  <c r="R204" i="11"/>
  <c r="Q204" i="11"/>
  <c r="P204" i="11"/>
  <c r="L204" i="11"/>
  <c r="J204" i="11"/>
  <c r="K204" i="11" s="1"/>
  <c r="H204" i="11"/>
  <c r="F204" i="11"/>
  <c r="N204" i="11" s="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L198" i="11"/>
  <c r="J198" i="11"/>
  <c r="H198" i="11"/>
  <c r="F198" i="11"/>
  <c r="N198" i="11" s="1"/>
  <c r="E198" i="11"/>
  <c r="M198" i="11" s="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T191" i="11"/>
  <c r="S191" i="11"/>
  <c r="R191" i="11"/>
  <c r="Q191" i="11"/>
  <c r="P191" i="11"/>
  <c r="L191" i="11"/>
  <c r="J191" i="11"/>
  <c r="K191" i="11" s="1"/>
  <c r="H191" i="11"/>
  <c r="F191" i="11"/>
  <c r="N191" i="11" s="1"/>
  <c r="E191" i="1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T185" i="11"/>
  <c r="S185" i="11"/>
  <c r="R185" i="11"/>
  <c r="Q185" i="11"/>
  <c r="P185" i="11"/>
  <c r="U185" i="11" s="1"/>
  <c r="L185" i="11"/>
  <c r="J185" i="11"/>
  <c r="H185" i="11"/>
  <c r="F185" i="11"/>
  <c r="N185" i="11" s="1"/>
  <c r="E185" i="11"/>
  <c r="D185" i="1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T179" i="11"/>
  <c r="S179" i="11"/>
  <c r="R179" i="11"/>
  <c r="Q179" i="11"/>
  <c r="P179" i="11"/>
  <c r="U179" i="11" s="1"/>
  <c r="L179" i="11"/>
  <c r="J179" i="11"/>
  <c r="H179" i="11"/>
  <c r="N179" i="11" s="1"/>
  <c r="F179" i="11"/>
  <c r="E179" i="11"/>
  <c r="M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T170" i="11" s="1"/>
  <c r="P170" i="11"/>
  <c r="L170" i="11"/>
  <c r="J170" i="11"/>
  <c r="H170" i="11"/>
  <c r="F170" i="11"/>
  <c r="N170" i="11" s="1"/>
  <c r="E170" i="11"/>
  <c r="D170" i="11"/>
  <c r="T169" i="11"/>
  <c r="S169" i="11"/>
  <c r="R169" i="11"/>
  <c r="Q169" i="11"/>
  <c r="P169" i="11"/>
  <c r="U169" i="11" s="1"/>
  <c r="L169" i="11"/>
  <c r="K169" i="11"/>
  <c r="J169" i="11"/>
  <c r="H169" i="1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T163" i="11" s="1"/>
  <c r="P163" i="11"/>
  <c r="L163" i="11"/>
  <c r="J163" i="11"/>
  <c r="H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R157" i="11"/>
  <c r="Q157" i="11"/>
  <c r="T157" i="11" s="1"/>
  <c r="P157" i="11"/>
  <c r="L157" i="11"/>
  <c r="J157" i="11"/>
  <c r="K157" i="11" s="1"/>
  <c r="H157" i="11"/>
  <c r="F157" i="11"/>
  <c r="N157" i="11" s="1"/>
  <c r="E157" i="11"/>
  <c r="M157" i="11" s="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N151" i="11"/>
  <c r="O151" i="11" s="1"/>
  <c r="M151" i="11"/>
  <c r="K151" i="11"/>
  <c r="I151" i="11"/>
  <c r="G151" i="11"/>
  <c r="S150" i="11"/>
  <c r="R150" i="11"/>
  <c r="Q150" i="11"/>
  <c r="T150" i="11" s="1"/>
  <c r="P150" i="11"/>
  <c r="L150" i="11"/>
  <c r="J150" i="11"/>
  <c r="H150" i="11"/>
  <c r="F150" i="11"/>
  <c r="N150" i="11" s="1"/>
  <c r="E150" i="11"/>
  <c r="M150" i="11" s="1"/>
  <c r="D150" i="1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T144" i="11" s="1"/>
  <c r="R144" i="11"/>
  <c r="Q144" i="11"/>
  <c r="P144" i="11"/>
  <c r="U144" i="11" s="1"/>
  <c r="L144" i="11"/>
  <c r="J144" i="11"/>
  <c r="H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N141" i="11"/>
  <c r="O141" i="11" s="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T137" i="11"/>
  <c r="S137" i="11"/>
  <c r="R137" i="11"/>
  <c r="Q137" i="11"/>
  <c r="P137" i="11"/>
  <c r="L137" i="11"/>
  <c r="J137" i="11"/>
  <c r="H137" i="11"/>
  <c r="F137" i="11"/>
  <c r="N137" i="11" s="1"/>
  <c r="E137" i="11"/>
  <c r="M137" i="11" s="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T132" i="11"/>
  <c r="S132" i="11"/>
  <c r="R132" i="11"/>
  <c r="Q132" i="11"/>
  <c r="P132" i="11"/>
  <c r="L132" i="11"/>
  <c r="J132" i="11"/>
  <c r="K132" i="11" s="1"/>
  <c r="H132" i="11"/>
  <c r="F132" i="11"/>
  <c r="N132" i="11" s="1"/>
  <c r="O132" i="11" s="1"/>
  <c r="E132" i="11"/>
  <c r="D132" i="1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J126" i="11"/>
  <c r="H126" i="11"/>
  <c r="F126" i="11"/>
  <c r="N126" i="11" s="1"/>
  <c r="E126" i="11"/>
  <c r="K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T121" i="11"/>
  <c r="S121" i="11"/>
  <c r="R121" i="11"/>
  <c r="Q121" i="11"/>
  <c r="P121" i="11"/>
  <c r="L121" i="11"/>
  <c r="J121" i="11"/>
  <c r="H121" i="11"/>
  <c r="N121" i="11" s="1"/>
  <c r="F121" i="11"/>
  <c r="E121" i="11"/>
  <c r="K121" i="11" s="1"/>
  <c r="D121" i="1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N113" i="11"/>
  <c r="O113" i="11" s="1"/>
  <c r="M113" i="11"/>
  <c r="K113" i="11"/>
  <c r="I113" i="11"/>
  <c r="G113" i="11"/>
  <c r="S112" i="11"/>
  <c r="R112" i="11"/>
  <c r="Q112" i="11"/>
  <c r="T112" i="11" s="1"/>
  <c r="P112" i="11"/>
  <c r="L112" i="11"/>
  <c r="M112" i="11" s="1"/>
  <c r="J112" i="11"/>
  <c r="H112" i="11"/>
  <c r="F112" i="11"/>
  <c r="N112" i="11" s="1"/>
  <c r="E112" i="11"/>
  <c r="D112" i="11"/>
  <c r="I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T106" i="11"/>
  <c r="S106" i="11"/>
  <c r="R106" i="11"/>
  <c r="Q106" i="11"/>
  <c r="P106" i="11"/>
  <c r="L106" i="11"/>
  <c r="K106" i="11"/>
  <c r="J106" i="11"/>
  <c r="H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Q102" i="11"/>
  <c r="T102" i="11" s="1"/>
  <c r="P102" i="11"/>
  <c r="L102" i="11"/>
  <c r="J102" i="11"/>
  <c r="H102" i="11"/>
  <c r="U102" i="11" s="1"/>
  <c r="F102" i="11"/>
  <c r="E102" i="11"/>
  <c r="D102" i="11"/>
  <c r="I102" i="11" s="1"/>
  <c r="S101" i="11"/>
  <c r="R101" i="11"/>
  <c r="Q101" i="11"/>
  <c r="T101" i="11" s="1"/>
  <c r="P101" i="11"/>
  <c r="U101" i="11" s="1"/>
  <c r="L101" i="11"/>
  <c r="J101" i="11"/>
  <c r="H101" i="11"/>
  <c r="F101" i="11"/>
  <c r="N101" i="11" s="1"/>
  <c r="E101" i="11"/>
  <c r="D101" i="11"/>
  <c r="I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Q96" i="11"/>
  <c r="P96" i="11"/>
  <c r="U96" i="11" s="1"/>
  <c r="L96" i="11"/>
  <c r="J96" i="11"/>
  <c r="I96" i="11"/>
  <c r="H96" i="11"/>
  <c r="F96" i="11"/>
  <c r="N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O93" i="11"/>
  <c r="N93" i="1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T91" i="11" s="1"/>
  <c r="P91" i="11"/>
  <c r="L91" i="11"/>
  <c r="J91" i="11"/>
  <c r="H91" i="11"/>
  <c r="U91" i="11" s="1"/>
  <c r="G91" i="11"/>
  <c r="F91" i="11"/>
  <c r="N91" i="11" s="1"/>
  <c r="E91" i="11"/>
  <c r="K91" i="11" s="1"/>
  <c r="D91" i="11"/>
  <c r="I91" i="11" s="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N88" i="11"/>
  <c r="O88" i="11" s="1"/>
  <c r="M88" i="11"/>
  <c r="K88" i="11"/>
  <c r="I88" i="11"/>
  <c r="G88" i="11"/>
  <c r="S85" i="11"/>
  <c r="R85" i="11"/>
  <c r="Q85" i="11"/>
  <c r="T85" i="11" s="1"/>
  <c r="P85" i="11"/>
  <c r="U85" i="11" s="1"/>
  <c r="L85" i="11"/>
  <c r="J85" i="11"/>
  <c r="I85" i="11"/>
  <c r="H85" i="11"/>
  <c r="F85" i="11"/>
  <c r="N85" i="11" s="1"/>
  <c r="E85" i="11"/>
  <c r="D85" i="11"/>
  <c r="U84" i="11"/>
  <c r="S84" i="11"/>
  <c r="R84" i="11"/>
  <c r="Q84" i="11"/>
  <c r="T84" i="11" s="1"/>
  <c r="P84" i="11"/>
  <c r="L84" i="11"/>
  <c r="J84" i="11"/>
  <c r="K84" i="11" s="1"/>
  <c r="I84" i="11"/>
  <c r="H84" i="11"/>
  <c r="F84" i="11"/>
  <c r="N84" i="11" s="1"/>
  <c r="O84" i="11" s="1"/>
  <c r="E84" i="11"/>
  <c r="D84" i="11"/>
  <c r="G84" i="11" s="1"/>
  <c r="U83" i="11"/>
  <c r="T83" i="11"/>
  <c r="O83" i="11"/>
  <c r="N83" i="11"/>
  <c r="M83" i="11"/>
  <c r="K83" i="11"/>
  <c r="I83" i="11"/>
  <c r="G83" i="11"/>
  <c r="U82" i="11"/>
  <c r="T82" i="11"/>
  <c r="O82" i="11"/>
  <c r="N82" i="1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Q78" i="11"/>
  <c r="P78" i="11"/>
  <c r="L78" i="11"/>
  <c r="J78" i="11"/>
  <c r="H78" i="11"/>
  <c r="U78" i="11" s="1"/>
  <c r="F78" i="11"/>
  <c r="N78" i="11" s="1"/>
  <c r="E78" i="11"/>
  <c r="K78" i="11" s="1"/>
  <c r="D78" i="11"/>
  <c r="I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Q70" i="11"/>
  <c r="T70" i="11" s="1"/>
  <c r="P70" i="11"/>
  <c r="U70" i="11" s="1"/>
  <c r="L70" i="11"/>
  <c r="J70" i="11"/>
  <c r="I70" i="11"/>
  <c r="H70" i="11"/>
  <c r="F70" i="11"/>
  <c r="N70" i="11" s="1"/>
  <c r="E70" i="11"/>
  <c r="M70" i="11" s="1"/>
  <c r="D70" i="1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Q63" i="11"/>
  <c r="T63" i="11" s="1"/>
  <c r="P63" i="11"/>
  <c r="L63" i="11"/>
  <c r="J63" i="11"/>
  <c r="H63" i="11"/>
  <c r="I63" i="11" s="1"/>
  <c r="F63" i="11"/>
  <c r="E63" i="1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T58" i="11" s="1"/>
  <c r="P58" i="11"/>
  <c r="U58" i="11" s="1"/>
  <c r="L58" i="11"/>
  <c r="J58" i="11"/>
  <c r="I58" i="11"/>
  <c r="H58" i="11"/>
  <c r="G58" i="11"/>
  <c r="F58" i="11"/>
  <c r="N58" i="11" s="1"/>
  <c r="O58" i="11" s="1"/>
  <c r="E58" i="11"/>
  <c r="D58" i="11"/>
  <c r="U57" i="11"/>
  <c r="T57" i="11"/>
  <c r="O57" i="11"/>
  <c r="N57" i="11"/>
  <c r="M57" i="11"/>
  <c r="K57" i="11"/>
  <c r="I57" i="11"/>
  <c r="G57" i="11"/>
  <c r="S54" i="11"/>
  <c r="R54" i="11"/>
  <c r="Q54" i="11"/>
  <c r="T54" i="11" s="1"/>
  <c r="P54" i="11"/>
  <c r="U54" i="11" s="1"/>
  <c r="L54" i="11"/>
  <c r="J54" i="11"/>
  <c r="H54" i="11"/>
  <c r="F54" i="11"/>
  <c r="E54" i="11"/>
  <c r="M54" i="11" s="1"/>
  <c r="D54" i="11"/>
  <c r="I54" i="11" s="1"/>
  <c r="S53" i="11"/>
  <c r="R53" i="11"/>
  <c r="Q53" i="11"/>
  <c r="P53" i="11"/>
  <c r="U53" i="11" s="1"/>
  <c r="L53" i="11"/>
  <c r="K53" i="11"/>
  <c r="J53" i="11"/>
  <c r="H53" i="11"/>
  <c r="I53" i="11" s="1"/>
  <c r="G53" i="11"/>
  <c r="F53" i="11"/>
  <c r="E53" i="11"/>
  <c r="M53" i="11" s="1"/>
  <c r="D53" i="1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L47" i="11"/>
  <c r="J47" i="11"/>
  <c r="H47" i="11"/>
  <c r="U47" i="11" s="1"/>
  <c r="F47" i="11"/>
  <c r="E47" i="11"/>
  <c r="D47" i="11"/>
  <c r="U46" i="11"/>
  <c r="T46" i="11"/>
  <c r="O46" i="11"/>
  <c r="N46" i="1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J40" i="11"/>
  <c r="H40" i="11"/>
  <c r="G40" i="11"/>
  <c r="F40" i="11"/>
  <c r="E40" i="11"/>
  <c r="M40" i="11" s="1"/>
  <c r="D40" i="11"/>
  <c r="I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T35" i="11" s="1"/>
  <c r="P35" i="11"/>
  <c r="U35" i="11" s="1"/>
  <c r="L35" i="11"/>
  <c r="J35" i="11"/>
  <c r="H35" i="11"/>
  <c r="F35" i="11"/>
  <c r="N35" i="11" s="1"/>
  <c r="E35" i="11"/>
  <c r="D35" i="11"/>
  <c r="I35" i="11" s="1"/>
  <c r="U34" i="11"/>
  <c r="T34" i="11"/>
  <c r="O34" i="11"/>
  <c r="N34" i="11"/>
  <c r="M34" i="11"/>
  <c r="K34" i="11"/>
  <c r="I34" i="11"/>
  <c r="G34" i="11"/>
  <c r="U33" i="11"/>
  <c r="T33" i="11"/>
  <c r="O33" i="11"/>
  <c r="N33" i="1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T27" i="11" s="1"/>
  <c r="P27" i="11"/>
  <c r="L27" i="11"/>
  <c r="J27" i="11"/>
  <c r="I27" i="11"/>
  <c r="H27" i="11"/>
  <c r="G27" i="11"/>
  <c r="F27" i="11"/>
  <c r="N27" i="11" s="1"/>
  <c r="O27" i="11" s="1"/>
  <c r="E27" i="11"/>
  <c r="M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O23" i="11"/>
  <c r="N23" i="1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U19" i="11" s="1"/>
  <c r="L19" i="11"/>
  <c r="J19" i="11"/>
  <c r="H19" i="11"/>
  <c r="I19" i="11" s="1"/>
  <c r="F19" i="11"/>
  <c r="N19" i="11" s="1"/>
  <c r="E19" i="11"/>
  <c r="K19" i="11" s="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O16" i="11"/>
  <c r="N16" i="1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O14" i="11"/>
  <c r="N14" i="1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K10" i="11"/>
  <c r="J10" i="11"/>
  <c r="H10" i="11"/>
  <c r="F10" i="11"/>
  <c r="E10" i="11"/>
  <c r="D10" i="1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U339" i="10" s="1"/>
  <c r="L339" i="10"/>
  <c r="J339" i="10"/>
  <c r="I339" i="10"/>
  <c r="H339" i="10"/>
  <c r="F339" i="10"/>
  <c r="E339" i="10"/>
  <c r="M339" i="10" s="1"/>
  <c r="D339" i="10"/>
  <c r="S338" i="10"/>
  <c r="R338" i="10"/>
  <c r="Q338" i="10"/>
  <c r="T338" i="10" s="1"/>
  <c r="P338" i="10"/>
  <c r="L338" i="10"/>
  <c r="J338" i="10"/>
  <c r="H338" i="10"/>
  <c r="F338" i="10"/>
  <c r="E338" i="10"/>
  <c r="D338" i="10"/>
  <c r="U337" i="10"/>
  <c r="S337" i="10"/>
  <c r="R337" i="10"/>
  <c r="Q337" i="10"/>
  <c r="T337" i="10" s="1"/>
  <c r="P337" i="10"/>
  <c r="L337" i="10"/>
  <c r="J337" i="10"/>
  <c r="H337" i="10"/>
  <c r="F337" i="10"/>
  <c r="E337" i="10"/>
  <c r="M337" i="10" s="1"/>
  <c r="D337" i="10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U332" i="10" s="1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J323" i="10"/>
  <c r="K323" i="10" s="1"/>
  <c r="H323" i="10"/>
  <c r="F323" i="10"/>
  <c r="G323" i="10" s="1"/>
  <c r="E323" i="10"/>
  <c r="D323" i="10"/>
  <c r="I323" i="10" s="1"/>
  <c r="U322" i="10"/>
  <c r="T322" i="10"/>
  <c r="O322" i="10"/>
  <c r="N322" i="10"/>
  <c r="M322" i="10"/>
  <c r="K322" i="10"/>
  <c r="I322" i="10"/>
  <c r="G322" i="10"/>
  <c r="U321" i="10"/>
  <c r="T321" i="10"/>
  <c r="O321" i="10"/>
  <c r="N321" i="10"/>
  <c r="M321" i="10"/>
  <c r="K321" i="10"/>
  <c r="I321" i="10"/>
  <c r="G321" i="10"/>
  <c r="U320" i="10"/>
  <c r="T320" i="10"/>
  <c r="O320" i="10"/>
  <c r="N320" i="10"/>
  <c r="M320" i="10"/>
  <c r="K320" i="10"/>
  <c r="I320" i="10"/>
  <c r="G320" i="10"/>
  <c r="U319" i="10"/>
  <c r="T319" i="10"/>
  <c r="O319" i="10"/>
  <c r="N319" i="10"/>
  <c r="M319" i="10"/>
  <c r="K319" i="10"/>
  <c r="I319" i="10"/>
  <c r="G319" i="10"/>
  <c r="U318" i="10"/>
  <c r="T318" i="10"/>
  <c r="O318" i="10"/>
  <c r="N318" i="10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F317" i="10"/>
  <c r="N317" i="10" s="1"/>
  <c r="E317" i="10"/>
  <c r="K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U310" i="10"/>
  <c r="S310" i="10"/>
  <c r="R310" i="10"/>
  <c r="Q310" i="10"/>
  <c r="T310" i="10" s="1"/>
  <c r="P310" i="10"/>
  <c r="L310" i="10"/>
  <c r="J310" i="10"/>
  <c r="I310" i="10"/>
  <c r="H310" i="10"/>
  <c r="F310" i="10"/>
  <c r="N310" i="10" s="1"/>
  <c r="O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T303" i="10" s="1"/>
  <c r="P303" i="10"/>
  <c r="L303" i="10"/>
  <c r="J303" i="10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Q299" i="10"/>
  <c r="P299" i="10"/>
  <c r="U299" i="10" s="1"/>
  <c r="L299" i="10"/>
  <c r="J299" i="10"/>
  <c r="H299" i="10"/>
  <c r="F299" i="10"/>
  <c r="G299" i="10" s="1"/>
  <c r="E299" i="10"/>
  <c r="D299" i="10"/>
  <c r="I299" i="10" s="1"/>
  <c r="T298" i="10"/>
  <c r="S298" i="10"/>
  <c r="R298" i="10"/>
  <c r="Q298" i="10"/>
  <c r="P298" i="10"/>
  <c r="L298" i="10"/>
  <c r="J298" i="10"/>
  <c r="H298" i="10"/>
  <c r="F298" i="10"/>
  <c r="N298" i="10" s="1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K292" i="10" s="1"/>
  <c r="H292" i="10"/>
  <c r="I292" i="10" s="1"/>
  <c r="F292" i="10"/>
  <c r="G292" i="10" s="1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O290" i="10"/>
  <c r="N290" i="10"/>
  <c r="M290" i="10"/>
  <c r="K290" i="10"/>
  <c r="I290" i="10"/>
  <c r="G290" i="10"/>
  <c r="U289" i="10"/>
  <c r="T289" i="10"/>
  <c r="O289" i="10"/>
  <c r="N289" i="10"/>
  <c r="M289" i="10"/>
  <c r="K289" i="10"/>
  <c r="I289" i="10"/>
  <c r="G289" i="10"/>
  <c r="U288" i="10"/>
  <c r="T288" i="10"/>
  <c r="O288" i="10"/>
  <c r="N288" i="10"/>
  <c r="M288" i="10"/>
  <c r="K288" i="10"/>
  <c r="I288" i="10"/>
  <c r="G288" i="10"/>
  <c r="U287" i="10"/>
  <c r="T287" i="10"/>
  <c r="O287" i="10"/>
  <c r="N287" i="10"/>
  <c r="M287" i="10"/>
  <c r="K287" i="10"/>
  <c r="I287" i="10"/>
  <c r="G287" i="10"/>
  <c r="U286" i="10"/>
  <c r="T286" i="10"/>
  <c r="O286" i="10"/>
  <c r="N286" i="10"/>
  <c r="M286" i="10"/>
  <c r="K286" i="10"/>
  <c r="I286" i="10"/>
  <c r="G286" i="10"/>
  <c r="S285" i="10"/>
  <c r="R285" i="10"/>
  <c r="Q285" i="10"/>
  <c r="T285" i="10" s="1"/>
  <c r="P285" i="10"/>
  <c r="U285" i="10" s="1"/>
  <c r="L285" i="10"/>
  <c r="J285" i="10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T275" i="10" s="1"/>
  <c r="P275" i="10"/>
  <c r="U275" i="10" s="1"/>
  <c r="L275" i="10"/>
  <c r="J275" i="10"/>
  <c r="I275" i="10"/>
  <c r="H275" i="10"/>
  <c r="F275" i="10"/>
  <c r="E275" i="10"/>
  <c r="M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T267" i="10" s="1"/>
  <c r="P267" i="10"/>
  <c r="L267" i="10"/>
  <c r="J267" i="10"/>
  <c r="H267" i="10"/>
  <c r="F267" i="10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T260" i="10" s="1"/>
  <c r="P260" i="10"/>
  <c r="U260" i="10" s="1"/>
  <c r="N260" i="10"/>
  <c r="O260" i="10" s="1"/>
  <c r="L260" i="10"/>
  <c r="J260" i="10"/>
  <c r="H260" i="10"/>
  <c r="F260" i="10"/>
  <c r="G260" i="10" s="1"/>
  <c r="E260" i="10"/>
  <c r="M260" i="10" s="1"/>
  <c r="D260" i="10"/>
  <c r="I260" i="10" s="1"/>
  <c r="S259" i="10"/>
  <c r="T259" i="10" s="1"/>
  <c r="R259" i="10"/>
  <c r="Q259" i="10"/>
  <c r="P259" i="10"/>
  <c r="L259" i="10"/>
  <c r="J259" i="10"/>
  <c r="H259" i="10"/>
  <c r="F259" i="10"/>
  <c r="N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Q254" i="10"/>
  <c r="P254" i="10"/>
  <c r="L254" i="10"/>
  <c r="J254" i="10"/>
  <c r="K254" i="10" s="1"/>
  <c r="H254" i="10"/>
  <c r="U254" i="10" s="1"/>
  <c r="F254" i="10"/>
  <c r="G254" i="10" s="1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P247" i="10"/>
  <c r="U247" i="10" s="1"/>
  <c r="L247" i="10"/>
  <c r="J247" i="10"/>
  <c r="H247" i="10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O245" i="10"/>
  <c r="N245" i="10"/>
  <c r="M245" i="10"/>
  <c r="K245" i="10"/>
  <c r="I245" i="10"/>
  <c r="G245" i="10"/>
  <c r="U244" i="10"/>
  <c r="T244" i="10"/>
  <c r="O244" i="10"/>
  <c r="N244" i="10"/>
  <c r="M244" i="10"/>
  <c r="K244" i="10"/>
  <c r="I244" i="10"/>
  <c r="G244" i="10"/>
  <c r="U243" i="10"/>
  <c r="T243" i="10"/>
  <c r="O243" i="10"/>
  <c r="N243" i="10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K240" i="10" s="1"/>
  <c r="H240" i="10"/>
  <c r="U240" i="10" s="1"/>
  <c r="F240" i="10"/>
  <c r="G240" i="10" s="1"/>
  <c r="E240" i="10"/>
  <c r="M240" i="10" s="1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S231" i="10"/>
  <c r="R231" i="10"/>
  <c r="Q231" i="10"/>
  <c r="T231" i="10" s="1"/>
  <c r="P231" i="10"/>
  <c r="U231" i="10" s="1"/>
  <c r="L231" i="10"/>
  <c r="J231" i="10"/>
  <c r="H231" i="10"/>
  <c r="F231" i="10"/>
  <c r="E231" i="10"/>
  <c r="D231" i="10"/>
  <c r="S230" i="10"/>
  <c r="R230" i="10"/>
  <c r="Q230" i="10"/>
  <c r="P230" i="10"/>
  <c r="L230" i="10"/>
  <c r="K230" i="10"/>
  <c r="J230" i="10"/>
  <c r="H230" i="10"/>
  <c r="U230" i="10" s="1"/>
  <c r="G230" i="10"/>
  <c r="F230" i="10"/>
  <c r="E230" i="10"/>
  <c r="D230" i="10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U224" i="10"/>
  <c r="S224" i="10"/>
  <c r="R224" i="10"/>
  <c r="Q224" i="10"/>
  <c r="T224" i="10" s="1"/>
  <c r="P224" i="10"/>
  <c r="L224" i="10"/>
  <c r="J224" i="10"/>
  <c r="H224" i="10"/>
  <c r="F224" i="10"/>
  <c r="N224" i="10" s="1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O221" i="10"/>
  <c r="N221" i="10"/>
  <c r="M221" i="10"/>
  <c r="K221" i="10"/>
  <c r="I221" i="10"/>
  <c r="G221" i="10"/>
  <c r="U220" i="10"/>
  <c r="T220" i="10"/>
  <c r="O220" i="10"/>
  <c r="N220" i="10"/>
  <c r="M220" i="10"/>
  <c r="K220" i="10"/>
  <c r="I220" i="10"/>
  <c r="G220" i="10"/>
  <c r="U219" i="10"/>
  <c r="T219" i="10"/>
  <c r="O219" i="10"/>
  <c r="N219" i="10"/>
  <c r="M219" i="10"/>
  <c r="K219" i="10"/>
  <c r="I219" i="10"/>
  <c r="G219" i="10"/>
  <c r="U218" i="10"/>
  <c r="T218" i="10"/>
  <c r="O218" i="10"/>
  <c r="N218" i="10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U216" i="10"/>
  <c r="S216" i="10"/>
  <c r="R216" i="10"/>
  <c r="Q216" i="10"/>
  <c r="P216" i="10"/>
  <c r="N216" i="10"/>
  <c r="O216" i="10" s="1"/>
  <c r="L216" i="10"/>
  <c r="J216" i="10"/>
  <c r="K216" i="10" s="1"/>
  <c r="I216" i="10"/>
  <c r="H216" i="10"/>
  <c r="F216" i="10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T205" i="10"/>
  <c r="S205" i="10"/>
  <c r="R205" i="10"/>
  <c r="Q205" i="10"/>
  <c r="P205" i="10"/>
  <c r="L205" i="10"/>
  <c r="J205" i="10"/>
  <c r="H205" i="10"/>
  <c r="F205" i="10"/>
  <c r="E205" i="10"/>
  <c r="K205" i="10" s="1"/>
  <c r="D205" i="10"/>
  <c r="S204" i="10"/>
  <c r="R204" i="10"/>
  <c r="Q204" i="10"/>
  <c r="T204" i="10" s="1"/>
  <c r="P204" i="10"/>
  <c r="U204" i="10" s="1"/>
  <c r="L204" i="10"/>
  <c r="J204" i="10"/>
  <c r="I204" i="10"/>
  <c r="H204" i="10"/>
  <c r="F204" i="10"/>
  <c r="N204" i="10" s="1"/>
  <c r="O204" i="10" s="1"/>
  <c r="E204" i="10"/>
  <c r="D204" i="10"/>
  <c r="G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U198" i="10"/>
  <c r="S198" i="10"/>
  <c r="R198" i="10"/>
  <c r="Q198" i="10"/>
  <c r="P198" i="10"/>
  <c r="L198" i="10"/>
  <c r="J198" i="10"/>
  <c r="H198" i="10"/>
  <c r="F198" i="10"/>
  <c r="N198" i="10" s="1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U191" i="10" s="1"/>
  <c r="N191" i="10"/>
  <c r="O191" i="10" s="1"/>
  <c r="L191" i="10"/>
  <c r="J191" i="10"/>
  <c r="H191" i="10"/>
  <c r="F191" i="10"/>
  <c r="G191" i="10" s="1"/>
  <c r="E191" i="10"/>
  <c r="M191" i="10" s="1"/>
  <c r="D191" i="10"/>
  <c r="I191" i="10" s="1"/>
  <c r="U190" i="10"/>
  <c r="T190" i="10"/>
  <c r="O190" i="10"/>
  <c r="N190" i="10"/>
  <c r="M190" i="10"/>
  <c r="K190" i="10"/>
  <c r="I190" i="10"/>
  <c r="G190" i="10"/>
  <c r="U189" i="10"/>
  <c r="T189" i="10"/>
  <c r="O189" i="10"/>
  <c r="N189" i="10"/>
  <c r="M189" i="10"/>
  <c r="K189" i="10"/>
  <c r="I189" i="10"/>
  <c r="G189" i="10"/>
  <c r="U188" i="10"/>
  <c r="T188" i="10"/>
  <c r="O188" i="10"/>
  <c r="N188" i="10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T185" i="10" s="1"/>
  <c r="R185" i="10"/>
  <c r="Q185" i="10"/>
  <c r="P185" i="10"/>
  <c r="L185" i="10"/>
  <c r="M185" i="10" s="1"/>
  <c r="J185" i="10"/>
  <c r="H185" i="10"/>
  <c r="F185" i="10"/>
  <c r="E185" i="10"/>
  <c r="K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S179" i="10"/>
  <c r="R179" i="10"/>
  <c r="Q179" i="10"/>
  <c r="P179" i="10"/>
  <c r="L179" i="10"/>
  <c r="J179" i="10"/>
  <c r="K179" i="10" s="1"/>
  <c r="H179" i="10"/>
  <c r="U179" i="10" s="1"/>
  <c r="G179" i="10"/>
  <c r="F179" i="10"/>
  <c r="E179" i="10"/>
  <c r="M179" i="10" s="1"/>
  <c r="D179" i="10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P170" i="10"/>
  <c r="L170" i="10"/>
  <c r="J170" i="10"/>
  <c r="H170" i="10"/>
  <c r="F170" i="10"/>
  <c r="E170" i="10"/>
  <c r="D170" i="10"/>
  <c r="S169" i="10"/>
  <c r="R169" i="10"/>
  <c r="Q169" i="10"/>
  <c r="P169" i="10"/>
  <c r="L169" i="10"/>
  <c r="J169" i="10"/>
  <c r="H169" i="10"/>
  <c r="I169" i="10" s="1"/>
  <c r="F169" i="10"/>
  <c r="G169" i="10" s="1"/>
  <c r="E169" i="10"/>
  <c r="D169" i="10"/>
  <c r="U168" i="10"/>
  <c r="T168" i="10"/>
  <c r="O168" i="10"/>
  <c r="N168" i="10"/>
  <c r="M168" i="10"/>
  <c r="K168" i="10"/>
  <c r="I168" i="10"/>
  <c r="G168" i="10"/>
  <c r="U167" i="10"/>
  <c r="T167" i="10"/>
  <c r="O167" i="10"/>
  <c r="N167" i="10"/>
  <c r="M167" i="10"/>
  <c r="K167" i="10"/>
  <c r="I167" i="10"/>
  <c r="G167" i="10"/>
  <c r="U166" i="10"/>
  <c r="T166" i="10"/>
  <c r="O166" i="10"/>
  <c r="N166" i="10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S163" i="10"/>
  <c r="R163" i="10"/>
  <c r="Q163" i="10"/>
  <c r="P163" i="10"/>
  <c r="U163" i="10" s="1"/>
  <c r="L163" i="10"/>
  <c r="J163" i="10"/>
  <c r="H163" i="10"/>
  <c r="F163" i="10"/>
  <c r="N163" i="10" s="1"/>
  <c r="E163" i="10"/>
  <c r="M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O160" i="10"/>
  <c r="N160" i="10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S157" i="10"/>
  <c r="R157" i="10"/>
  <c r="Q157" i="10"/>
  <c r="P157" i="10"/>
  <c r="L157" i="10"/>
  <c r="J157" i="10"/>
  <c r="K157" i="10" s="1"/>
  <c r="H157" i="10"/>
  <c r="U157" i="10" s="1"/>
  <c r="G157" i="10"/>
  <c r="F157" i="10"/>
  <c r="E157" i="10"/>
  <c r="M157" i="10" s="1"/>
  <c r="D157" i="10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Q150" i="10"/>
  <c r="P150" i="10"/>
  <c r="L150" i="10"/>
  <c r="J150" i="10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T144" i="10" s="1"/>
  <c r="P144" i="10"/>
  <c r="U144" i="10" s="1"/>
  <c r="L144" i="10"/>
  <c r="J144" i="10"/>
  <c r="H144" i="10"/>
  <c r="F144" i="10"/>
  <c r="N144" i="10" s="1"/>
  <c r="O144" i="10" s="1"/>
  <c r="E144" i="10"/>
  <c r="K144" i="10" s="1"/>
  <c r="D144" i="10"/>
  <c r="I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O141" i="10"/>
  <c r="N141" i="10"/>
  <c r="M141" i="10"/>
  <c r="K141" i="10"/>
  <c r="I141" i="10"/>
  <c r="G141" i="10"/>
  <c r="U140" i="10"/>
  <c r="T140" i="10"/>
  <c r="O140" i="10"/>
  <c r="N140" i="10"/>
  <c r="M140" i="10"/>
  <c r="K140" i="10"/>
  <c r="I140" i="10"/>
  <c r="G140" i="10"/>
  <c r="U139" i="10"/>
  <c r="T139" i="10"/>
  <c r="O139" i="10"/>
  <c r="N139" i="10"/>
  <c r="M139" i="10"/>
  <c r="K139" i="10"/>
  <c r="I139" i="10"/>
  <c r="G139" i="10"/>
  <c r="U138" i="10"/>
  <c r="T138" i="10"/>
  <c r="O138" i="10"/>
  <c r="N138" i="10"/>
  <c r="M138" i="10"/>
  <c r="K138" i="10"/>
  <c r="I138" i="10"/>
  <c r="G138" i="10"/>
  <c r="S137" i="10"/>
  <c r="R137" i="10"/>
  <c r="Q137" i="10"/>
  <c r="T137" i="10" s="1"/>
  <c r="P137" i="10"/>
  <c r="L137" i="10"/>
  <c r="J137" i="10"/>
  <c r="I137" i="10"/>
  <c r="H137" i="10"/>
  <c r="U137" i="10" s="1"/>
  <c r="F137" i="10"/>
  <c r="E137" i="10"/>
  <c r="M137" i="10" s="1"/>
  <c r="D137" i="10"/>
  <c r="G137" i="10" s="1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J132" i="10"/>
  <c r="H132" i="10"/>
  <c r="F132" i="10"/>
  <c r="N132" i="10" s="1"/>
  <c r="O132" i="10" s="1"/>
  <c r="E132" i="10"/>
  <c r="M132" i="10" s="1"/>
  <c r="D132" i="10"/>
  <c r="I132" i="10" s="1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S126" i="10"/>
  <c r="R126" i="10"/>
  <c r="Q126" i="10"/>
  <c r="P126" i="10"/>
  <c r="L126" i="10"/>
  <c r="K126" i="10"/>
  <c r="J126" i="10"/>
  <c r="H126" i="10"/>
  <c r="U126" i="10" s="1"/>
  <c r="F126" i="10"/>
  <c r="E126" i="10"/>
  <c r="M126" i="10" s="1"/>
  <c r="D126" i="10"/>
  <c r="G126" i="10" s="1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T121" i="10" s="1"/>
  <c r="P121" i="10"/>
  <c r="U121" i="10" s="1"/>
  <c r="L121" i="10"/>
  <c r="J121" i="10"/>
  <c r="H121" i="10"/>
  <c r="F121" i="10"/>
  <c r="N121" i="10" s="1"/>
  <c r="E121" i="10"/>
  <c r="K121" i="10" s="1"/>
  <c r="D121" i="10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Q112" i="10"/>
  <c r="T112" i="10" s="1"/>
  <c r="P112" i="10"/>
  <c r="L112" i="10"/>
  <c r="J112" i="10"/>
  <c r="H112" i="10"/>
  <c r="U112" i="10" s="1"/>
  <c r="F112" i="10"/>
  <c r="E112" i="10"/>
  <c r="M112" i="10" s="1"/>
  <c r="D112" i="10"/>
  <c r="G112" i="10" s="1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O107" i="10"/>
  <c r="N107" i="10"/>
  <c r="M107" i="10"/>
  <c r="K107" i="10"/>
  <c r="I107" i="10"/>
  <c r="G107" i="10"/>
  <c r="S106" i="10"/>
  <c r="R106" i="10"/>
  <c r="Q106" i="10"/>
  <c r="P106" i="10"/>
  <c r="U106" i="10" s="1"/>
  <c r="L106" i="10"/>
  <c r="J106" i="10"/>
  <c r="H106" i="10"/>
  <c r="F106" i="10"/>
  <c r="N106" i="10" s="1"/>
  <c r="O106" i="10" s="1"/>
  <c r="E106" i="10"/>
  <c r="D106" i="10"/>
  <c r="I106" i="10" s="1"/>
  <c r="U105" i="10"/>
  <c r="T105" i="10"/>
  <c r="N105" i="10"/>
  <c r="O105" i="10" s="1"/>
  <c r="M105" i="10"/>
  <c r="K105" i="10"/>
  <c r="I105" i="10"/>
  <c r="G105" i="10"/>
  <c r="S102" i="10"/>
  <c r="R102" i="10"/>
  <c r="Q102" i="10"/>
  <c r="T102" i="10" s="1"/>
  <c r="P102" i="10"/>
  <c r="L102" i="10"/>
  <c r="J102" i="10"/>
  <c r="H102" i="10"/>
  <c r="U102" i="10" s="1"/>
  <c r="F102" i="10"/>
  <c r="E102" i="10"/>
  <c r="M102" i="10" s="1"/>
  <c r="D102" i="10"/>
  <c r="G102" i="10" s="1"/>
  <c r="S101" i="10"/>
  <c r="R101" i="10"/>
  <c r="Q101" i="10"/>
  <c r="T101" i="10" s="1"/>
  <c r="P101" i="10"/>
  <c r="U101" i="10" s="1"/>
  <c r="L101" i="10"/>
  <c r="J101" i="10"/>
  <c r="I101" i="10"/>
  <c r="H101" i="10"/>
  <c r="F101" i="10"/>
  <c r="N101" i="10" s="1"/>
  <c r="O101" i="10" s="1"/>
  <c r="E101" i="10"/>
  <c r="K101" i="10" s="1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T96" i="10" s="1"/>
  <c r="P96" i="10"/>
  <c r="L96" i="10"/>
  <c r="J96" i="10"/>
  <c r="I96" i="10"/>
  <c r="H96" i="10"/>
  <c r="U96" i="10" s="1"/>
  <c r="F96" i="10"/>
  <c r="N96" i="10" s="1"/>
  <c r="E96" i="10"/>
  <c r="M96" i="10" s="1"/>
  <c r="D96" i="10"/>
  <c r="G96" i="10" s="1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P91" i="10"/>
  <c r="U91" i="10" s="1"/>
  <c r="L91" i="10"/>
  <c r="J91" i="10"/>
  <c r="H91" i="10"/>
  <c r="F91" i="10"/>
  <c r="N91" i="10" s="1"/>
  <c r="O91" i="10" s="1"/>
  <c r="E91" i="10"/>
  <c r="M91" i="10" s="1"/>
  <c r="D91" i="10"/>
  <c r="I91" i="10" s="1"/>
  <c r="U90" i="10"/>
  <c r="T90" i="10"/>
  <c r="O90" i="10"/>
  <c r="N90" i="10"/>
  <c r="M90" i="10"/>
  <c r="K90" i="10"/>
  <c r="I90" i="10"/>
  <c r="G90" i="10"/>
  <c r="U89" i="10"/>
  <c r="T89" i="10"/>
  <c r="O89" i="10"/>
  <c r="N89" i="10"/>
  <c r="M89" i="10"/>
  <c r="K89" i="10"/>
  <c r="I89" i="10"/>
  <c r="G89" i="10"/>
  <c r="U88" i="10"/>
  <c r="T88" i="10"/>
  <c r="O88" i="10"/>
  <c r="N88" i="10"/>
  <c r="M88" i="10"/>
  <c r="K88" i="10"/>
  <c r="I88" i="10"/>
  <c r="G88" i="10"/>
  <c r="S85" i="10"/>
  <c r="R85" i="10"/>
  <c r="Q85" i="10"/>
  <c r="T85" i="10" s="1"/>
  <c r="P85" i="10"/>
  <c r="L85" i="10"/>
  <c r="K85" i="10"/>
  <c r="J85" i="10"/>
  <c r="H85" i="10"/>
  <c r="U85" i="10" s="1"/>
  <c r="F85" i="10"/>
  <c r="E85" i="10"/>
  <c r="M85" i="10" s="1"/>
  <c r="D85" i="10"/>
  <c r="G85" i="10" s="1"/>
  <c r="S84" i="10"/>
  <c r="R84" i="10"/>
  <c r="Q84" i="10"/>
  <c r="T84" i="10" s="1"/>
  <c r="P84" i="10"/>
  <c r="U84" i="10" s="1"/>
  <c r="L84" i="10"/>
  <c r="J84" i="10"/>
  <c r="I84" i="10"/>
  <c r="H84" i="10"/>
  <c r="F84" i="10"/>
  <c r="N84" i="10" s="1"/>
  <c r="O84" i="10" s="1"/>
  <c r="E84" i="10"/>
  <c r="K84" i="10" s="1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O81" i="10"/>
  <c r="N81" i="10"/>
  <c r="M81" i="10"/>
  <c r="K81" i="10"/>
  <c r="I81" i="10"/>
  <c r="G81" i="10"/>
  <c r="U80" i="10"/>
  <c r="T80" i="10"/>
  <c r="O80" i="10"/>
  <c r="N80" i="10"/>
  <c r="M80" i="10"/>
  <c r="K80" i="10"/>
  <c r="I80" i="10"/>
  <c r="G80" i="10"/>
  <c r="U79" i="10"/>
  <c r="T79" i="10"/>
  <c r="O79" i="10"/>
  <c r="N79" i="10"/>
  <c r="M79" i="10"/>
  <c r="K79" i="10"/>
  <c r="I79" i="10"/>
  <c r="G79" i="10"/>
  <c r="S78" i="10"/>
  <c r="R78" i="10"/>
  <c r="Q78" i="10"/>
  <c r="T78" i="10" s="1"/>
  <c r="P78" i="10"/>
  <c r="L78" i="10"/>
  <c r="J78" i="10"/>
  <c r="H78" i="10"/>
  <c r="U78" i="10" s="1"/>
  <c r="F78" i="10"/>
  <c r="N78" i="10" s="1"/>
  <c r="O78" i="10" s="1"/>
  <c r="E78" i="10"/>
  <c r="M78" i="10" s="1"/>
  <c r="D78" i="10"/>
  <c r="G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Q70" i="10"/>
  <c r="P70" i="10"/>
  <c r="U70" i="10" s="1"/>
  <c r="L70" i="10"/>
  <c r="J70" i="10"/>
  <c r="H70" i="10"/>
  <c r="G70" i="10"/>
  <c r="F70" i="10"/>
  <c r="N70" i="10" s="1"/>
  <c r="O70" i="10" s="1"/>
  <c r="E70" i="10"/>
  <c r="M70" i="10" s="1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Q63" i="10"/>
  <c r="T63" i="10" s="1"/>
  <c r="P63" i="10"/>
  <c r="L63" i="10"/>
  <c r="K63" i="10"/>
  <c r="J63" i="10"/>
  <c r="H63" i="10"/>
  <c r="U63" i="10" s="1"/>
  <c r="F63" i="10"/>
  <c r="E63" i="10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N60" i="10"/>
  <c r="O60" i="10" s="1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S58" i="10"/>
  <c r="R58" i="10"/>
  <c r="Q58" i="10"/>
  <c r="T58" i="10" s="1"/>
  <c r="P58" i="10"/>
  <c r="U58" i="10" s="1"/>
  <c r="L58" i="10"/>
  <c r="J58" i="10"/>
  <c r="H58" i="10"/>
  <c r="F58" i="10"/>
  <c r="N58" i="10" s="1"/>
  <c r="E58" i="10"/>
  <c r="M58" i="10" s="1"/>
  <c r="D58" i="10"/>
  <c r="O58" i="10" s="1"/>
  <c r="U57" i="10"/>
  <c r="T57" i="10"/>
  <c r="N57" i="10"/>
  <c r="O57" i="10" s="1"/>
  <c r="M57" i="10"/>
  <c r="K57" i="10"/>
  <c r="I57" i="10"/>
  <c r="G57" i="10"/>
  <c r="T54" i="10"/>
  <c r="S54" i="10"/>
  <c r="R54" i="10"/>
  <c r="Q54" i="10"/>
  <c r="P54" i="10"/>
  <c r="L54" i="10"/>
  <c r="J54" i="10"/>
  <c r="H54" i="10"/>
  <c r="F54" i="10"/>
  <c r="E54" i="10"/>
  <c r="M54" i="10" s="1"/>
  <c r="D54" i="10"/>
  <c r="S53" i="10"/>
  <c r="R53" i="10"/>
  <c r="Q53" i="10"/>
  <c r="T53" i="10" s="1"/>
  <c r="P53" i="10"/>
  <c r="U53" i="10" s="1"/>
  <c r="L53" i="10"/>
  <c r="J53" i="10"/>
  <c r="I53" i="10"/>
  <c r="H53" i="10"/>
  <c r="F53" i="10"/>
  <c r="N53" i="10" s="1"/>
  <c r="E53" i="10"/>
  <c r="D53" i="10"/>
  <c r="O53" i="10" s="1"/>
  <c r="U52" i="10"/>
  <c r="T52" i="10"/>
  <c r="O52" i="10"/>
  <c r="N52" i="10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T47" i="10"/>
  <c r="S47" i="10"/>
  <c r="R47" i="10"/>
  <c r="Q47" i="10"/>
  <c r="P47" i="10"/>
  <c r="L47" i="10"/>
  <c r="J47" i="10"/>
  <c r="H47" i="10"/>
  <c r="F47" i="10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T40" i="10" s="1"/>
  <c r="P40" i="10"/>
  <c r="U40" i="10" s="1"/>
  <c r="L40" i="10"/>
  <c r="J40" i="10"/>
  <c r="H40" i="10"/>
  <c r="F40" i="10"/>
  <c r="N40" i="10" s="1"/>
  <c r="E40" i="10"/>
  <c r="M40" i="10" s="1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T35" i="10" s="1"/>
  <c r="R35" i="10"/>
  <c r="Q35" i="10"/>
  <c r="P35" i="10"/>
  <c r="L35" i="10"/>
  <c r="K35" i="10"/>
  <c r="J35" i="10"/>
  <c r="H35" i="10"/>
  <c r="F35" i="10"/>
  <c r="N35" i="10" s="1"/>
  <c r="E35" i="10"/>
  <c r="M35" i="10" s="1"/>
  <c r="D35" i="10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U27" i="10"/>
  <c r="S27" i="10"/>
  <c r="R27" i="10"/>
  <c r="Q27" i="10"/>
  <c r="T27" i="10" s="1"/>
  <c r="P27" i="10"/>
  <c r="L27" i="10"/>
  <c r="J27" i="10"/>
  <c r="H27" i="10"/>
  <c r="F27" i="10"/>
  <c r="E27" i="10"/>
  <c r="M27" i="10" s="1"/>
  <c r="D27" i="10"/>
  <c r="I27" i="10" s="1"/>
  <c r="U26" i="10"/>
  <c r="T26" i="10"/>
  <c r="O26" i="10"/>
  <c r="N26" i="10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O23" i="10"/>
  <c r="N23" i="10"/>
  <c r="M23" i="10"/>
  <c r="K23" i="10"/>
  <c r="I23" i="10"/>
  <c r="G23" i="10"/>
  <c r="U22" i="10"/>
  <c r="T22" i="10"/>
  <c r="O22" i="10"/>
  <c r="N22" i="10"/>
  <c r="M22" i="10"/>
  <c r="K22" i="10"/>
  <c r="I22" i="10"/>
  <c r="G22" i="10"/>
  <c r="U21" i="10"/>
  <c r="T21" i="10"/>
  <c r="O21" i="10"/>
  <c r="N21" i="10"/>
  <c r="M21" i="10"/>
  <c r="K21" i="10"/>
  <c r="I21" i="10"/>
  <c r="G21" i="10"/>
  <c r="U20" i="10"/>
  <c r="T20" i="10"/>
  <c r="O20" i="10"/>
  <c r="N20" i="10"/>
  <c r="M20" i="10"/>
  <c r="K20" i="10"/>
  <c r="I20" i="10"/>
  <c r="G20" i="10"/>
  <c r="T19" i="10"/>
  <c r="S19" i="10"/>
  <c r="R19" i="10"/>
  <c r="Q19" i="10"/>
  <c r="P19" i="10"/>
  <c r="U19" i="10" s="1"/>
  <c r="L19" i="10"/>
  <c r="J19" i="10"/>
  <c r="H19" i="10"/>
  <c r="F19" i="10"/>
  <c r="E19" i="10"/>
  <c r="M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U10" i="10"/>
  <c r="S10" i="10"/>
  <c r="R10" i="10"/>
  <c r="Q10" i="10"/>
  <c r="T10" i="10" s="1"/>
  <c r="P10" i="10"/>
  <c r="L10" i="10"/>
  <c r="J10" i="10"/>
  <c r="H10" i="10"/>
  <c r="F10" i="10"/>
  <c r="E10" i="10"/>
  <c r="D10" i="10"/>
  <c r="I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T339" i="9" s="1"/>
  <c r="P339" i="9"/>
  <c r="U339" i="9" s="1"/>
  <c r="L339" i="9"/>
  <c r="J339" i="9"/>
  <c r="H339" i="9"/>
  <c r="F339" i="9"/>
  <c r="N339" i="9" s="1"/>
  <c r="E339" i="9"/>
  <c r="K339" i="9" s="1"/>
  <c r="D339" i="9"/>
  <c r="S338" i="9"/>
  <c r="R338" i="9"/>
  <c r="Q338" i="9"/>
  <c r="P338" i="9"/>
  <c r="L338" i="9"/>
  <c r="J338" i="9"/>
  <c r="H338" i="9"/>
  <c r="F338" i="9"/>
  <c r="E338" i="9"/>
  <c r="M338" i="9" s="1"/>
  <c r="D338" i="9"/>
  <c r="S337" i="9"/>
  <c r="R337" i="9"/>
  <c r="Q337" i="9"/>
  <c r="T337" i="9" s="1"/>
  <c r="P337" i="9"/>
  <c r="L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T332" i="9"/>
  <c r="S332" i="9"/>
  <c r="R332" i="9"/>
  <c r="Q332" i="9"/>
  <c r="P332" i="9"/>
  <c r="L332" i="9"/>
  <c r="J332" i="9"/>
  <c r="K332" i="9" s="1"/>
  <c r="H332" i="9"/>
  <c r="F332" i="9"/>
  <c r="E332" i="9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L323" i="9"/>
  <c r="J323" i="9"/>
  <c r="H323" i="9"/>
  <c r="F323" i="9"/>
  <c r="E323" i="9"/>
  <c r="K323" i="9" s="1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T317" i="9" s="1"/>
  <c r="P317" i="9"/>
  <c r="L317" i="9"/>
  <c r="J317" i="9"/>
  <c r="K317" i="9" s="1"/>
  <c r="H317" i="9"/>
  <c r="F317" i="9"/>
  <c r="E317" i="9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T310" i="9"/>
  <c r="S310" i="9"/>
  <c r="R310" i="9"/>
  <c r="Q310" i="9"/>
  <c r="P310" i="9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T303" i="9" s="1"/>
  <c r="P303" i="9"/>
  <c r="U303" i="9" s="1"/>
  <c r="L303" i="9"/>
  <c r="J303" i="9"/>
  <c r="H303" i="9"/>
  <c r="F303" i="9"/>
  <c r="N303" i="9" s="1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S299" i="9"/>
  <c r="R299" i="9"/>
  <c r="Q299" i="9"/>
  <c r="T299" i="9" s="1"/>
  <c r="P299" i="9"/>
  <c r="L299" i="9"/>
  <c r="J299" i="9"/>
  <c r="H299" i="9"/>
  <c r="F299" i="9"/>
  <c r="E299" i="9"/>
  <c r="K299" i="9" s="1"/>
  <c r="D299" i="9"/>
  <c r="S298" i="9"/>
  <c r="R298" i="9"/>
  <c r="Q298" i="9"/>
  <c r="T298" i="9" s="1"/>
  <c r="P298" i="9"/>
  <c r="L298" i="9"/>
  <c r="J298" i="9"/>
  <c r="K298" i="9" s="1"/>
  <c r="H298" i="9"/>
  <c r="F298" i="9"/>
  <c r="G298" i="9" s="1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U292" i="9"/>
  <c r="S292" i="9"/>
  <c r="R292" i="9"/>
  <c r="Q292" i="9"/>
  <c r="P292" i="9"/>
  <c r="L292" i="9"/>
  <c r="J292" i="9"/>
  <c r="H292" i="9"/>
  <c r="F292" i="9"/>
  <c r="E292" i="9"/>
  <c r="D292" i="9"/>
  <c r="U291" i="9"/>
  <c r="T291" i="9"/>
  <c r="O291" i="9"/>
  <c r="N291" i="9"/>
  <c r="M291" i="9"/>
  <c r="K291" i="9"/>
  <c r="I291" i="9"/>
  <c r="G291" i="9"/>
  <c r="U290" i="9"/>
  <c r="T290" i="9"/>
  <c r="O290" i="9"/>
  <c r="N290" i="9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Q285" i="9"/>
  <c r="P285" i="9"/>
  <c r="U285" i="9" s="1"/>
  <c r="L285" i="9"/>
  <c r="K285" i="9"/>
  <c r="J285" i="9"/>
  <c r="H285" i="9"/>
  <c r="F285" i="9"/>
  <c r="N285" i="9" s="1"/>
  <c r="E285" i="9"/>
  <c r="M285" i="9" s="1"/>
  <c r="D285" i="9"/>
  <c r="I285" i="9" s="1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Q275" i="9"/>
  <c r="T275" i="9" s="1"/>
  <c r="P275" i="9"/>
  <c r="U275" i="9" s="1"/>
  <c r="L275" i="9"/>
  <c r="J275" i="9"/>
  <c r="H275" i="9"/>
  <c r="F275" i="9"/>
  <c r="N275" i="9" s="1"/>
  <c r="E275" i="9"/>
  <c r="D275" i="9"/>
  <c r="U274" i="9"/>
  <c r="T274" i="9"/>
  <c r="O274" i="9"/>
  <c r="N274" i="9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O268" i="9"/>
  <c r="N268" i="9"/>
  <c r="M268" i="9"/>
  <c r="K268" i="9"/>
  <c r="I268" i="9"/>
  <c r="G268" i="9"/>
  <c r="S267" i="9"/>
  <c r="R267" i="9"/>
  <c r="Q267" i="9"/>
  <c r="P267" i="9"/>
  <c r="L267" i="9"/>
  <c r="J267" i="9"/>
  <c r="H267" i="9"/>
  <c r="F267" i="9"/>
  <c r="E267" i="9"/>
  <c r="M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T260" i="9" s="1"/>
  <c r="P260" i="9"/>
  <c r="N260" i="9"/>
  <c r="L260" i="9"/>
  <c r="J260" i="9"/>
  <c r="H260" i="9"/>
  <c r="U260" i="9" s="1"/>
  <c r="F260" i="9"/>
  <c r="E260" i="9"/>
  <c r="K260" i="9" s="1"/>
  <c r="D260" i="9"/>
  <c r="T259" i="9"/>
  <c r="S259" i="9"/>
  <c r="R259" i="9"/>
  <c r="Q259" i="9"/>
  <c r="P259" i="9"/>
  <c r="L259" i="9"/>
  <c r="K259" i="9"/>
  <c r="J259" i="9"/>
  <c r="H259" i="9"/>
  <c r="F259" i="9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Q254" i="9"/>
  <c r="T254" i="9" s="1"/>
  <c r="P254" i="9"/>
  <c r="L254" i="9"/>
  <c r="J254" i="9"/>
  <c r="H254" i="9"/>
  <c r="F254" i="9"/>
  <c r="E254" i="9"/>
  <c r="D254" i="9"/>
  <c r="U253" i="9"/>
  <c r="T253" i="9"/>
  <c r="O253" i="9"/>
  <c r="N253" i="9"/>
  <c r="M253" i="9"/>
  <c r="K253" i="9"/>
  <c r="I253" i="9"/>
  <c r="G253" i="9"/>
  <c r="U252" i="9"/>
  <c r="T252" i="9"/>
  <c r="O252" i="9"/>
  <c r="N252" i="9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O250" i="9"/>
  <c r="N250" i="9"/>
  <c r="M250" i="9"/>
  <c r="K250" i="9"/>
  <c r="I250" i="9"/>
  <c r="G250" i="9"/>
  <c r="U249" i="9"/>
  <c r="T249" i="9"/>
  <c r="O249" i="9"/>
  <c r="N249" i="9"/>
  <c r="M249" i="9"/>
  <c r="K249" i="9"/>
  <c r="I249" i="9"/>
  <c r="G249" i="9"/>
  <c r="U248" i="9"/>
  <c r="T248" i="9"/>
  <c r="O248" i="9"/>
  <c r="N248" i="9"/>
  <c r="M248" i="9"/>
  <c r="K248" i="9"/>
  <c r="I248" i="9"/>
  <c r="G248" i="9"/>
  <c r="S247" i="9"/>
  <c r="T247" i="9" s="1"/>
  <c r="R247" i="9"/>
  <c r="Q247" i="9"/>
  <c r="P247" i="9"/>
  <c r="L247" i="9"/>
  <c r="J247" i="9"/>
  <c r="H247" i="9"/>
  <c r="F247" i="9"/>
  <c r="E247" i="9"/>
  <c r="D247" i="9"/>
  <c r="U246" i="9"/>
  <c r="T246" i="9"/>
  <c r="O246" i="9"/>
  <c r="N246" i="9"/>
  <c r="M246" i="9"/>
  <c r="K246" i="9"/>
  <c r="I246" i="9"/>
  <c r="G246" i="9"/>
  <c r="U245" i="9"/>
  <c r="T245" i="9"/>
  <c r="O245" i="9"/>
  <c r="N245" i="9"/>
  <c r="M245" i="9"/>
  <c r="K245" i="9"/>
  <c r="I245" i="9"/>
  <c r="G245" i="9"/>
  <c r="U244" i="9"/>
  <c r="T244" i="9"/>
  <c r="O244" i="9"/>
  <c r="N244" i="9"/>
  <c r="M244" i="9"/>
  <c r="K244" i="9"/>
  <c r="I244" i="9"/>
  <c r="G244" i="9"/>
  <c r="U243" i="9"/>
  <c r="T243" i="9"/>
  <c r="O243" i="9"/>
  <c r="N243" i="9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O241" i="9"/>
  <c r="N241" i="9"/>
  <c r="M241" i="9"/>
  <c r="K241" i="9"/>
  <c r="I241" i="9"/>
  <c r="G241" i="9"/>
  <c r="U240" i="9"/>
  <c r="S240" i="9"/>
  <c r="R240" i="9"/>
  <c r="Q240" i="9"/>
  <c r="P240" i="9"/>
  <c r="L240" i="9"/>
  <c r="K240" i="9"/>
  <c r="J240" i="9"/>
  <c r="I240" i="9"/>
  <c r="H240" i="9"/>
  <c r="G240" i="9"/>
  <c r="F240" i="9"/>
  <c r="N240" i="9" s="1"/>
  <c r="O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Q231" i="9"/>
  <c r="P231" i="9"/>
  <c r="U231" i="9" s="1"/>
  <c r="L231" i="9"/>
  <c r="J231" i="9"/>
  <c r="H231" i="9"/>
  <c r="F231" i="9"/>
  <c r="E231" i="9"/>
  <c r="K231" i="9" s="1"/>
  <c r="D231" i="9"/>
  <c r="S230" i="9"/>
  <c r="R230" i="9"/>
  <c r="Q230" i="9"/>
  <c r="P230" i="9"/>
  <c r="U230" i="9" s="1"/>
  <c r="N230" i="9"/>
  <c r="L230" i="9"/>
  <c r="J230" i="9"/>
  <c r="I230" i="9"/>
  <c r="H230" i="9"/>
  <c r="F230" i="9"/>
  <c r="E230" i="9"/>
  <c r="M230" i="9" s="1"/>
  <c r="D230" i="9"/>
  <c r="G230" i="9" s="1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S224" i="9"/>
  <c r="R224" i="9"/>
  <c r="Q224" i="9"/>
  <c r="T224" i="9" s="1"/>
  <c r="P224" i="9"/>
  <c r="M224" i="9"/>
  <c r="L224" i="9"/>
  <c r="J224" i="9"/>
  <c r="H224" i="9"/>
  <c r="U224" i="9" s="1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Q216" i="9"/>
  <c r="P216" i="9"/>
  <c r="U216" i="9" s="1"/>
  <c r="L216" i="9"/>
  <c r="J216" i="9"/>
  <c r="H216" i="9"/>
  <c r="F216" i="9"/>
  <c r="N216" i="9" s="1"/>
  <c r="O216" i="9" s="1"/>
  <c r="E216" i="9"/>
  <c r="M216" i="9" s="1"/>
  <c r="D216" i="9"/>
  <c r="I216" i="9" s="1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Q205" i="9"/>
  <c r="P205" i="9"/>
  <c r="U205" i="9" s="1"/>
  <c r="L205" i="9"/>
  <c r="J205" i="9"/>
  <c r="H205" i="9"/>
  <c r="F205" i="9"/>
  <c r="E205" i="9"/>
  <c r="K205" i="9" s="1"/>
  <c r="D205" i="9"/>
  <c r="S204" i="9"/>
  <c r="R204" i="9"/>
  <c r="Q204" i="9"/>
  <c r="T204" i="9" s="1"/>
  <c r="P204" i="9"/>
  <c r="U204" i="9" s="1"/>
  <c r="L204" i="9"/>
  <c r="K204" i="9"/>
  <c r="J204" i="9"/>
  <c r="H204" i="9"/>
  <c r="F204" i="9"/>
  <c r="N204" i="9" s="1"/>
  <c r="E204" i="9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M198" i="9"/>
  <c r="L198" i="9"/>
  <c r="J198" i="9"/>
  <c r="H198" i="9"/>
  <c r="U198" i="9" s="1"/>
  <c r="F198" i="9"/>
  <c r="E198" i="9"/>
  <c r="K198" i="9" s="1"/>
  <c r="D198" i="9"/>
  <c r="U197" i="9"/>
  <c r="T197" i="9"/>
  <c r="O197" i="9"/>
  <c r="N197" i="9"/>
  <c r="M197" i="9"/>
  <c r="K197" i="9"/>
  <c r="I197" i="9"/>
  <c r="G197" i="9"/>
  <c r="U196" i="9"/>
  <c r="T196" i="9"/>
  <c r="O196" i="9"/>
  <c r="N196" i="9"/>
  <c r="M196" i="9"/>
  <c r="K196" i="9"/>
  <c r="I196" i="9"/>
  <c r="G196" i="9"/>
  <c r="U195" i="9"/>
  <c r="T195" i="9"/>
  <c r="O195" i="9"/>
  <c r="N195" i="9"/>
  <c r="M195" i="9"/>
  <c r="K195" i="9"/>
  <c r="I195" i="9"/>
  <c r="G195" i="9"/>
  <c r="U194" i="9"/>
  <c r="T194" i="9"/>
  <c r="O194" i="9"/>
  <c r="N194" i="9"/>
  <c r="M194" i="9"/>
  <c r="K194" i="9"/>
  <c r="I194" i="9"/>
  <c r="G194" i="9"/>
  <c r="U193" i="9"/>
  <c r="T193" i="9"/>
  <c r="O193" i="9"/>
  <c r="N193" i="9"/>
  <c r="M193" i="9"/>
  <c r="K193" i="9"/>
  <c r="I193" i="9"/>
  <c r="G193" i="9"/>
  <c r="U192" i="9"/>
  <c r="T192" i="9"/>
  <c r="O192" i="9"/>
  <c r="N192" i="9"/>
  <c r="M192" i="9"/>
  <c r="K192" i="9"/>
  <c r="I192" i="9"/>
  <c r="G192" i="9"/>
  <c r="S191" i="9"/>
  <c r="R191" i="9"/>
  <c r="Q191" i="9"/>
  <c r="P191" i="9"/>
  <c r="U191" i="9" s="1"/>
  <c r="L191" i="9"/>
  <c r="J191" i="9"/>
  <c r="H191" i="9"/>
  <c r="F191" i="9"/>
  <c r="E191" i="9"/>
  <c r="D191" i="9"/>
  <c r="I191" i="9" s="1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O187" i="9"/>
  <c r="N187" i="9"/>
  <c r="M187" i="9"/>
  <c r="K187" i="9"/>
  <c r="I187" i="9"/>
  <c r="G187" i="9"/>
  <c r="U186" i="9"/>
  <c r="T186" i="9"/>
  <c r="O186" i="9"/>
  <c r="N186" i="9"/>
  <c r="M186" i="9"/>
  <c r="K186" i="9"/>
  <c r="I186" i="9"/>
  <c r="G186" i="9"/>
  <c r="S185" i="9"/>
  <c r="R185" i="9"/>
  <c r="Q185" i="9"/>
  <c r="T185" i="9" s="1"/>
  <c r="P185" i="9"/>
  <c r="U185" i="9" s="1"/>
  <c r="L185" i="9"/>
  <c r="J185" i="9"/>
  <c r="H185" i="9"/>
  <c r="F185" i="9"/>
  <c r="E185" i="9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T179" i="9" s="1"/>
  <c r="P179" i="9"/>
  <c r="U179" i="9" s="1"/>
  <c r="L179" i="9"/>
  <c r="K179" i="9"/>
  <c r="J179" i="9"/>
  <c r="H179" i="9"/>
  <c r="G179" i="9"/>
  <c r="F179" i="9"/>
  <c r="N179" i="9" s="1"/>
  <c r="O179" i="9" s="1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S170" i="9"/>
  <c r="R170" i="9"/>
  <c r="Q170" i="9"/>
  <c r="P170" i="9"/>
  <c r="M170" i="9"/>
  <c r="L170" i="9"/>
  <c r="J170" i="9"/>
  <c r="H170" i="9"/>
  <c r="U170" i="9" s="1"/>
  <c r="F170" i="9"/>
  <c r="E170" i="9"/>
  <c r="K170" i="9" s="1"/>
  <c r="D170" i="9"/>
  <c r="S169" i="9"/>
  <c r="R169" i="9"/>
  <c r="Q169" i="9"/>
  <c r="P169" i="9"/>
  <c r="L169" i="9"/>
  <c r="K169" i="9"/>
  <c r="J169" i="9"/>
  <c r="H169" i="9"/>
  <c r="F169" i="9"/>
  <c r="E169" i="9"/>
  <c r="D169" i="9"/>
  <c r="G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Q163" i="9"/>
  <c r="T163" i="9" s="1"/>
  <c r="P163" i="9"/>
  <c r="L163" i="9"/>
  <c r="J163" i="9"/>
  <c r="H163" i="9"/>
  <c r="U163" i="9" s="1"/>
  <c r="F163" i="9"/>
  <c r="E163" i="9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U157" i="9"/>
  <c r="S157" i="9"/>
  <c r="R157" i="9"/>
  <c r="Q157" i="9"/>
  <c r="P157" i="9"/>
  <c r="L157" i="9"/>
  <c r="J157" i="9"/>
  <c r="I157" i="9"/>
  <c r="H157" i="9"/>
  <c r="F157" i="9"/>
  <c r="G157" i="9" s="1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Q150" i="9"/>
  <c r="T150" i="9" s="1"/>
  <c r="P150" i="9"/>
  <c r="L150" i="9"/>
  <c r="J150" i="9"/>
  <c r="H150" i="9"/>
  <c r="U150" i="9" s="1"/>
  <c r="F150" i="9"/>
  <c r="E150" i="9"/>
  <c r="D150" i="9"/>
  <c r="U149" i="9"/>
  <c r="T149" i="9"/>
  <c r="O149" i="9"/>
  <c r="N149" i="9"/>
  <c r="M149" i="9"/>
  <c r="K149" i="9"/>
  <c r="I149" i="9"/>
  <c r="G149" i="9"/>
  <c r="U148" i="9"/>
  <c r="T148" i="9"/>
  <c r="O148" i="9"/>
  <c r="N148" i="9"/>
  <c r="M148" i="9"/>
  <c r="K148" i="9"/>
  <c r="I148" i="9"/>
  <c r="G148" i="9"/>
  <c r="U147" i="9"/>
  <c r="T147" i="9"/>
  <c r="O147" i="9"/>
  <c r="N147" i="9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Q144" i="9"/>
  <c r="P144" i="9"/>
  <c r="U144" i="9" s="1"/>
  <c r="L144" i="9"/>
  <c r="K144" i="9"/>
  <c r="J144" i="9"/>
  <c r="H144" i="9"/>
  <c r="I144" i="9" s="1"/>
  <c r="G144" i="9"/>
  <c r="F144" i="9"/>
  <c r="N144" i="9" s="1"/>
  <c r="O144" i="9" s="1"/>
  <c r="E144" i="9"/>
  <c r="M144" i="9" s="1"/>
  <c r="D144" i="9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U137" i="9"/>
  <c r="S137" i="9"/>
  <c r="R137" i="9"/>
  <c r="Q137" i="9"/>
  <c r="P137" i="9"/>
  <c r="L137" i="9"/>
  <c r="J137" i="9"/>
  <c r="H137" i="9"/>
  <c r="F137" i="9"/>
  <c r="E137" i="9"/>
  <c r="K137" i="9" s="1"/>
  <c r="D137" i="9"/>
  <c r="U136" i="9"/>
  <c r="T136" i="9"/>
  <c r="O136" i="9"/>
  <c r="N136" i="9"/>
  <c r="M136" i="9"/>
  <c r="K136" i="9"/>
  <c r="I136" i="9"/>
  <c r="G136" i="9"/>
  <c r="U135" i="9"/>
  <c r="T135" i="9"/>
  <c r="O135" i="9"/>
  <c r="N135" i="9"/>
  <c r="M135" i="9"/>
  <c r="K135" i="9"/>
  <c r="I135" i="9"/>
  <c r="G135" i="9"/>
  <c r="U134" i="9"/>
  <c r="T134" i="9"/>
  <c r="O134" i="9"/>
  <c r="N134" i="9"/>
  <c r="M134" i="9"/>
  <c r="K134" i="9"/>
  <c r="I134" i="9"/>
  <c r="G134" i="9"/>
  <c r="U133" i="9"/>
  <c r="T133" i="9"/>
  <c r="O133" i="9"/>
  <c r="N133" i="9"/>
  <c r="M133" i="9"/>
  <c r="K133" i="9"/>
  <c r="I133" i="9"/>
  <c r="G133" i="9"/>
  <c r="U132" i="9"/>
  <c r="S132" i="9"/>
  <c r="R132" i="9"/>
  <c r="Q132" i="9"/>
  <c r="P132" i="9"/>
  <c r="N132" i="9"/>
  <c r="L132" i="9"/>
  <c r="J132" i="9"/>
  <c r="I132" i="9"/>
  <c r="H132" i="9"/>
  <c r="F132" i="9"/>
  <c r="E132" i="9"/>
  <c r="D132" i="9"/>
  <c r="G132" i="9" s="1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T126" i="9" s="1"/>
  <c r="P126" i="9"/>
  <c r="L126" i="9"/>
  <c r="J126" i="9"/>
  <c r="H126" i="9"/>
  <c r="F126" i="9"/>
  <c r="E126" i="9"/>
  <c r="K126" i="9" s="1"/>
  <c r="D126" i="9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P121" i="9"/>
  <c r="L121" i="9"/>
  <c r="J121" i="9"/>
  <c r="H121" i="9"/>
  <c r="I121" i="9" s="1"/>
  <c r="F121" i="9"/>
  <c r="E121" i="9"/>
  <c r="K121" i="9" s="1"/>
  <c r="D121" i="9"/>
  <c r="G121" i="9" s="1"/>
  <c r="U120" i="9"/>
  <c r="T120" i="9"/>
  <c r="N120" i="9"/>
  <c r="O120" i="9" s="1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T112" i="9" s="1"/>
  <c r="P112" i="9"/>
  <c r="L112" i="9"/>
  <c r="J112" i="9"/>
  <c r="H112" i="9"/>
  <c r="U112" i="9" s="1"/>
  <c r="F112" i="9"/>
  <c r="E112" i="9"/>
  <c r="K112" i="9" s="1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U106" i="9"/>
  <c r="S106" i="9"/>
  <c r="R106" i="9"/>
  <c r="Q106" i="9"/>
  <c r="T106" i="9" s="1"/>
  <c r="P106" i="9"/>
  <c r="L106" i="9"/>
  <c r="J106" i="9"/>
  <c r="K106" i="9" s="1"/>
  <c r="H106" i="9"/>
  <c r="F106" i="9"/>
  <c r="N106" i="9" s="1"/>
  <c r="O106" i="9" s="1"/>
  <c r="E106" i="9"/>
  <c r="M106" i="9" s="1"/>
  <c r="D106" i="9"/>
  <c r="I106" i="9" s="1"/>
  <c r="U105" i="9"/>
  <c r="T105" i="9"/>
  <c r="N105" i="9"/>
  <c r="O105" i="9" s="1"/>
  <c r="M105" i="9"/>
  <c r="K105" i="9"/>
  <c r="I105" i="9"/>
  <c r="G105" i="9"/>
  <c r="S102" i="9"/>
  <c r="R102" i="9"/>
  <c r="Q102" i="9"/>
  <c r="P102" i="9"/>
  <c r="L102" i="9"/>
  <c r="J102" i="9"/>
  <c r="H102" i="9"/>
  <c r="U102" i="9" s="1"/>
  <c r="F102" i="9"/>
  <c r="E102" i="9"/>
  <c r="D102" i="9"/>
  <c r="S101" i="9"/>
  <c r="R101" i="9"/>
  <c r="Q101" i="9"/>
  <c r="P101" i="9"/>
  <c r="U101" i="9" s="1"/>
  <c r="L101" i="9"/>
  <c r="K101" i="9"/>
  <c r="J101" i="9"/>
  <c r="H101" i="9"/>
  <c r="F101" i="9"/>
  <c r="N101" i="9" s="1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T96" i="9" s="1"/>
  <c r="P96" i="9"/>
  <c r="L96" i="9"/>
  <c r="J96" i="9"/>
  <c r="H96" i="9"/>
  <c r="U96" i="9" s="1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S91" i="9"/>
  <c r="R91" i="9"/>
  <c r="Q91" i="9"/>
  <c r="P91" i="9"/>
  <c r="U91" i="9" s="1"/>
  <c r="N91" i="9"/>
  <c r="O91" i="9" s="1"/>
  <c r="L91" i="9"/>
  <c r="J91" i="9"/>
  <c r="I91" i="9"/>
  <c r="H91" i="9"/>
  <c r="F91" i="9"/>
  <c r="G91" i="9" s="1"/>
  <c r="E91" i="9"/>
  <c r="D91" i="9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R85" i="9"/>
  <c r="Q85" i="9"/>
  <c r="T85" i="9" s="1"/>
  <c r="P85" i="9"/>
  <c r="L85" i="9"/>
  <c r="M85" i="9" s="1"/>
  <c r="J85" i="9"/>
  <c r="H85" i="9"/>
  <c r="F85" i="9"/>
  <c r="E85" i="9"/>
  <c r="D85" i="9"/>
  <c r="S84" i="9"/>
  <c r="R84" i="9"/>
  <c r="Q84" i="9"/>
  <c r="P84" i="9"/>
  <c r="L84" i="9"/>
  <c r="J84" i="9"/>
  <c r="K84" i="9" s="1"/>
  <c r="I84" i="9"/>
  <c r="H84" i="9"/>
  <c r="U84" i="9" s="1"/>
  <c r="G84" i="9"/>
  <c r="F84" i="9"/>
  <c r="N84" i="9" s="1"/>
  <c r="O84" i="9" s="1"/>
  <c r="E84" i="9"/>
  <c r="D84" i="9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R78" i="9"/>
  <c r="Q78" i="9"/>
  <c r="P78" i="9"/>
  <c r="U78" i="9" s="1"/>
  <c r="L78" i="9"/>
  <c r="J78" i="9"/>
  <c r="H78" i="9"/>
  <c r="F78" i="9"/>
  <c r="E78" i="9"/>
  <c r="K78" i="9" s="1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O74" i="9"/>
  <c r="N74" i="9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O72" i="9"/>
  <c r="N72" i="9"/>
  <c r="M72" i="9"/>
  <c r="K72" i="9"/>
  <c r="I72" i="9"/>
  <c r="G72" i="9"/>
  <c r="U71" i="9"/>
  <c r="T71" i="9"/>
  <c r="O71" i="9"/>
  <c r="N71" i="9"/>
  <c r="M71" i="9"/>
  <c r="K71" i="9"/>
  <c r="I71" i="9"/>
  <c r="G71" i="9"/>
  <c r="S70" i="9"/>
  <c r="R70" i="9"/>
  <c r="Q70" i="9"/>
  <c r="P70" i="9"/>
  <c r="L70" i="9"/>
  <c r="J70" i="9"/>
  <c r="H70" i="9"/>
  <c r="F70" i="9"/>
  <c r="E70" i="9"/>
  <c r="K70" i="9" s="1"/>
  <c r="D70" i="9"/>
  <c r="G70" i="9" s="1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Q63" i="9"/>
  <c r="T63" i="9" s="1"/>
  <c r="P63" i="9"/>
  <c r="L63" i="9"/>
  <c r="J63" i="9"/>
  <c r="H63" i="9"/>
  <c r="F63" i="9"/>
  <c r="E63" i="9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N60" i="9"/>
  <c r="O60" i="9" s="1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T58" i="9" s="1"/>
  <c r="P58" i="9"/>
  <c r="U58" i="9" s="1"/>
  <c r="L58" i="9"/>
  <c r="J58" i="9"/>
  <c r="H58" i="9"/>
  <c r="F58" i="9"/>
  <c r="E58" i="9"/>
  <c r="K58" i="9" s="1"/>
  <c r="D58" i="9"/>
  <c r="U57" i="9"/>
  <c r="T57" i="9"/>
  <c r="N57" i="9"/>
  <c r="O57" i="9" s="1"/>
  <c r="M57" i="9"/>
  <c r="K57" i="9"/>
  <c r="I57" i="9"/>
  <c r="G57" i="9"/>
  <c r="S54" i="9"/>
  <c r="R54" i="9"/>
  <c r="Q54" i="9"/>
  <c r="T54" i="9" s="1"/>
  <c r="P54" i="9"/>
  <c r="L54" i="9"/>
  <c r="J54" i="9"/>
  <c r="H54" i="9"/>
  <c r="F54" i="9"/>
  <c r="E54" i="9"/>
  <c r="D54" i="9"/>
  <c r="G54" i="9" s="1"/>
  <c r="S53" i="9"/>
  <c r="R53" i="9"/>
  <c r="Q53" i="9"/>
  <c r="P53" i="9"/>
  <c r="U53" i="9" s="1"/>
  <c r="L53" i="9"/>
  <c r="J53" i="9"/>
  <c r="I53" i="9"/>
  <c r="H53" i="9"/>
  <c r="F53" i="9"/>
  <c r="E53" i="9"/>
  <c r="D53" i="9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Q47" i="9"/>
  <c r="T47" i="9" s="1"/>
  <c r="P47" i="9"/>
  <c r="L47" i="9"/>
  <c r="K47" i="9"/>
  <c r="J47" i="9"/>
  <c r="H47" i="9"/>
  <c r="F47" i="9"/>
  <c r="E47" i="9"/>
  <c r="M47" i="9" s="1"/>
  <c r="D47" i="9"/>
  <c r="G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J40" i="9"/>
  <c r="H40" i="9"/>
  <c r="U40" i="9" s="1"/>
  <c r="F40" i="9"/>
  <c r="N40" i="9" s="1"/>
  <c r="E40" i="9"/>
  <c r="K40" i="9" s="1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R35" i="9"/>
  <c r="Q35" i="9"/>
  <c r="P35" i="9"/>
  <c r="U35" i="9" s="1"/>
  <c r="L35" i="9"/>
  <c r="K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T27" i="9" s="1"/>
  <c r="P27" i="9"/>
  <c r="L27" i="9"/>
  <c r="J27" i="9"/>
  <c r="I27" i="9"/>
  <c r="H27" i="9"/>
  <c r="U27" i="9" s="1"/>
  <c r="F27" i="9"/>
  <c r="E27" i="9"/>
  <c r="K27" i="9" s="1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Q19" i="9"/>
  <c r="T19" i="9" s="1"/>
  <c r="P19" i="9"/>
  <c r="U19" i="9" s="1"/>
  <c r="L19" i="9"/>
  <c r="J19" i="9"/>
  <c r="I19" i="9"/>
  <c r="H19" i="9"/>
  <c r="F19" i="9"/>
  <c r="E19" i="9"/>
  <c r="D19" i="9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P10" i="9"/>
  <c r="L10" i="9"/>
  <c r="J10" i="9"/>
  <c r="H10" i="9"/>
  <c r="U10" i="9" s="1"/>
  <c r="F10" i="9"/>
  <c r="N10" i="9" s="1"/>
  <c r="E10" i="9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Q339" i="8"/>
  <c r="T339" i="8" s="1"/>
  <c r="P339" i="8"/>
  <c r="L339" i="8"/>
  <c r="J339" i="8"/>
  <c r="H339" i="8"/>
  <c r="F339" i="8"/>
  <c r="E339" i="8"/>
  <c r="M339" i="8" s="1"/>
  <c r="D339" i="8"/>
  <c r="I339" i="8" s="1"/>
  <c r="T338" i="8"/>
  <c r="S338" i="8"/>
  <c r="R338" i="8"/>
  <c r="Q338" i="8"/>
  <c r="P338" i="8"/>
  <c r="L338" i="8"/>
  <c r="J338" i="8"/>
  <c r="H338" i="8"/>
  <c r="F338" i="8"/>
  <c r="E338" i="8"/>
  <c r="D338" i="8"/>
  <c r="S337" i="8"/>
  <c r="R337" i="8"/>
  <c r="Q337" i="8"/>
  <c r="P337" i="8"/>
  <c r="U337" i="8" s="1"/>
  <c r="L337" i="8"/>
  <c r="J337" i="8"/>
  <c r="K337" i="8" s="1"/>
  <c r="H337" i="8"/>
  <c r="F337" i="8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Q332" i="8"/>
  <c r="P332" i="8"/>
  <c r="M332" i="8"/>
  <c r="L332" i="8"/>
  <c r="J332" i="8"/>
  <c r="H332" i="8"/>
  <c r="F332" i="8"/>
  <c r="E332" i="8"/>
  <c r="K332" i="8" s="1"/>
  <c r="D332" i="8"/>
  <c r="U331" i="8"/>
  <c r="T331" i="8"/>
  <c r="O331" i="8"/>
  <c r="N331" i="8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O327" i="8"/>
  <c r="N327" i="8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Q323" i="8"/>
  <c r="P323" i="8"/>
  <c r="L323" i="8"/>
  <c r="J323" i="8"/>
  <c r="H323" i="8"/>
  <c r="F323" i="8"/>
  <c r="N323" i="8" s="1"/>
  <c r="E323" i="8"/>
  <c r="M323" i="8" s="1"/>
  <c r="D323" i="8"/>
  <c r="U322" i="8"/>
  <c r="T322" i="8"/>
  <c r="N322" i="8"/>
  <c r="O322" i="8" s="1"/>
  <c r="M322" i="8"/>
  <c r="K322" i="8"/>
  <c r="I322" i="8"/>
  <c r="G322" i="8"/>
  <c r="U321" i="8"/>
  <c r="T321" i="8"/>
  <c r="N321" i="8"/>
  <c r="O321" i="8" s="1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S317" i="8"/>
  <c r="R317" i="8"/>
  <c r="Q317" i="8"/>
  <c r="P317" i="8"/>
  <c r="L317" i="8"/>
  <c r="J317" i="8"/>
  <c r="H317" i="8"/>
  <c r="F317" i="8"/>
  <c r="E317" i="8"/>
  <c r="K317" i="8" s="1"/>
  <c r="D317" i="8"/>
  <c r="U316" i="8"/>
  <c r="T316" i="8"/>
  <c r="O316" i="8"/>
  <c r="N316" i="8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N304" i="8"/>
  <c r="O304" i="8" s="1"/>
  <c r="M304" i="8"/>
  <c r="K304" i="8"/>
  <c r="I304" i="8"/>
  <c r="G304" i="8"/>
  <c r="T303" i="8"/>
  <c r="S303" i="8"/>
  <c r="R303" i="8"/>
  <c r="Q303" i="8"/>
  <c r="P303" i="8"/>
  <c r="U303" i="8" s="1"/>
  <c r="L303" i="8"/>
  <c r="M303" i="8" s="1"/>
  <c r="J303" i="8"/>
  <c r="H303" i="8"/>
  <c r="F303" i="8"/>
  <c r="E303" i="8"/>
  <c r="K303" i="8" s="1"/>
  <c r="D303" i="8"/>
  <c r="U302" i="8"/>
  <c r="T302" i="8"/>
  <c r="O302" i="8"/>
  <c r="N302" i="8"/>
  <c r="M302" i="8"/>
  <c r="K302" i="8"/>
  <c r="I302" i="8"/>
  <c r="G302" i="8"/>
  <c r="S299" i="8"/>
  <c r="T299" i="8" s="1"/>
  <c r="R299" i="8"/>
  <c r="Q299" i="8"/>
  <c r="P299" i="8"/>
  <c r="L299" i="8"/>
  <c r="J299" i="8"/>
  <c r="H299" i="8"/>
  <c r="F299" i="8"/>
  <c r="N299" i="8" s="1"/>
  <c r="E299" i="8"/>
  <c r="D299" i="8"/>
  <c r="T298" i="8"/>
  <c r="S298" i="8"/>
  <c r="R298" i="8"/>
  <c r="Q298" i="8"/>
  <c r="P298" i="8"/>
  <c r="U298" i="8" s="1"/>
  <c r="L298" i="8"/>
  <c r="J298" i="8"/>
  <c r="H298" i="8"/>
  <c r="F298" i="8"/>
  <c r="N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O293" i="8"/>
  <c r="N293" i="8"/>
  <c r="M293" i="8"/>
  <c r="K293" i="8"/>
  <c r="I293" i="8"/>
  <c r="G293" i="8"/>
  <c r="S292" i="8"/>
  <c r="R292" i="8"/>
  <c r="Q292" i="8"/>
  <c r="T292" i="8" s="1"/>
  <c r="P292" i="8"/>
  <c r="L292" i="8"/>
  <c r="J292" i="8"/>
  <c r="H292" i="8"/>
  <c r="F292" i="8"/>
  <c r="E292" i="8"/>
  <c r="D292" i="8"/>
  <c r="I292" i="8" s="1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U285" i="8"/>
  <c r="S285" i="8"/>
  <c r="R285" i="8"/>
  <c r="Q285" i="8"/>
  <c r="T285" i="8" s="1"/>
  <c r="P285" i="8"/>
  <c r="L285" i="8"/>
  <c r="J285" i="8"/>
  <c r="H285" i="8"/>
  <c r="F285" i="8"/>
  <c r="N285" i="8" s="1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N283" i="8"/>
  <c r="O283" i="8" s="1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N279" i="8"/>
  <c r="O279" i="8" s="1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T275" i="8" s="1"/>
  <c r="R275" i="8"/>
  <c r="Q275" i="8"/>
  <c r="P275" i="8"/>
  <c r="L275" i="8"/>
  <c r="J275" i="8"/>
  <c r="H275" i="8"/>
  <c r="F275" i="8"/>
  <c r="G275" i="8" s="1"/>
  <c r="E275" i="8"/>
  <c r="M275" i="8" s="1"/>
  <c r="D275" i="8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U267" i="8"/>
  <c r="S267" i="8"/>
  <c r="R267" i="8"/>
  <c r="Q267" i="8"/>
  <c r="P267" i="8"/>
  <c r="L267" i="8"/>
  <c r="J267" i="8"/>
  <c r="H267" i="8"/>
  <c r="F267" i="8"/>
  <c r="N267" i="8" s="1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N263" i="8"/>
  <c r="O263" i="8" s="1"/>
  <c r="M263" i="8"/>
  <c r="K263" i="8"/>
  <c r="I263" i="8"/>
  <c r="G263" i="8"/>
  <c r="S260" i="8"/>
  <c r="T260" i="8" s="1"/>
  <c r="R260" i="8"/>
  <c r="Q260" i="8"/>
  <c r="P260" i="8"/>
  <c r="L260" i="8"/>
  <c r="J260" i="8"/>
  <c r="K260" i="8" s="1"/>
  <c r="H260" i="8"/>
  <c r="N260" i="8" s="1"/>
  <c r="O260" i="8" s="1"/>
  <c r="G260" i="8"/>
  <c r="F260" i="8"/>
  <c r="E260" i="8"/>
  <c r="M260" i="8" s="1"/>
  <c r="D260" i="8"/>
  <c r="S259" i="8"/>
  <c r="R259" i="8"/>
  <c r="Q259" i="8"/>
  <c r="T259" i="8" s="1"/>
  <c r="P259" i="8"/>
  <c r="U259" i="8" s="1"/>
  <c r="L259" i="8"/>
  <c r="J259" i="8"/>
  <c r="H259" i="8"/>
  <c r="F259" i="8"/>
  <c r="N259" i="8" s="1"/>
  <c r="E259" i="8"/>
  <c r="K259" i="8" s="1"/>
  <c r="D259" i="8"/>
  <c r="I259" i="8" s="1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S254" i="8"/>
  <c r="R254" i="8"/>
  <c r="Q254" i="8"/>
  <c r="P254" i="8"/>
  <c r="U254" i="8" s="1"/>
  <c r="L254" i="8"/>
  <c r="J254" i="8"/>
  <c r="H254" i="8"/>
  <c r="G254" i="8"/>
  <c r="F254" i="8"/>
  <c r="N254" i="8" s="1"/>
  <c r="E254" i="8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T247" i="8" s="1"/>
  <c r="P247" i="8"/>
  <c r="U247" i="8" s="1"/>
  <c r="L247" i="8"/>
  <c r="J247" i="8"/>
  <c r="H247" i="8"/>
  <c r="F247" i="8"/>
  <c r="N247" i="8" s="1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Q240" i="8"/>
  <c r="P240" i="8"/>
  <c r="L240" i="8"/>
  <c r="J240" i="8"/>
  <c r="H240" i="8"/>
  <c r="N240" i="8" s="1"/>
  <c r="F240" i="8"/>
  <c r="E240" i="8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Q231" i="8"/>
  <c r="T231" i="8" s="1"/>
  <c r="P231" i="8"/>
  <c r="U231" i="8" s="1"/>
  <c r="L231" i="8"/>
  <c r="J231" i="8"/>
  <c r="H231" i="8"/>
  <c r="N231" i="8" s="1"/>
  <c r="F231" i="8"/>
  <c r="E231" i="8"/>
  <c r="K231" i="8" s="1"/>
  <c r="D231" i="8"/>
  <c r="S230" i="8"/>
  <c r="T230" i="8" s="1"/>
  <c r="R230" i="8"/>
  <c r="Q230" i="8"/>
  <c r="P230" i="8"/>
  <c r="L230" i="8"/>
  <c r="J230" i="8"/>
  <c r="K230" i="8" s="1"/>
  <c r="H230" i="8"/>
  <c r="F230" i="8"/>
  <c r="E230" i="8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N227" i="8"/>
  <c r="O227" i="8" s="1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T224" i="8" s="1"/>
  <c r="R224" i="8"/>
  <c r="Q224" i="8"/>
  <c r="P224" i="8"/>
  <c r="L224" i="8"/>
  <c r="J224" i="8"/>
  <c r="H224" i="8"/>
  <c r="F224" i="8"/>
  <c r="E224" i="8"/>
  <c r="M224" i="8" s="1"/>
  <c r="D224" i="8"/>
  <c r="U223" i="8"/>
  <c r="T223" i="8"/>
  <c r="O223" i="8"/>
  <c r="N223" i="8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T216" i="8" s="1"/>
  <c r="P216" i="8"/>
  <c r="U216" i="8" s="1"/>
  <c r="L216" i="8"/>
  <c r="J216" i="8"/>
  <c r="H216" i="8"/>
  <c r="F216" i="8"/>
  <c r="N216" i="8" s="1"/>
  <c r="O216" i="8" s="1"/>
  <c r="E216" i="8"/>
  <c r="D216" i="8"/>
  <c r="I216" i="8" s="1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U205" i="8" s="1"/>
  <c r="L205" i="8"/>
  <c r="J205" i="8"/>
  <c r="H205" i="8"/>
  <c r="F205" i="8"/>
  <c r="N205" i="8" s="1"/>
  <c r="E205" i="8"/>
  <c r="D205" i="8"/>
  <c r="I205" i="8" s="1"/>
  <c r="S204" i="8"/>
  <c r="R204" i="8"/>
  <c r="Q204" i="8"/>
  <c r="P204" i="8"/>
  <c r="L204" i="8"/>
  <c r="K204" i="8"/>
  <c r="J204" i="8"/>
  <c r="H204" i="8"/>
  <c r="U204" i="8" s="1"/>
  <c r="F204" i="8"/>
  <c r="E204" i="8"/>
  <c r="D204" i="8"/>
  <c r="G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T198" i="8" s="1"/>
  <c r="P198" i="8"/>
  <c r="L198" i="8"/>
  <c r="J198" i="8"/>
  <c r="H198" i="8"/>
  <c r="I198" i="8" s="1"/>
  <c r="F198" i="8"/>
  <c r="E198" i="8"/>
  <c r="M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T191" i="8" s="1"/>
  <c r="P191" i="8"/>
  <c r="U191" i="8" s="1"/>
  <c r="L191" i="8"/>
  <c r="K191" i="8"/>
  <c r="J191" i="8"/>
  <c r="H191" i="8"/>
  <c r="F191" i="8"/>
  <c r="N191" i="8" s="1"/>
  <c r="E191" i="8"/>
  <c r="D191" i="8"/>
  <c r="U190" i="8"/>
  <c r="T190" i="8"/>
  <c r="O190" i="8"/>
  <c r="N190" i="8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O188" i="8"/>
  <c r="N188" i="8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Q185" i="8"/>
  <c r="T185" i="8" s="1"/>
  <c r="P185" i="8"/>
  <c r="L185" i="8"/>
  <c r="J185" i="8"/>
  <c r="H185" i="8"/>
  <c r="I185" i="8" s="1"/>
  <c r="F185" i="8"/>
  <c r="E185" i="8"/>
  <c r="D185" i="8"/>
  <c r="G185" i="8" s="1"/>
  <c r="U184" i="8"/>
  <c r="T184" i="8"/>
  <c r="O184" i="8"/>
  <c r="N184" i="8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T179" i="8" s="1"/>
  <c r="P179" i="8"/>
  <c r="L179" i="8"/>
  <c r="J179" i="8"/>
  <c r="K179" i="8" s="1"/>
  <c r="I179" i="8"/>
  <c r="H179" i="8"/>
  <c r="U179" i="8" s="1"/>
  <c r="F179" i="8"/>
  <c r="N179" i="8" s="1"/>
  <c r="O179" i="8" s="1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O175" i="8"/>
  <c r="N175" i="8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T170" i="8" s="1"/>
  <c r="P170" i="8"/>
  <c r="U170" i="8" s="1"/>
  <c r="L170" i="8"/>
  <c r="J170" i="8"/>
  <c r="H170" i="8"/>
  <c r="F170" i="8"/>
  <c r="N170" i="8" s="1"/>
  <c r="E170" i="8"/>
  <c r="K170" i="8" s="1"/>
  <c r="D170" i="8"/>
  <c r="U169" i="8"/>
  <c r="S169" i="8"/>
  <c r="R169" i="8"/>
  <c r="Q169" i="8"/>
  <c r="T169" i="8" s="1"/>
  <c r="P169" i="8"/>
  <c r="L169" i="8"/>
  <c r="K169" i="8"/>
  <c r="J169" i="8"/>
  <c r="H169" i="8"/>
  <c r="F169" i="8"/>
  <c r="N169" i="8" s="1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H163" i="8"/>
  <c r="G163" i="8"/>
  <c r="F163" i="8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T157" i="8" s="1"/>
  <c r="P157" i="8"/>
  <c r="U157" i="8" s="1"/>
  <c r="L157" i="8"/>
  <c r="J157" i="8"/>
  <c r="H157" i="8"/>
  <c r="I157" i="8" s="1"/>
  <c r="F157" i="8"/>
  <c r="E157" i="8"/>
  <c r="D157" i="8"/>
  <c r="U156" i="8"/>
  <c r="T156" i="8"/>
  <c r="O156" i="8"/>
  <c r="N156" i="8"/>
  <c r="M156" i="8"/>
  <c r="K156" i="8"/>
  <c r="I156" i="8"/>
  <c r="G156" i="8"/>
  <c r="U155" i="8"/>
  <c r="T155" i="8"/>
  <c r="N155" i="8"/>
  <c r="O155" i="8" s="1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S150" i="8"/>
  <c r="R150" i="8"/>
  <c r="Q150" i="8"/>
  <c r="T150" i="8" s="1"/>
  <c r="P150" i="8"/>
  <c r="U150" i="8" s="1"/>
  <c r="L150" i="8"/>
  <c r="J150" i="8"/>
  <c r="H150" i="8"/>
  <c r="F150" i="8"/>
  <c r="N150" i="8" s="1"/>
  <c r="E150" i="8"/>
  <c r="D150" i="8"/>
  <c r="I150" i="8" s="1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U144" i="8"/>
  <c r="S144" i="8"/>
  <c r="R144" i="8"/>
  <c r="Q144" i="8"/>
  <c r="P144" i="8"/>
  <c r="L144" i="8"/>
  <c r="K144" i="8"/>
  <c r="J144" i="8"/>
  <c r="I144" i="8"/>
  <c r="H144" i="8"/>
  <c r="F144" i="8"/>
  <c r="E144" i="8"/>
  <c r="M144" i="8" s="1"/>
  <c r="D144" i="8"/>
  <c r="G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T137" i="8" s="1"/>
  <c r="P137" i="8"/>
  <c r="L137" i="8"/>
  <c r="J137" i="8"/>
  <c r="H137" i="8"/>
  <c r="I137" i="8" s="1"/>
  <c r="F137" i="8"/>
  <c r="E137" i="8"/>
  <c r="M137" i="8" s="1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O132" i="8"/>
  <c r="L132" i="8"/>
  <c r="J132" i="8"/>
  <c r="H132" i="8"/>
  <c r="F132" i="8"/>
  <c r="N132" i="8" s="1"/>
  <c r="E132" i="8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I126" i="8"/>
  <c r="H126" i="8"/>
  <c r="F126" i="8"/>
  <c r="N126" i="8" s="1"/>
  <c r="E126" i="8"/>
  <c r="D126" i="8"/>
  <c r="G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P121" i="8"/>
  <c r="L121" i="8"/>
  <c r="J121" i="8"/>
  <c r="H121" i="8"/>
  <c r="G121" i="8"/>
  <c r="F121" i="8"/>
  <c r="E121" i="8"/>
  <c r="M121" i="8" s="1"/>
  <c r="D121" i="8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N117" i="8"/>
  <c r="O117" i="8" s="1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S112" i="8"/>
  <c r="R112" i="8"/>
  <c r="Q112" i="8"/>
  <c r="T112" i="8" s="1"/>
  <c r="P112" i="8"/>
  <c r="U112" i="8" s="1"/>
  <c r="L112" i="8"/>
  <c r="J112" i="8"/>
  <c r="H112" i="8"/>
  <c r="F112" i="8"/>
  <c r="N112" i="8" s="1"/>
  <c r="E112" i="8"/>
  <c r="M112" i="8" s="1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T106" i="8" s="1"/>
  <c r="P106" i="8"/>
  <c r="U106" i="8" s="1"/>
  <c r="L106" i="8"/>
  <c r="K106" i="8"/>
  <c r="J106" i="8"/>
  <c r="H106" i="8"/>
  <c r="F106" i="8"/>
  <c r="N106" i="8" s="1"/>
  <c r="E106" i="8"/>
  <c r="M106" i="8" s="1"/>
  <c r="D106" i="8"/>
  <c r="I106" i="8" s="1"/>
  <c r="U105" i="8"/>
  <c r="T105" i="8"/>
  <c r="O105" i="8"/>
  <c r="N105" i="8"/>
  <c r="M105" i="8"/>
  <c r="K105" i="8"/>
  <c r="I105" i="8"/>
  <c r="G105" i="8"/>
  <c r="S102" i="8"/>
  <c r="R102" i="8"/>
  <c r="Q102" i="8"/>
  <c r="P102" i="8"/>
  <c r="L102" i="8"/>
  <c r="J102" i="8"/>
  <c r="H102" i="8"/>
  <c r="U102" i="8" s="1"/>
  <c r="G102" i="8"/>
  <c r="F102" i="8"/>
  <c r="E102" i="8"/>
  <c r="M102" i="8" s="1"/>
  <c r="D102" i="8"/>
  <c r="I102" i="8" s="1"/>
  <c r="S101" i="8"/>
  <c r="R101" i="8"/>
  <c r="Q101" i="8"/>
  <c r="T101" i="8" s="1"/>
  <c r="P101" i="8"/>
  <c r="U101" i="8" s="1"/>
  <c r="L101" i="8"/>
  <c r="J101" i="8"/>
  <c r="H101" i="8"/>
  <c r="F101" i="8"/>
  <c r="N101" i="8" s="1"/>
  <c r="O101" i="8" s="1"/>
  <c r="E101" i="8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U96" i="8"/>
  <c r="S96" i="8"/>
  <c r="R96" i="8"/>
  <c r="Q96" i="8"/>
  <c r="T96" i="8" s="1"/>
  <c r="P96" i="8"/>
  <c r="L96" i="8"/>
  <c r="M96" i="8" s="1"/>
  <c r="J96" i="8"/>
  <c r="H96" i="8"/>
  <c r="F96" i="8"/>
  <c r="N96" i="8" s="1"/>
  <c r="E96" i="8"/>
  <c r="K96" i="8" s="1"/>
  <c r="D96" i="8"/>
  <c r="U95" i="8"/>
  <c r="T95" i="8"/>
  <c r="O95" i="8"/>
  <c r="N95" i="8"/>
  <c r="M95" i="8"/>
  <c r="K95" i="8"/>
  <c r="I95" i="8"/>
  <c r="G95" i="8"/>
  <c r="U94" i="8"/>
  <c r="T94" i="8"/>
  <c r="O94" i="8"/>
  <c r="N94" i="8"/>
  <c r="M94" i="8"/>
  <c r="K94" i="8"/>
  <c r="I94" i="8"/>
  <c r="G94" i="8"/>
  <c r="U93" i="8"/>
  <c r="T93" i="8"/>
  <c r="O93" i="8"/>
  <c r="N93" i="8"/>
  <c r="M93" i="8"/>
  <c r="K93" i="8"/>
  <c r="I93" i="8"/>
  <c r="G93" i="8"/>
  <c r="U92" i="8"/>
  <c r="T92" i="8"/>
  <c r="O92" i="8"/>
  <c r="N92" i="8"/>
  <c r="M92" i="8"/>
  <c r="K92" i="8"/>
  <c r="I92" i="8"/>
  <c r="G92" i="8"/>
  <c r="U91" i="8"/>
  <c r="S91" i="8"/>
  <c r="R91" i="8"/>
  <c r="Q91" i="8"/>
  <c r="P91" i="8"/>
  <c r="L91" i="8"/>
  <c r="K91" i="8"/>
  <c r="J91" i="8"/>
  <c r="H91" i="8"/>
  <c r="F91" i="8"/>
  <c r="E91" i="8"/>
  <c r="M91" i="8" s="1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P85" i="8"/>
  <c r="L85" i="8"/>
  <c r="J85" i="8"/>
  <c r="H85" i="8"/>
  <c r="U85" i="8" s="1"/>
  <c r="G85" i="8"/>
  <c r="F85" i="8"/>
  <c r="E85" i="8"/>
  <c r="K85" i="8" s="1"/>
  <c r="D85" i="8"/>
  <c r="I85" i="8" s="1"/>
  <c r="S84" i="8"/>
  <c r="R84" i="8"/>
  <c r="Q84" i="8"/>
  <c r="T84" i="8" s="1"/>
  <c r="P84" i="8"/>
  <c r="U84" i="8" s="1"/>
  <c r="L84" i="8"/>
  <c r="J84" i="8"/>
  <c r="H84" i="8"/>
  <c r="F84" i="8"/>
  <c r="N84" i="8" s="1"/>
  <c r="O84" i="8" s="1"/>
  <c r="E84" i="8"/>
  <c r="D84" i="8"/>
  <c r="I84" i="8" s="1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T78" i="8" s="1"/>
  <c r="P78" i="8"/>
  <c r="L78" i="8"/>
  <c r="M78" i="8" s="1"/>
  <c r="J78" i="8"/>
  <c r="H78" i="8"/>
  <c r="U78" i="8" s="1"/>
  <c r="F78" i="8"/>
  <c r="N78" i="8" s="1"/>
  <c r="E78" i="8"/>
  <c r="K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U70" i="8"/>
  <c r="S70" i="8"/>
  <c r="R70" i="8"/>
  <c r="Q70" i="8"/>
  <c r="P70" i="8"/>
  <c r="L70" i="8"/>
  <c r="K70" i="8"/>
  <c r="J70" i="8"/>
  <c r="H70" i="8"/>
  <c r="F70" i="8"/>
  <c r="E70" i="8"/>
  <c r="M70" i="8" s="1"/>
  <c r="D70" i="8"/>
  <c r="I70" i="8" s="1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U63" i="8"/>
  <c r="S63" i="8"/>
  <c r="R63" i="8"/>
  <c r="Q63" i="8"/>
  <c r="P63" i="8"/>
  <c r="L63" i="8"/>
  <c r="J63" i="8"/>
  <c r="H63" i="8"/>
  <c r="G63" i="8"/>
  <c r="F63" i="8"/>
  <c r="E63" i="8"/>
  <c r="K63" i="8" s="1"/>
  <c r="D63" i="8"/>
  <c r="I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R58" i="8"/>
  <c r="Q58" i="8"/>
  <c r="P58" i="8"/>
  <c r="U58" i="8" s="1"/>
  <c r="L58" i="8"/>
  <c r="J58" i="8"/>
  <c r="I58" i="8"/>
  <c r="H58" i="8"/>
  <c r="F58" i="8"/>
  <c r="N58" i="8" s="1"/>
  <c r="O58" i="8" s="1"/>
  <c r="E58" i="8"/>
  <c r="D58" i="8"/>
  <c r="U57" i="8"/>
  <c r="T57" i="8"/>
  <c r="O57" i="8"/>
  <c r="N57" i="8"/>
  <c r="M57" i="8"/>
  <c r="K57" i="8"/>
  <c r="I57" i="8"/>
  <c r="G57" i="8"/>
  <c r="S54" i="8"/>
  <c r="R54" i="8"/>
  <c r="Q54" i="8"/>
  <c r="T54" i="8" s="1"/>
  <c r="P54" i="8"/>
  <c r="U54" i="8" s="1"/>
  <c r="L54" i="8"/>
  <c r="M54" i="8" s="1"/>
  <c r="J54" i="8"/>
  <c r="H54" i="8"/>
  <c r="F54" i="8"/>
  <c r="N54" i="8" s="1"/>
  <c r="E54" i="8"/>
  <c r="K54" i="8" s="1"/>
  <c r="D54" i="8"/>
  <c r="U53" i="8"/>
  <c r="S53" i="8"/>
  <c r="R53" i="8"/>
  <c r="Q53" i="8"/>
  <c r="P53" i="8"/>
  <c r="L53" i="8"/>
  <c r="J53" i="8"/>
  <c r="K53" i="8" s="1"/>
  <c r="H53" i="8"/>
  <c r="F53" i="8"/>
  <c r="N53" i="8" s="1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L47" i="8"/>
  <c r="J47" i="8"/>
  <c r="H47" i="8"/>
  <c r="G47" i="8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T40" i="8" s="1"/>
  <c r="P40" i="8"/>
  <c r="U40" i="8" s="1"/>
  <c r="L40" i="8"/>
  <c r="J40" i="8"/>
  <c r="H40" i="8"/>
  <c r="I40" i="8" s="1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T35" i="8" s="1"/>
  <c r="P35" i="8"/>
  <c r="U35" i="8" s="1"/>
  <c r="M35" i="8"/>
  <c r="L35" i="8"/>
  <c r="J35" i="8"/>
  <c r="H35" i="8"/>
  <c r="F35" i="8"/>
  <c r="N35" i="8" s="1"/>
  <c r="E35" i="8"/>
  <c r="K35" i="8" s="1"/>
  <c r="D35" i="8"/>
  <c r="U34" i="8"/>
  <c r="T34" i="8"/>
  <c r="N34" i="8"/>
  <c r="O34" i="8" s="1"/>
  <c r="M34" i="8"/>
  <c r="K34" i="8"/>
  <c r="I34" i="8"/>
  <c r="G34" i="8"/>
  <c r="U33" i="8"/>
  <c r="T33" i="8"/>
  <c r="N33" i="8"/>
  <c r="O33" i="8" s="1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N28" i="8"/>
  <c r="O28" i="8" s="1"/>
  <c r="M28" i="8"/>
  <c r="K28" i="8"/>
  <c r="I28" i="8"/>
  <c r="G28" i="8"/>
  <c r="U27" i="8"/>
  <c r="S27" i="8"/>
  <c r="R27" i="8"/>
  <c r="Q27" i="8"/>
  <c r="T27" i="8" s="1"/>
  <c r="P27" i="8"/>
  <c r="L27" i="8"/>
  <c r="K27" i="8"/>
  <c r="J27" i="8"/>
  <c r="H27" i="8"/>
  <c r="F27" i="8"/>
  <c r="N27" i="8" s="1"/>
  <c r="E27" i="8"/>
  <c r="M27" i="8" s="1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U19" i="8"/>
  <c r="S19" i="8"/>
  <c r="R19" i="8"/>
  <c r="Q19" i="8"/>
  <c r="P19" i="8"/>
  <c r="L19" i="8"/>
  <c r="J19" i="8"/>
  <c r="H19" i="8"/>
  <c r="I19" i="8" s="1"/>
  <c r="G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N12" i="8"/>
  <c r="O12" i="8" s="1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Q10" i="8"/>
  <c r="P10" i="8"/>
  <c r="U10" i="8" s="1"/>
  <c r="L10" i="8"/>
  <c r="J10" i="8"/>
  <c r="H10" i="8"/>
  <c r="I10" i="8" s="1"/>
  <c r="F10" i="8"/>
  <c r="E10" i="8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U339" i="7" s="1"/>
  <c r="L339" i="7"/>
  <c r="J339" i="7"/>
  <c r="H339" i="7"/>
  <c r="F339" i="7"/>
  <c r="E339" i="7"/>
  <c r="D339" i="7"/>
  <c r="S338" i="7"/>
  <c r="R338" i="7"/>
  <c r="Q338" i="7"/>
  <c r="P338" i="7"/>
  <c r="U338" i="7" s="1"/>
  <c r="L338" i="7"/>
  <c r="J338" i="7"/>
  <c r="H338" i="7"/>
  <c r="F338" i="7"/>
  <c r="E338" i="7"/>
  <c r="D338" i="7"/>
  <c r="S337" i="7"/>
  <c r="R337" i="7"/>
  <c r="Q337" i="7"/>
  <c r="T337" i="7" s="1"/>
  <c r="P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T332" i="7" s="1"/>
  <c r="R332" i="7"/>
  <c r="Q332" i="7"/>
  <c r="P332" i="7"/>
  <c r="U332" i="7" s="1"/>
  <c r="L332" i="7"/>
  <c r="J332" i="7"/>
  <c r="H332" i="7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T323" i="7" s="1"/>
  <c r="P323" i="7"/>
  <c r="U323" i="7" s="1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T317" i="7" s="1"/>
  <c r="R317" i="7"/>
  <c r="Q317" i="7"/>
  <c r="P317" i="7"/>
  <c r="U317" i="7" s="1"/>
  <c r="N317" i="7"/>
  <c r="O317" i="7" s="1"/>
  <c r="L317" i="7"/>
  <c r="J317" i="7"/>
  <c r="H317" i="7"/>
  <c r="F317" i="7"/>
  <c r="E317" i="7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Q310" i="7"/>
  <c r="T310" i="7" s="1"/>
  <c r="P310" i="7"/>
  <c r="U310" i="7" s="1"/>
  <c r="L310" i="7"/>
  <c r="J310" i="7"/>
  <c r="H310" i="7"/>
  <c r="F310" i="7"/>
  <c r="E310" i="7"/>
  <c r="K310" i="7" s="1"/>
  <c r="D310" i="7"/>
  <c r="U309" i="7"/>
  <c r="T309" i="7"/>
  <c r="O309" i="7"/>
  <c r="N309" i="7"/>
  <c r="M309" i="7"/>
  <c r="K309" i="7"/>
  <c r="I309" i="7"/>
  <c r="G309" i="7"/>
  <c r="U308" i="7"/>
  <c r="T308" i="7"/>
  <c r="O308" i="7"/>
  <c r="N308" i="7"/>
  <c r="M308" i="7"/>
  <c r="K308" i="7"/>
  <c r="I308" i="7"/>
  <c r="G308" i="7"/>
  <c r="U307" i="7"/>
  <c r="T307" i="7"/>
  <c r="O307" i="7"/>
  <c r="N307" i="7"/>
  <c r="M307" i="7"/>
  <c r="K307" i="7"/>
  <c r="I307" i="7"/>
  <c r="G307" i="7"/>
  <c r="U306" i="7"/>
  <c r="T306" i="7"/>
  <c r="O306" i="7"/>
  <c r="N306" i="7"/>
  <c r="M306" i="7"/>
  <c r="K306" i="7"/>
  <c r="I306" i="7"/>
  <c r="G306" i="7"/>
  <c r="U305" i="7"/>
  <c r="T305" i="7"/>
  <c r="O305" i="7"/>
  <c r="N305" i="7"/>
  <c r="M305" i="7"/>
  <c r="K305" i="7"/>
  <c r="I305" i="7"/>
  <c r="G305" i="7"/>
  <c r="U304" i="7"/>
  <c r="T304" i="7"/>
  <c r="O304" i="7"/>
  <c r="N304" i="7"/>
  <c r="M304" i="7"/>
  <c r="K304" i="7"/>
  <c r="I304" i="7"/>
  <c r="G304" i="7"/>
  <c r="T303" i="7"/>
  <c r="S303" i="7"/>
  <c r="R303" i="7"/>
  <c r="Q303" i="7"/>
  <c r="P303" i="7"/>
  <c r="L303" i="7"/>
  <c r="J303" i="7"/>
  <c r="H303" i="7"/>
  <c r="N303" i="7" s="1"/>
  <c r="F303" i="7"/>
  <c r="E303" i="7"/>
  <c r="K303" i="7" s="1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P299" i="7"/>
  <c r="U299" i="7" s="1"/>
  <c r="L299" i="7"/>
  <c r="J299" i="7"/>
  <c r="H299" i="7"/>
  <c r="F299" i="7"/>
  <c r="E299" i="7"/>
  <c r="D299" i="7"/>
  <c r="S298" i="7"/>
  <c r="R298" i="7"/>
  <c r="Q298" i="7"/>
  <c r="P298" i="7"/>
  <c r="L298" i="7"/>
  <c r="J298" i="7"/>
  <c r="H298" i="7"/>
  <c r="F298" i="7"/>
  <c r="E298" i="7"/>
  <c r="M298" i="7" s="1"/>
  <c r="D298" i="7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T292" i="7" s="1"/>
  <c r="P292" i="7"/>
  <c r="U292" i="7" s="1"/>
  <c r="L292" i="7"/>
  <c r="J292" i="7"/>
  <c r="H292" i="7"/>
  <c r="F292" i="7"/>
  <c r="N292" i="7" s="1"/>
  <c r="E292" i="7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T285" i="7"/>
  <c r="S285" i="7"/>
  <c r="R285" i="7"/>
  <c r="Q285" i="7"/>
  <c r="P285" i="7"/>
  <c r="L285" i="7"/>
  <c r="J285" i="7"/>
  <c r="H285" i="7"/>
  <c r="N285" i="7" s="1"/>
  <c r="F285" i="7"/>
  <c r="E285" i="7"/>
  <c r="K285" i="7" s="1"/>
  <c r="D285" i="7"/>
  <c r="U284" i="7"/>
  <c r="T284" i="7"/>
  <c r="N284" i="7"/>
  <c r="O284" i="7" s="1"/>
  <c r="M284" i="7"/>
  <c r="K284" i="7"/>
  <c r="I284" i="7"/>
  <c r="G284" i="7"/>
  <c r="U283" i="7"/>
  <c r="T283" i="7"/>
  <c r="N283" i="7"/>
  <c r="O283" i="7" s="1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U275" i="7"/>
  <c r="S275" i="7"/>
  <c r="R275" i="7"/>
  <c r="Q275" i="7"/>
  <c r="P275" i="7"/>
  <c r="L275" i="7"/>
  <c r="J275" i="7"/>
  <c r="H275" i="7"/>
  <c r="F275" i="7"/>
  <c r="N275" i="7" s="1"/>
  <c r="E275" i="7"/>
  <c r="K275" i="7" s="1"/>
  <c r="D275" i="7"/>
  <c r="U274" i="7"/>
  <c r="T274" i="7"/>
  <c r="O274" i="7"/>
  <c r="N274" i="7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K267" i="7" s="1"/>
  <c r="H267" i="7"/>
  <c r="N267" i="7" s="1"/>
  <c r="O267" i="7" s="1"/>
  <c r="F267" i="7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Q260" i="7"/>
  <c r="T260" i="7" s="1"/>
  <c r="P260" i="7"/>
  <c r="U260" i="7" s="1"/>
  <c r="L260" i="7"/>
  <c r="J260" i="7"/>
  <c r="H260" i="7"/>
  <c r="F260" i="7"/>
  <c r="N260" i="7" s="1"/>
  <c r="E260" i="7"/>
  <c r="D260" i="7"/>
  <c r="S259" i="7"/>
  <c r="R259" i="7"/>
  <c r="Q259" i="7"/>
  <c r="T259" i="7" s="1"/>
  <c r="P259" i="7"/>
  <c r="L259" i="7"/>
  <c r="J259" i="7"/>
  <c r="H259" i="7"/>
  <c r="N259" i="7" s="1"/>
  <c r="F259" i="7"/>
  <c r="E259" i="7"/>
  <c r="K259" i="7" s="1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T254" i="7" s="1"/>
  <c r="R254" i="7"/>
  <c r="Q254" i="7"/>
  <c r="P254" i="7"/>
  <c r="L254" i="7"/>
  <c r="J254" i="7"/>
  <c r="H254" i="7"/>
  <c r="F254" i="7"/>
  <c r="E254" i="7"/>
  <c r="K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T247" i="7" s="1"/>
  <c r="R247" i="7"/>
  <c r="Q247" i="7"/>
  <c r="P247" i="7"/>
  <c r="L247" i="7"/>
  <c r="J247" i="7"/>
  <c r="H247" i="7"/>
  <c r="F247" i="7"/>
  <c r="E247" i="7"/>
  <c r="K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Q240" i="7"/>
  <c r="P240" i="7"/>
  <c r="L240" i="7"/>
  <c r="J240" i="7"/>
  <c r="H240" i="7"/>
  <c r="U240" i="7" s="1"/>
  <c r="F240" i="7"/>
  <c r="N240" i="7" s="1"/>
  <c r="E240" i="7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K231" i="7"/>
  <c r="J231" i="7"/>
  <c r="H231" i="7"/>
  <c r="G231" i="7"/>
  <c r="F231" i="7"/>
  <c r="E231" i="7"/>
  <c r="D231" i="7"/>
  <c r="S230" i="7"/>
  <c r="R230" i="7"/>
  <c r="Q230" i="7"/>
  <c r="T230" i="7" s="1"/>
  <c r="P230" i="7"/>
  <c r="U230" i="7" s="1"/>
  <c r="L230" i="7"/>
  <c r="J230" i="7"/>
  <c r="H230" i="7"/>
  <c r="F230" i="7"/>
  <c r="E230" i="7"/>
  <c r="D230" i="7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U224" i="7"/>
  <c r="S224" i="7"/>
  <c r="R224" i="7"/>
  <c r="Q224" i="7"/>
  <c r="T224" i="7" s="1"/>
  <c r="P224" i="7"/>
  <c r="L224" i="7"/>
  <c r="J224" i="7"/>
  <c r="I224" i="7"/>
  <c r="H224" i="7"/>
  <c r="F224" i="7"/>
  <c r="N224" i="7" s="1"/>
  <c r="O224" i="7" s="1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O219" i="7"/>
  <c r="N219" i="7"/>
  <c r="M219" i="7"/>
  <c r="K219" i="7"/>
  <c r="I219" i="7"/>
  <c r="G219" i="7"/>
  <c r="U218" i="7"/>
  <c r="T218" i="7"/>
  <c r="O218" i="7"/>
  <c r="N218" i="7"/>
  <c r="M218" i="7"/>
  <c r="K218" i="7"/>
  <c r="I218" i="7"/>
  <c r="G218" i="7"/>
  <c r="U217" i="7"/>
  <c r="T217" i="7"/>
  <c r="O217" i="7"/>
  <c r="N217" i="7"/>
  <c r="M217" i="7"/>
  <c r="K217" i="7"/>
  <c r="I217" i="7"/>
  <c r="G217" i="7"/>
  <c r="S216" i="7"/>
  <c r="R216" i="7"/>
  <c r="Q216" i="7"/>
  <c r="P216" i="7"/>
  <c r="U216" i="7" s="1"/>
  <c r="L216" i="7"/>
  <c r="J216" i="7"/>
  <c r="H216" i="7"/>
  <c r="F216" i="7"/>
  <c r="N216" i="7" s="1"/>
  <c r="E216" i="7"/>
  <c r="K216" i="7" s="1"/>
  <c r="D216" i="7"/>
  <c r="I216" i="7" s="1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O209" i="7"/>
  <c r="N209" i="7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K205" i="7"/>
  <c r="J205" i="7"/>
  <c r="H205" i="7"/>
  <c r="U205" i="7" s="1"/>
  <c r="F205" i="7"/>
  <c r="E205" i="7"/>
  <c r="D205" i="7"/>
  <c r="S204" i="7"/>
  <c r="R204" i="7"/>
  <c r="Q204" i="7"/>
  <c r="T204" i="7" s="1"/>
  <c r="P204" i="7"/>
  <c r="L204" i="7"/>
  <c r="J204" i="7"/>
  <c r="H204" i="7"/>
  <c r="I204" i="7" s="1"/>
  <c r="F204" i="7"/>
  <c r="E204" i="7"/>
  <c r="K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T198" i="7" s="1"/>
  <c r="P198" i="7"/>
  <c r="U198" i="7" s="1"/>
  <c r="L198" i="7"/>
  <c r="J198" i="7"/>
  <c r="I198" i="7"/>
  <c r="H198" i="7"/>
  <c r="F198" i="7"/>
  <c r="N198" i="7" s="1"/>
  <c r="O198" i="7" s="1"/>
  <c r="E198" i="7"/>
  <c r="D198" i="7"/>
  <c r="G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O195" i="7"/>
  <c r="N195" i="7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L191" i="7"/>
  <c r="J191" i="7"/>
  <c r="H191" i="7"/>
  <c r="I191" i="7" s="1"/>
  <c r="F191" i="7"/>
  <c r="N191" i="7" s="1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U185" i="7" s="1"/>
  <c r="L185" i="7"/>
  <c r="K185" i="7"/>
  <c r="J185" i="7"/>
  <c r="H185" i="7"/>
  <c r="G185" i="7"/>
  <c r="F185" i="7"/>
  <c r="E185" i="7"/>
  <c r="D185" i="7"/>
  <c r="I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Q179" i="7"/>
  <c r="T179" i="7" s="1"/>
  <c r="P179" i="7"/>
  <c r="U179" i="7" s="1"/>
  <c r="L179" i="7"/>
  <c r="J179" i="7"/>
  <c r="H179" i="7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U170" i="7"/>
  <c r="S170" i="7"/>
  <c r="R170" i="7"/>
  <c r="Q170" i="7"/>
  <c r="T170" i="7" s="1"/>
  <c r="P170" i="7"/>
  <c r="L170" i="7"/>
  <c r="J170" i="7"/>
  <c r="I170" i="7"/>
  <c r="H170" i="7"/>
  <c r="F170" i="7"/>
  <c r="N170" i="7" s="1"/>
  <c r="O170" i="7" s="1"/>
  <c r="E170" i="7"/>
  <c r="M170" i="7" s="1"/>
  <c r="D170" i="7"/>
  <c r="G170" i="7" s="1"/>
  <c r="S169" i="7"/>
  <c r="R169" i="7"/>
  <c r="Q169" i="7"/>
  <c r="P169" i="7"/>
  <c r="U169" i="7" s="1"/>
  <c r="L169" i="7"/>
  <c r="J169" i="7"/>
  <c r="H169" i="7"/>
  <c r="F169" i="7"/>
  <c r="N169" i="7" s="1"/>
  <c r="E169" i="7"/>
  <c r="K169" i="7" s="1"/>
  <c r="D169" i="7"/>
  <c r="I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L163" i="7"/>
  <c r="K163" i="7"/>
  <c r="J163" i="7"/>
  <c r="H163" i="7"/>
  <c r="U163" i="7" s="1"/>
  <c r="F163" i="7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R157" i="7"/>
  <c r="Q157" i="7"/>
  <c r="T157" i="7" s="1"/>
  <c r="P157" i="7"/>
  <c r="L157" i="7"/>
  <c r="J157" i="7"/>
  <c r="I157" i="7"/>
  <c r="H157" i="7"/>
  <c r="U157" i="7" s="1"/>
  <c r="F157" i="7"/>
  <c r="E157" i="7"/>
  <c r="K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Q150" i="7"/>
  <c r="T150" i="7" s="1"/>
  <c r="P150" i="7"/>
  <c r="U150" i="7" s="1"/>
  <c r="L150" i="7"/>
  <c r="J150" i="7"/>
  <c r="I150" i="7"/>
  <c r="H150" i="7"/>
  <c r="F150" i="7"/>
  <c r="N150" i="7" s="1"/>
  <c r="O150" i="7" s="1"/>
  <c r="E150" i="7"/>
  <c r="D150" i="7"/>
  <c r="G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L144" i="7"/>
  <c r="J144" i="7"/>
  <c r="I144" i="7"/>
  <c r="H144" i="7"/>
  <c r="U144" i="7" s="1"/>
  <c r="F144" i="7"/>
  <c r="N144" i="7" s="1"/>
  <c r="E144" i="7"/>
  <c r="D144" i="7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U137" i="7" s="1"/>
  <c r="L137" i="7"/>
  <c r="K137" i="7"/>
  <c r="J137" i="7"/>
  <c r="H137" i="7"/>
  <c r="G137" i="7"/>
  <c r="F137" i="7"/>
  <c r="E137" i="7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Q132" i="7"/>
  <c r="T132" i="7" s="1"/>
  <c r="P132" i="7"/>
  <c r="U132" i="7" s="1"/>
  <c r="L132" i="7"/>
  <c r="J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U126" i="7"/>
  <c r="S126" i="7"/>
  <c r="R126" i="7"/>
  <c r="Q126" i="7"/>
  <c r="T126" i="7" s="1"/>
  <c r="P126" i="7"/>
  <c r="L126" i="7"/>
  <c r="J126" i="7"/>
  <c r="I126" i="7"/>
  <c r="H126" i="7"/>
  <c r="F126" i="7"/>
  <c r="N126" i="7" s="1"/>
  <c r="O126" i="7" s="1"/>
  <c r="E126" i="7"/>
  <c r="M126" i="7" s="1"/>
  <c r="D126" i="7"/>
  <c r="U125" i="7"/>
  <c r="T125" i="7"/>
  <c r="O125" i="7"/>
  <c r="N125" i="7"/>
  <c r="M125" i="7"/>
  <c r="K125" i="7"/>
  <c r="I125" i="7"/>
  <c r="G125" i="7"/>
  <c r="U124" i="7"/>
  <c r="T124" i="7"/>
  <c r="O124" i="7"/>
  <c r="N124" i="7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U121" i="7" s="1"/>
  <c r="L121" i="7"/>
  <c r="J121" i="7"/>
  <c r="H121" i="7"/>
  <c r="F121" i="7"/>
  <c r="N121" i="7" s="1"/>
  <c r="E121" i="7"/>
  <c r="K121" i="7" s="1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O117" i="7"/>
  <c r="N117" i="7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O114" i="7"/>
  <c r="N114" i="7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P112" i="7"/>
  <c r="L112" i="7"/>
  <c r="K112" i="7"/>
  <c r="J112" i="7"/>
  <c r="H112" i="7"/>
  <c r="U112" i="7" s="1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T106" i="7" s="1"/>
  <c r="P106" i="7"/>
  <c r="U106" i="7" s="1"/>
  <c r="L106" i="7"/>
  <c r="J106" i="7"/>
  <c r="I106" i="7"/>
  <c r="H106" i="7"/>
  <c r="F106" i="7"/>
  <c r="E106" i="7"/>
  <c r="K106" i="7" s="1"/>
  <c r="D106" i="7"/>
  <c r="U105" i="7"/>
  <c r="T105" i="7"/>
  <c r="N105" i="7"/>
  <c r="O105" i="7" s="1"/>
  <c r="M105" i="7"/>
  <c r="K105" i="7"/>
  <c r="I105" i="7"/>
  <c r="G105" i="7"/>
  <c r="U102" i="7"/>
  <c r="S102" i="7"/>
  <c r="R102" i="7"/>
  <c r="Q102" i="7"/>
  <c r="T102" i="7" s="1"/>
  <c r="P102" i="7"/>
  <c r="L102" i="7"/>
  <c r="J102" i="7"/>
  <c r="I102" i="7"/>
  <c r="H102" i="7"/>
  <c r="F102" i="7"/>
  <c r="N102" i="7" s="1"/>
  <c r="O102" i="7" s="1"/>
  <c r="E102" i="7"/>
  <c r="D102" i="7"/>
  <c r="S101" i="7"/>
  <c r="R101" i="7"/>
  <c r="Q101" i="7"/>
  <c r="P101" i="7"/>
  <c r="L101" i="7"/>
  <c r="M101" i="7" s="1"/>
  <c r="J101" i="7"/>
  <c r="H101" i="7"/>
  <c r="U101" i="7" s="1"/>
  <c r="F101" i="7"/>
  <c r="N101" i="7" s="1"/>
  <c r="E101" i="7"/>
  <c r="D101" i="7"/>
  <c r="U100" i="7"/>
  <c r="T100" i="7"/>
  <c r="O100" i="7"/>
  <c r="N100" i="7"/>
  <c r="M100" i="7"/>
  <c r="K100" i="7"/>
  <c r="I100" i="7"/>
  <c r="G100" i="7"/>
  <c r="U99" i="7"/>
  <c r="T99" i="7"/>
  <c r="O99" i="7"/>
  <c r="N99" i="7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R96" i="7"/>
  <c r="Q96" i="7"/>
  <c r="P96" i="7"/>
  <c r="L96" i="7"/>
  <c r="J96" i="7"/>
  <c r="H96" i="7"/>
  <c r="U96" i="7" s="1"/>
  <c r="F96" i="7"/>
  <c r="E96" i="7"/>
  <c r="K96" i="7" s="1"/>
  <c r="D96" i="7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T91" i="7" s="1"/>
  <c r="P91" i="7"/>
  <c r="U91" i="7" s="1"/>
  <c r="L91" i="7"/>
  <c r="J91" i="7"/>
  <c r="I91" i="7"/>
  <c r="H91" i="7"/>
  <c r="F91" i="7"/>
  <c r="N91" i="7" s="1"/>
  <c r="E91" i="7"/>
  <c r="D91" i="7"/>
  <c r="O91" i="7" s="1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U85" i="7"/>
  <c r="S85" i="7"/>
  <c r="R85" i="7"/>
  <c r="Q85" i="7"/>
  <c r="T85" i="7" s="1"/>
  <c r="P85" i="7"/>
  <c r="L85" i="7"/>
  <c r="J85" i="7"/>
  <c r="H85" i="7"/>
  <c r="F85" i="7"/>
  <c r="E85" i="7"/>
  <c r="D85" i="7"/>
  <c r="I85" i="7" s="1"/>
  <c r="S84" i="7"/>
  <c r="R84" i="7"/>
  <c r="Q84" i="7"/>
  <c r="T84" i="7" s="1"/>
  <c r="P84" i="7"/>
  <c r="U84" i="7" s="1"/>
  <c r="L84" i="7"/>
  <c r="J84" i="7"/>
  <c r="I84" i="7"/>
  <c r="H84" i="7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O81" i="7"/>
  <c r="N81" i="7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R78" i="7"/>
  <c r="Q78" i="7"/>
  <c r="P78" i="7"/>
  <c r="L78" i="7"/>
  <c r="J78" i="7"/>
  <c r="H78" i="7"/>
  <c r="G78" i="7"/>
  <c r="F78" i="7"/>
  <c r="E78" i="7"/>
  <c r="M78" i="7" s="1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T70" i="7" s="1"/>
  <c r="P70" i="7"/>
  <c r="U70" i="7" s="1"/>
  <c r="L70" i="7"/>
  <c r="J70" i="7"/>
  <c r="H70" i="7"/>
  <c r="F70" i="7"/>
  <c r="E70" i="7"/>
  <c r="K70" i="7" s="1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U63" i="7"/>
  <c r="S63" i="7"/>
  <c r="R63" i="7"/>
  <c r="Q63" i="7"/>
  <c r="P63" i="7"/>
  <c r="L63" i="7"/>
  <c r="J63" i="7"/>
  <c r="K63" i="7" s="1"/>
  <c r="I63" i="7"/>
  <c r="H63" i="7"/>
  <c r="G63" i="7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L58" i="7"/>
  <c r="J58" i="7"/>
  <c r="H58" i="7"/>
  <c r="F58" i="7"/>
  <c r="N58" i="7" s="1"/>
  <c r="E58" i="7"/>
  <c r="K58" i="7" s="1"/>
  <c r="D58" i="7"/>
  <c r="U57" i="7"/>
  <c r="T57" i="7"/>
  <c r="N57" i="7"/>
  <c r="O57" i="7" s="1"/>
  <c r="M57" i="7"/>
  <c r="K57" i="7"/>
  <c r="I57" i="7"/>
  <c r="G57" i="7"/>
  <c r="S54" i="7"/>
  <c r="R54" i="7"/>
  <c r="Q54" i="7"/>
  <c r="T54" i="7" s="1"/>
  <c r="P54" i="7"/>
  <c r="U54" i="7" s="1"/>
  <c r="L54" i="7"/>
  <c r="J54" i="7"/>
  <c r="H54" i="7"/>
  <c r="F54" i="7"/>
  <c r="N54" i="7" s="1"/>
  <c r="E54" i="7"/>
  <c r="D54" i="7"/>
  <c r="S53" i="7"/>
  <c r="R53" i="7"/>
  <c r="Q53" i="7"/>
  <c r="P53" i="7"/>
  <c r="L53" i="7"/>
  <c r="J53" i="7"/>
  <c r="I53" i="7"/>
  <c r="H53" i="7"/>
  <c r="U53" i="7" s="1"/>
  <c r="F53" i="7"/>
  <c r="E53" i="7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Q47" i="7"/>
  <c r="T47" i="7" s="1"/>
  <c r="P47" i="7"/>
  <c r="U47" i="7" s="1"/>
  <c r="L47" i="7"/>
  <c r="J47" i="7"/>
  <c r="H47" i="7"/>
  <c r="G47" i="7"/>
  <c r="F47" i="7"/>
  <c r="N47" i="7" s="1"/>
  <c r="O47" i="7" s="1"/>
  <c r="E47" i="7"/>
  <c r="M47" i="7" s="1"/>
  <c r="D47" i="7"/>
  <c r="I47" i="7" s="1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T40" i="7" s="1"/>
  <c r="P40" i="7"/>
  <c r="U40" i="7" s="1"/>
  <c r="L40" i="7"/>
  <c r="J40" i="7"/>
  <c r="H40" i="7"/>
  <c r="F40" i="7"/>
  <c r="N40" i="7" s="1"/>
  <c r="E40" i="7"/>
  <c r="K40" i="7" s="1"/>
  <c r="D40" i="7"/>
  <c r="O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L35" i="7"/>
  <c r="J35" i="7"/>
  <c r="H35" i="7"/>
  <c r="I35" i="7" s="1"/>
  <c r="F35" i="7"/>
  <c r="E35" i="7"/>
  <c r="M35" i="7" s="1"/>
  <c r="D35" i="7"/>
  <c r="G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N29" i="7"/>
  <c r="O29" i="7" s="1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T27" i="7" s="1"/>
  <c r="P27" i="7"/>
  <c r="U27" i="7" s="1"/>
  <c r="L27" i="7"/>
  <c r="J27" i="7"/>
  <c r="H27" i="7"/>
  <c r="F27" i="7"/>
  <c r="N27" i="7" s="1"/>
  <c r="E27" i="7"/>
  <c r="K27" i="7" s="1"/>
  <c r="D27" i="7"/>
  <c r="I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Q19" i="7"/>
  <c r="T19" i="7" s="1"/>
  <c r="P19" i="7"/>
  <c r="U19" i="7" s="1"/>
  <c r="L19" i="7"/>
  <c r="K19" i="7"/>
  <c r="J19" i="7"/>
  <c r="H19" i="7"/>
  <c r="F19" i="7"/>
  <c r="N19" i="7" s="1"/>
  <c r="E19" i="7"/>
  <c r="M19" i="7" s="1"/>
  <c r="D19" i="7"/>
  <c r="I19" i="7" s="1"/>
  <c r="U18" i="7"/>
  <c r="T18" i="7"/>
  <c r="N18" i="7"/>
  <c r="O18" i="7" s="1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Q10" i="7"/>
  <c r="P10" i="7"/>
  <c r="L10" i="7"/>
  <c r="J10" i="7"/>
  <c r="H10" i="7"/>
  <c r="I10" i="7" s="1"/>
  <c r="F10" i="7"/>
  <c r="E10" i="7"/>
  <c r="K10" i="7" s="1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T339" i="6" s="1"/>
  <c r="P339" i="6"/>
  <c r="U339" i="6" s="1"/>
  <c r="L339" i="6"/>
  <c r="J339" i="6"/>
  <c r="H339" i="6"/>
  <c r="F339" i="6"/>
  <c r="N339" i="6" s="1"/>
  <c r="E339" i="6"/>
  <c r="D339" i="6"/>
  <c r="I339" i="6" s="1"/>
  <c r="S338" i="6"/>
  <c r="R338" i="6"/>
  <c r="Q338" i="6"/>
  <c r="T338" i="6" s="1"/>
  <c r="P338" i="6"/>
  <c r="L338" i="6"/>
  <c r="J338" i="6"/>
  <c r="K338" i="6" s="1"/>
  <c r="H338" i="6"/>
  <c r="F338" i="6"/>
  <c r="E338" i="6"/>
  <c r="M338" i="6" s="1"/>
  <c r="D338" i="6"/>
  <c r="T337" i="6"/>
  <c r="S337" i="6"/>
  <c r="R337" i="6"/>
  <c r="Q337" i="6"/>
  <c r="P337" i="6"/>
  <c r="L337" i="6"/>
  <c r="J337" i="6"/>
  <c r="H337" i="6"/>
  <c r="F337" i="6"/>
  <c r="N337" i="6" s="1"/>
  <c r="E337" i="6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T332" i="6"/>
  <c r="S332" i="6"/>
  <c r="R332" i="6"/>
  <c r="Q332" i="6"/>
  <c r="P332" i="6"/>
  <c r="L332" i="6"/>
  <c r="J332" i="6"/>
  <c r="K332" i="6" s="1"/>
  <c r="H332" i="6"/>
  <c r="F332" i="6"/>
  <c r="N332" i="6" s="1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Q323" i="6"/>
  <c r="P323" i="6"/>
  <c r="U323" i="6" s="1"/>
  <c r="N323" i="6"/>
  <c r="L323" i="6"/>
  <c r="J323" i="6"/>
  <c r="H323" i="6"/>
  <c r="F323" i="6"/>
  <c r="E323" i="6"/>
  <c r="M323" i="6" s="1"/>
  <c r="D323" i="6"/>
  <c r="I323" i="6" s="1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L317" i="6"/>
  <c r="J317" i="6"/>
  <c r="H317" i="6"/>
  <c r="F317" i="6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Q310" i="6"/>
  <c r="P310" i="6"/>
  <c r="M310" i="6"/>
  <c r="L310" i="6"/>
  <c r="J310" i="6"/>
  <c r="H310" i="6"/>
  <c r="N310" i="6" s="1"/>
  <c r="F310" i="6"/>
  <c r="E310" i="6"/>
  <c r="K310" i="6" s="1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T303" i="6" s="1"/>
  <c r="P303" i="6"/>
  <c r="U303" i="6" s="1"/>
  <c r="L303" i="6"/>
  <c r="J303" i="6"/>
  <c r="H303" i="6"/>
  <c r="F303" i="6"/>
  <c r="E303" i="6"/>
  <c r="M303" i="6" s="1"/>
  <c r="D303" i="6"/>
  <c r="I303" i="6" s="1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M299" i="6"/>
  <c r="L299" i="6"/>
  <c r="J299" i="6"/>
  <c r="H299" i="6"/>
  <c r="U299" i="6" s="1"/>
  <c r="F299" i="6"/>
  <c r="E299" i="6"/>
  <c r="K299" i="6" s="1"/>
  <c r="D299" i="6"/>
  <c r="S298" i="6"/>
  <c r="T298" i="6" s="1"/>
  <c r="R298" i="6"/>
  <c r="Q298" i="6"/>
  <c r="P298" i="6"/>
  <c r="L298" i="6"/>
  <c r="J298" i="6"/>
  <c r="K298" i="6" s="1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T292" i="6" s="1"/>
  <c r="P292" i="6"/>
  <c r="U292" i="6" s="1"/>
  <c r="L292" i="6"/>
  <c r="J292" i="6"/>
  <c r="H292" i="6"/>
  <c r="F292" i="6"/>
  <c r="N292" i="6" s="1"/>
  <c r="E292" i="6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O290" i="6"/>
  <c r="N290" i="6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O288" i="6"/>
  <c r="N288" i="6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T285" i="6" s="1"/>
  <c r="R285" i="6"/>
  <c r="Q285" i="6"/>
  <c r="P285" i="6"/>
  <c r="L285" i="6"/>
  <c r="K285" i="6"/>
  <c r="J285" i="6"/>
  <c r="H285" i="6"/>
  <c r="F285" i="6"/>
  <c r="N285" i="6" s="1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N276" i="6"/>
  <c r="O276" i="6" s="1"/>
  <c r="M276" i="6"/>
  <c r="K276" i="6"/>
  <c r="I276" i="6"/>
  <c r="G276" i="6"/>
  <c r="U275" i="6"/>
  <c r="S275" i="6"/>
  <c r="R275" i="6"/>
  <c r="Q275" i="6"/>
  <c r="T275" i="6" s="1"/>
  <c r="P275" i="6"/>
  <c r="L275" i="6"/>
  <c r="J275" i="6"/>
  <c r="H275" i="6"/>
  <c r="I275" i="6" s="1"/>
  <c r="F275" i="6"/>
  <c r="E275" i="6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S267" i="6"/>
  <c r="R267" i="6"/>
  <c r="Q267" i="6"/>
  <c r="P267" i="6"/>
  <c r="L267" i="6"/>
  <c r="J267" i="6"/>
  <c r="H267" i="6"/>
  <c r="F267" i="6"/>
  <c r="E267" i="6"/>
  <c r="K267" i="6" s="1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Q260" i="6"/>
  <c r="P260" i="6"/>
  <c r="L260" i="6"/>
  <c r="J260" i="6"/>
  <c r="H260" i="6"/>
  <c r="I260" i="6" s="1"/>
  <c r="F260" i="6"/>
  <c r="N260" i="6" s="1"/>
  <c r="E260" i="6"/>
  <c r="K260" i="6" s="1"/>
  <c r="D260" i="6"/>
  <c r="S259" i="6"/>
  <c r="R259" i="6"/>
  <c r="Q259" i="6"/>
  <c r="T259" i="6" s="1"/>
  <c r="P259" i="6"/>
  <c r="U259" i="6" s="1"/>
  <c r="L259" i="6"/>
  <c r="J259" i="6"/>
  <c r="H259" i="6"/>
  <c r="F259" i="6"/>
  <c r="E259" i="6"/>
  <c r="D259" i="6"/>
  <c r="I259" i="6" s="1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L254" i="6"/>
  <c r="J254" i="6"/>
  <c r="H254" i="6"/>
  <c r="U254" i="6" s="1"/>
  <c r="F254" i="6"/>
  <c r="N254" i="6" s="1"/>
  <c r="E254" i="6"/>
  <c r="D254" i="6"/>
  <c r="I254" i="6" s="1"/>
  <c r="U253" i="6"/>
  <c r="T253" i="6"/>
  <c r="O253" i="6"/>
  <c r="N253" i="6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O249" i="6"/>
  <c r="N249" i="6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T247" i="6" s="1"/>
  <c r="R247" i="6"/>
  <c r="Q247" i="6"/>
  <c r="P247" i="6"/>
  <c r="L247" i="6"/>
  <c r="J247" i="6"/>
  <c r="K247" i="6" s="1"/>
  <c r="H247" i="6"/>
  <c r="F247" i="6"/>
  <c r="N247" i="6" s="1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O241" i="6"/>
  <c r="N241" i="6"/>
  <c r="M241" i="6"/>
  <c r="K241" i="6"/>
  <c r="I241" i="6"/>
  <c r="G241" i="6"/>
  <c r="S240" i="6"/>
  <c r="T240" i="6" s="1"/>
  <c r="R240" i="6"/>
  <c r="Q240" i="6"/>
  <c r="P240" i="6"/>
  <c r="L240" i="6"/>
  <c r="K240" i="6"/>
  <c r="J240" i="6"/>
  <c r="H240" i="6"/>
  <c r="F240" i="6"/>
  <c r="E240" i="6"/>
  <c r="D240" i="6"/>
  <c r="I240" i="6" s="1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T231" i="6" s="1"/>
  <c r="P231" i="6"/>
  <c r="U231" i="6" s="1"/>
  <c r="L231" i="6"/>
  <c r="J231" i="6"/>
  <c r="H231" i="6"/>
  <c r="F231" i="6"/>
  <c r="E231" i="6"/>
  <c r="D231" i="6"/>
  <c r="S230" i="6"/>
  <c r="T230" i="6" s="1"/>
  <c r="R230" i="6"/>
  <c r="Q230" i="6"/>
  <c r="P230" i="6"/>
  <c r="L230" i="6"/>
  <c r="J230" i="6"/>
  <c r="H230" i="6"/>
  <c r="F230" i="6"/>
  <c r="N230" i="6" s="1"/>
  <c r="O230" i="6" s="1"/>
  <c r="E230" i="6"/>
  <c r="M230" i="6" s="1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P224" i="6"/>
  <c r="L224" i="6"/>
  <c r="J224" i="6"/>
  <c r="H224" i="6"/>
  <c r="I224" i="6" s="1"/>
  <c r="F224" i="6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U216" i="6" s="1"/>
  <c r="L216" i="6"/>
  <c r="J216" i="6"/>
  <c r="H216" i="6"/>
  <c r="G216" i="6"/>
  <c r="F216" i="6"/>
  <c r="N216" i="6" s="1"/>
  <c r="E216" i="6"/>
  <c r="K216" i="6" s="1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T205" i="6" s="1"/>
  <c r="P205" i="6"/>
  <c r="U205" i="6" s="1"/>
  <c r="L205" i="6"/>
  <c r="J205" i="6"/>
  <c r="H205" i="6"/>
  <c r="F205" i="6"/>
  <c r="N205" i="6" s="1"/>
  <c r="E205" i="6"/>
  <c r="K205" i="6" s="1"/>
  <c r="D205" i="6"/>
  <c r="S204" i="6"/>
  <c r="R204" i="6"/>
  <c r="Q204" i="6"/>
  <c r="P204" i="6"/>
  <c r="L204" i="6"/>
  <c r="J204" i="6"/>
  <c r="K204" i="6" s="1"/>
  <c r="H204" i="6"/>
  <c r="U204" i="6" s="1"/>
  <c r="F204" i="6"/>
  <c r="E204" i="6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O202" i="6"/>
  <c r="N202" i="6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P198" i="6"/>
  <c r="L198" i="6"/>
  <c r="J198" i="6"/>
  <c r="I198" i="6"/>
  <c r="H198" i="6"/>
  <c r="U198" i="6" s="1"/>
  <c r="F198" i="6"/>
  <c r="E198" i="6"/>
  <c r="M198" i="6" s="1"/>
  <c r="D198" i="6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S191" i="6"/>
  <c r="R191" i="6"/>
  <c r="Q191" i="6"/>
  <c r="T191" i="6" s="1"/>
  <c r="P191" i="6"/>
  <c r="U191" i="6" s="1"/>
  <c r="L191" i="6"/>
  <c r="J191" i="6"/>
  <c r="H191" i="6"/>
  <c r="I191" i="6" s="1"/>
  <c r="G191" i="6"/>
  <c r="F191" i="6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T185" i="6" s="1"/>
  <c r="P185" i="6"/>
  <c r="U185" i="6" s="1"/>
  <c r="L185" i="6"/>
  <c r="J185" i="6"/>
  <c r="H185" i="6"/>
  <c r="F185" i="6"/>
  <c r="N185" i="6" s="1"/>
  <c r="E185" i="6"/>
  <c r="K185" i="6" s="1"/>
  <c r="D185" i="6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L179" i="6"/>
  <c r="K179" i="6"/>
  <c r="J179" i="6"/>
  <c r="H179" i="6"/>
  <c r="U179" i="6" s="1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U170" i="6"/>
  <c r="S170" i="6"/>
  <c r="R170" i="6"/>
  <c r="Q170" i="6"/>
  <c r="T170" i="6" s="1"/>
  <c r="P170" i="6"/>
  <c r="L170" i="6"/>
  <c r="J170" i="6"/>
  <c r="I170" i="6"/>
  <c r="H170" i="6"/>
  <c r="G170" i="6"/>
  <c r="F170" i="6"/>
  <c r="N170" i="6" s="1"/>
  <c r="O170" i="6" s="1"/>
  <c r="E170" i="6"/>
  <c r="M170" i="6" s="1"/>
  <c r="D170" i="6"/>
  <c r="S169" i="6"/>
  <c r="R169" i="6"/>
  <c r="Q169" i="6"/>
  <c r="P169" i="6"/>
  <c r="L169" i="6"/>
  <c r="J169" i="6"/>
  <c r="H169" i="6"/>
  <c r="I169" i="6" s="1"/>
  <c r="F169" i="6"/>
  <c r="E169" i="6"/>
  <c r="M169" i="6" s="1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Q163" i="6"/>
  <c r="T163" i="6" s="1"/>
  <c r="P163" i="6"/>
  <c r="U163" i="6" s="1"/>
  <c r="M163" i="6"/>
  <c r="L163" i="6"/>
  <c r="J163" i="6"/>
  <c r="H163" i="6"/>
  <c r="G163" i="6"/>
  <c r="F163" i="6"/>
  <c r="N163" i="6" s="1"/>
  <c r="O163" i="6" s="1"/>
  <c r="E163" i="6"/>
  <c r="K163" i="6" s="1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T157" i="6" s="1"/>
  <c r="P157" i="6"/>
  <c r="U157" i="6" s="1"/>
  <c r="L157" i="6"/>
  <c r="J157" i="6"/>
  <c r="H157" i="6"/>
  <c r="F157" i="6"/>
  <c r="N157" i="6" s="1"/>
  <c r="E157" i="6"/>
  <c r="D157" i="6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O154" i="6"/>
  <c r="N154" i="6"/>
  <c r="M154" i="6"/>
  <c r="K154" i="6"/>
  <c r="I154" i="6"/>
  <c r="G154" i="6"/>
  <c r="U153" i="6"/>
  <c r="T153" i="6"/>
  <c r="O153" i="6"/>
  <c r="N153" i="6"/>
  <c r="M153" i="6"/>
  <c r="K153" i="6"/>
  <c r="I153" i="6"/>
  <c r="G153" i="6"/>
  <c r="U152" i="6"/>
  <c r="T152" i="6"/>
  <c r="O152" i="6"/>
  <c r="N152" i="6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Q150" i="6"/>
  <c r="P150" i="6"/>
  <c r="L150" i="6"/>
  <c r="M150" i="6" s="1"/>
  <c r="J150" i="6"/>
  <c r="H150" i="6"/>
  <c r="U150" i="6" s="1"/>
  <c r="F150" i="6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U144" i="6"/>
  <c r="S144" i="6"/>
  <c r="R144" i="6"/>
  <c r="Q144" i="6"/>
  <c r="P144" i="6"/>
  <c r="L144" i="6"/>
  <c r="J144" i="6"/>
  <c r="K144" i="6" s="1"/>
  <c r="I144" i="6"/>
  <c r="H144" i="6"/>
  <c r="G144" i="6"/>
  <c r="F144" i="6"/>
  <c r="N144" i="6" s="1"/>
  <c r="O144" i="6" s="1"/>
  <c r="E144" i="6"/>
  <c r="M144" i="6" s="1"/>
  <c r="D144" i="6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O141" i="6"/>
  <c r="N141" i="6"/>
  <c r="M141" i="6"/>
  <c r="K141" i="6"/>
  <c r="I141" i="6"/>
  <c r="G141" i="6"/>
  <c r="U140" i="6"/>
  <c r="T140" i="6"/>
  <c r="O140" i="6"/>
  <c r="N140" i="6"/>
  <c r="M140" i="6"/>
  <c r="K140" i="6"/>
  <c r="I140" i="6"/>
  <c r="G140" i="6"/>
  <c r="U139" i="6"/>
  <c r="T139" i="6"/>
  <c r="O139" i="6"/>
  <c r="N139" i="6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U137" i="6" s="1"/>
  <c r="L137" i="6"/>
  <c r="J137" i="6"/>
  <c r="H137" i="6"/>
  <c r="F137" i="6"/>
  <c r="E137" i="6"/>
  <c r="K137" i="6" s="1"/>
  <c r="D137" i="6"/>
  <c r="I137" i="6" s="1"/>
  <c r="U136" i="6"/>
  <c r="T136" i="6"/>
  <c r="N136" i="6"/>
  <c r="O136" i="6" s="1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E132" i="6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O130" i="6"/>
  <c r="N130" i="6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O128" i="6"/>
  <c r="N128" i="6"/>
  <c r="M128" i="6"/>
  <c r="K128" i="6"/>
  <c r="I128" i="6"/>
  <c r="G128" i="6"/>
  <c r="U127" i="6"/>
  <c r="T127" i="6"/>
  <c r="O127" i="6"/>
  <c r="N127" i="6"/>
  <c r="M127" i="6"/>
  <c r="K127" i="6"/>
  <c r="I127" i="6"/>
  <c r="G127" i="6"/>
  <c r="U126" i="6"/>
  <c r="S126" i="6"/>
  <c r="R126" i="6"/>
  <c r="Q126" i="6"/>
  <c r="P126" i="6"/>
  <c r="M126" i="6"/>
  <c r="L126" i="6"/>
  <c r="J126" i="6"/>
  <c r="H126" i="6"/>
  <c r="F126" i="6"/>
  <c r="E126" i="6"/>
  <c r="K126" i="6" s="1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U121" i="6"/>
  <c r="S121" i="6"/>
  <c r="R121" i="6"/>
  <c r="Q121" i="6"/>
  <c r="P121" i="6"/>
  <c r="L121" i="6"/>
  <c r="J121" i="6"/>
  <c r="K121" i="6" s="1"/>
  <c r="H121" i="6"/>
  <c r="G121" i="6"/>
  <c r="F121" i="6"/>
  <c r="E121" i="6"/>
  <c r="D121" i="6"/>
  <c r="I121" i="6" s="1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L112" i="6"/>
  <c r="J112" i="6"/>
  <c r="H112" i="6"/>
  <c r="I112" i="6" s="1"/>
  <c r="F112" i="6"/>
  <c r="E112" i="6"/>
  <c r="K112" i="6" s="1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T106" i="6" s="1"/>
  <c r="P106" i="6"/>
  <c r="U106" i="6" s="1"/>
  <c r="L106" i="6"/>
  <c r="K106" i="6"/>
  <c r="J106" i="6"/>
  <c r="H106" i="6"/>
  <c r="G106" i="6"/>
  <c r="F106" i="6"/>
  <c r="N106" i="6" s="1"/>
  <c r="O106" i="6" s="1"/>
  <c r="E106" i="6"/>
  <c r="D106" i="6"/>
  <c r="I106" i="6" s="1"/>
  <c r="U105" i="6"/>
  <c r="T105" i="6"/>
  <c r="N105" i="6"/>
  <c r="O105" i="6" s="1"/>
  <c r="M105" i="6"/>
  <c r="K105" i="6"/>
  <c r="I105" i="6"/>
  <c r="G105" i="6"/>
  <c r="S102" i="6"/>
  <c r="R102" i="6"/>
  <c r="Q102" i="6"/>
  <c r="T102" i="6" s="1"/>
  <c r="P102" i="6"/>
  <c r="U102" i="6" s="1"/>
  <c r="L102" i="6"/>
  <c r="J102" i="6"/>
  <c r="H102" i="6"/>
  <c r="F102" i="6"/>
  <c r="N102" i="6" s="1"/>
  <c r="E102" i="6"/>
  <c r="K102" i="6" s="1"/>
  <c r="D102" i="6"/>
  <c r="S101" i="6"/>
  <c r="R101" i="6"/>
  <c r="Q101" i="6"/>
  <c r="P101" i="6"/>
  <c r="L101" i="6"/>
  <c r="K101" i="6"/>
  <c r="J101" i="6"/>
  <c r="H101" i="6"/>
  <c r="U101" i="6" s="1"/>
  <c r="F101" i="6"/>
  <c r="E101" i="6"/>
  <c r="D101" i="6"/>
  <c r="U100" i="6"/>
  <c r="T100" i="6"/>
  <c r="O100" i="6"/>
  <c r="N100" i="6"/>
  <c r="M100" i="6"/>
  <c r="K100" i="6"/>
  <c r="I100" i="6"/>
  <c r="G100" i="6"/>
  <c r="U99" i="6"/>
  <c r="T99" i="6"/>
  <c r="O99" i="6"/>
  <c r="N99" i="6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R96" i="6"/>
  <c r="Q96" i="6"/>
  <c r="T96" i="6" s="1"/>
  <c r="P96" i="6"/>
  <c r="L96" i="6"/>
  <c r="J96" i="6"/>
  <c r="H96" i="6"/>
  <c r="I96" i="6" s="1"/>
  <c r="F96" i="6"/>
  <c r="E96" i="6"/>
  <c r="K96" i="6" s="1"/>
  <c r="D96" i="6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S91" i="6"/>
  <c r="R91" i="6"/>
  <c r="Q91" i="6"/>
  <c r="P91" i="6"/>
  <c r="L91" i="6"/>
  <c r="J91" i="6"/>
  <c r="H91" i="6"/>
  <c r="G91" i="6"/>
  <c r="F91" i="6"/>
  <c r="E91" i="6"/>
  <c r="M91" i="6" s="1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T85" i="6" s="1"/>
  <c r="P85" i="6"/>
  <c r="U85" i="6" s="1"/>
  <c r="L85" i="6"/>
  <c r="J85" i="6"/>
  <c r="H85" i="6"/>
  <c r="F85" i="6"/>
  <c r="E85" i="6"/>
  <c r="D85" i="6"/>
  <c r="I85" i="6" s="1"/>
  <c r="U84" i="6"/>
  <c r="S84" i="6"/>
  <c r="R84" i="6"/>
  <c r="Q84" i="6"/>
  <c r="P84" i="6"/>
  <c r="O84" i="6"/>
  <c r="L84" i="6"/>
  <c r="J84" i="6"/>
  <c r="H84" i="6"/>
  <c r="F84" i="6"/>
  <c r="N84" i="6" s="1"/>
  <c r="E84" i="6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O81" i="6"/>
  <c r="N81" i="6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O79" i="6"/>
  <c r="N79" i="6"/>
  <c r="M79" i="6"/>
  <c r="K79" i="6"/>
  <c r="I79" i="6"/>
  <c r="G79" i="6"/>
  <c r="S78" i="6"/>
  <c r="R78" i="6"/>
  <c r="Q78" i="6"/>
  <c r="P78" i="6"/>
  <c r="L78" i="6"/>
  <c r="M78" i="6" s="1"/>
  <c r="J78" i="6"/>
  <c r="H78" i="6"/>
  <c r="U78" i="6" s="1"/>
  <c r="F78" i="6"/>
  <c r="E78" i="6"/>
  <c r="D78" i="6"/>
  <c r="I78" i="6" s="1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L70" i="6"/>
  <c r="J70" i="6"/>
  <c r="I70" i="6"/>
  <c r="H70" i="6"/>
  <c r="U70" i="6" s="1"/>
  <c r="F70" i="6"/>
  <c r="E70" i="6"/>
  <c r="M70" i="6" s="1"/>
  <c r="D70" i="6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T63" i="6" s="1"/>
  <c r="P63" i="6"/>
  <c r="U63" i="6" s="1"/>
  <c r="M63" i="6"/>
  <c r="L63" i="6"/>
  <c r="J63" i="6"/>
  <c r="H63" i="6"/>
  <c r="F63" i="6"/>
  <c r="E63" i="6"/>
  <c r="K63" i="6" s="1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U58" i="6" s="1"/>
  <c r="O58" i="6"/>
  <c r="L58" i="6"/>
  <c r="J58" i="6"/>
  <c r="H58" i="6"/>
  <c r="F58" i="6"/>
  <c r="N58" i="6" s="1"/>
  <c r="E58" i="6"/>
  <c r="D58" i="6"/>
  <c r="I58" i="6" s="1"/>
  <c r="U57" i="6"/>
  <c r="T57" i="6"/>
  <c r="O57" i="6"/>
  <c r="N57" i="6"/>
  <c r="M57" i="6"/>
  <c r="K57" i="6"/>
  <c r="I57" i="6"/>
  <c r="G57" i="6"/>
  <c r="U54" i="6"/>
  <c r="S54" i="6"/>
  <c r="R54" i="6"/>
  <c r="Q54" i="6"/>
  <c r="P54" i="6"/>
  <c r="L54" i="6"/>
  <c r="K54" i="6"/>
  <c r="J54" i="6"/>
  <c r="H54" i="6"/>
  <c r="F54" i="6"/>
  <c r="E54" i="6"/>
  <c r="D54" i="6"/>
  <c r="U53" i="6"/>
  <c r="S53" i="6"/>
  <c r="R53" i="6"/>
  <c r="Q53" i="6"/>
  <c r="P53" i="6"/>
  <c r="L53" i="6"/>
  <c r="J53" i="6"/>
  <c r="K53" i="6" s="1"/>
  <c r="I53" i="6"/>
  <c r="H53" i="6"/>
  <c r="G53" i="6"/>
  <c r="F53" i="6"/>
  <c r="N53" i="6" s="1"/>
  <c r="O53" i="6" s="1"/>
  <c r="E53" i="6"/>
  <c r="M53" i="6" s="1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U47" i="6" s="1"/>
  <c r="L47" i="6"/>
  <c r="J47" i="6"/>
  <c r="H47" i="6"/>
  <c r="G47" i="6"/>
  <c r="F47" i="6"/>
  <c r="E47" i="6"/>
  <c r="M47" i="6" s="1"/>
  <c r="D47" i="6"/>
  <c r="I47" i="6" s="1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U40" i="6" s="1"/>
  <c r="L40" i="6"/>
  <c r="J40" i="6"/>
  <c r="H40" i="6"/>
  <c r="F40" i="6"/>
  <c r="E40" i="6"/>
  <c r="D40" i="6"/>
  <c r="I40" i="6" s="1"/>
  <c r="U39" i="6"/>
  <c r="T39" i="6"/>
  <c r="O39" i="6"/>
  <c r="N39" i="6"/>
  <c r="M39" i="6"/>
  <c r="K39" i="6"/>
  <c r="I39" i="6"/>
  <c r="G39" i="6"/>
  <c r="U38" i="6"/>
  <c r="T38" i="6"/>
  <c r="O38" i="6"/>
  <c r="N38" i="6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U35" i="6"/>
  <c r="S35" i="6"/>
  <c r="R35" i="6"/>
  <c r="Q35" i="6"/>
  <c r="P35" i="6"/>
  <c r="L35" i="6"/>
  <c r="K35" i="6"/>
  <c r="J35" i="6"/>
  <c r="H35" i="6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U27" i="6"/>
  <c r="S27" i="6"/>
  <c r="R27" i="6"/>
  <c r="Q27" i="6"/>
  <c r="P27" i="6"/>
  <c r="L27" i="6"/>
  <c r="J27" i="6"/>
  <c r="K27" i="6" s="1"/>
  <c r="I27" i="6"/>
  <c r="H27" i="6"/>
  <c r="G27" i="6"/>
  <c r="F27" i="6"/>
  <c r="N27" i="6" s="1"/>
  <c r="O27" i="6" s="1"/>
  <c r="E27" i="6"/>
  <c r="M27" i="6" s="1"/>
  <c r="D27" i="6"/>
  <c r="U26" i="6"/>
  <c r="T26" i="6"/>
  <c r="O26" i="6"/>
  <c r="N26" i="6"/>
  <c r="M26" i="6"/>
  <c r="K26" i="6"/>
  <c r="I26" i="6"/>
  <c r="G26" i="6"/>
  <c r="U25" i="6"/>
  <c r="T25" i="6"/>
  <c r="O25" i="6"/>
  <c r="N25" i="6"/>
  <c r="M25" i="6"/>
  <c r="K25" i="6"/>
  <c r="I25" i="6"/>
  <c r="G25" i="6"/>
  <c r="U24" i="6"/>
  <c r="T24" i="6"/>
  <c r="O24" i="6"/>
  <c r="N24" i="6"/>
  <c r="M24" i="6"/>
  <c r="K24" i="6"/>
  <c r="I24" i="6"/>
  <c r="G24" i="6"/>
  <c r="U23" i="6"/>
  <c r="T23" i="6"/>
  <c r="O23" i="6"/>
  <c r="N23" i="6"/>
  <c r="M23" i="6"/>
  <c r="K23" i="6"/>
  <c r="I23" i="6"/>
  <c r="G23" i="6"/>
  <c r="U22" i="6"/>
  <c r="T22" i="6"/>
  <c r="O22" i="6"/>
  <c r="N22" i="6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O20" i="6"/>
  <c r="N20" i="6"/>
  <c r="M20" i="6"/>
  <c r="K20" i="6"/>
  <c r="I20" i="6"/>
  <c r="G20" i="6"/>
  <c r="S19" i="6"/>
  <c r="R19" i="6"/>
  <c r="Q19" i="6"/>
  <c r="P19" i="6"/>
  <c r="L19" i="6"/>
  <c r="J19" i="6"/>
  <c r="H19" i="6"/>
  <c r="G19" i="6"/>
  <c r="F19" i="6"/>
  <c r="E19" i="6"/>
  <c r="M19" i="6" s="1"/>
  <c r="D19" i="6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Q10" i="6"/>
  <c r="P10" i="6"/>
  <c r="U10" i="6" s="1"/>
  <c r="L10" i="6"/>
  <c r="J10" i="6"/>
  <c r="H10" i="6"/>
  <c r="F10" i="6"/>
  <c r="E10" i="6"/>
  <c r="D10" i="6"/>
  <c r="I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Q339" i="5"/>
  <c r="T339" i="5" s="1"/>
  <c r="P339" i="5"/>
  <c r="U339" i="5" s="1"/>
  <c r="L339" i="5"/>
  <c r="J339" i="5"/>
  <c r="H339" i="5"/>
  <c r="N339" i="5" s="1"/>
  <c r="F339" i="5"/>
  <c r="E339" i="5"/>
  <c r="D339" i="5"/>
  <c r="S338" i="5"/>
  <c r="R338" i="5"/>
  <c r="Q338" i="5"/>
  <c r="T338" i="5" s="1"/>
  <c r="P338" i="5"/>
  <c r="L338" i="5"/>
  <c r="J338" i="5"/>
  <c r="H338" i="5"/>
  <c r="F338" i="5"/>
  <c r="E338" i="5"/>
  <c r="K338" i="5" s="1"/>
  <c r="D338" i="5"/>
  <c r="S337" i="5"/>
  <c r="R337" i="5"/>
  <c r="Q337" i="5"/>
  <c r="T337" i="5" s="1"/>
  <c r="P337" i="5"/>
  <c r="L337" i="5"/>
  <c r="J337" i="5"/>
  <c r="H337" i="5"/>
  <c r="F337" i="5"/>
  <c r="N337" i="5" s="1"/>
  <c r="E337" i="5"/>
  <c r="M337" i="5" s="1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T332" i="5" s="1"/>
  <c r="P332" i="5"/>
  <c r="U332" i="5" s="1"/>
  <c r="L332" i="5"/>
  <c r="J332" i="5"/>
  <c r="H332" i="5"/>
  <c r="F332" i="5"/>
  <c r="N332" i="5" s="1"/>
  <c r="E332" i="5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T323" i="5" s="1"/>
  <c r="P323" i="5"/>
  <c r="L323" i="5"/>
  <c r="J323" i="5"/>
  <c r="H323" i="5"/>
  <c r="F323" i="5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T317" i="5" s="1"/>
  <c r="R317" i="5"/>
  <c r="Q317" i="5"/>
  <c r="P317" i="5"/>
  <c r="L317" i="5"/>
  <c r="J317" i="5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Q310" i="5"/>
  <c r="T310" i="5" s="1"/>
  <c r="P310" i="5"/>
  <c r="L310" i="5"/>
  <c r="J310" i="5"/>
  <c r="H310" i="5"/>
  <c r="U310" i="5" s="1"/>
  <c r="F310" i="5"/>
  <c r="E310" i="5"/>
  <c r="M310" i="5" s="1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U303" i="5" s="1"/>
  <c r="L303" i="5"/>
  <c r="J303" i="5"/>
  <c r="H303" i="5"/>
  <c r="F303" i="5"/>
  <c r="E303" i="5"/>
  <c r="D303" i="5"/>
  <c r="I303" i="5" s="1"/>
  <c r="U302" i="5"/>
  <c r="T302" i="5"/>
  <c r="N302" i="5"/>
  <c r="O302" i="5" s="1"/>
  <c r="M302" i="5"/>
  <c r="K302" i="5"/>
  <c r="I302" i="5"/>
  <c r="G302" i="5"/>
  <c r="T299" i="5"/>
  <c r="S299" i="5"/>
  <c r="R299" i="5"/>
  <c r="Q299" i="5"/>
  <c r="P299" i="5"/>
  <c r="U299" i="5" s="1"/>
  <c r="L299" i="5"/>
  <c r="J299" i="5"/>
  <c r="H299" i="5"/>
  <c r="F299" i="5"/>
  <c r="N299" i="5" s="1"/>
  <c r="E299" i="5"/>
  <c r="D299" i="5"/>
  <c r="I299" i="5" s="1"/>
  <c r="S298" i="5"/>
  <c r="R298" i="5"/>
  <c r="Q298" i="5"/>
  <c r="T298" i="5" s="1"/>
  <c r="P298" i="5"/>
  <c r="U298" i="5" s="1"/>
  <c r="L298" i="5"/>
  <c r="J298" i="5"/>
  <c r="H298" i="5"/>
  <c r="F298" i="5"/>
  <c r="N298" i="5" s="1"/>
  <c r="E298" i="5"/>
  <c r="K298" i="5" s="1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T292" i="5"/>
  <c r="S292" i="5"/>
  <c r="R292" i="5"/>
  <c r="Q292" i="5"/>
  <c r="P292" i="5"/>
  <c r="L292" i="5"/>
  <c r="J292" i="5"/>
  <c r="H292" i="5"/>
  <c r="N292" i="5" s="1"/>
  <c r="F292" i="5"/>
  <c r="E292" i="5"/>
  <c r="M292" i="5" s="1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N288" i="5"/>
  <c r="O288" i="5" s="1"/>
  <c r="M288" i="5"/>
  <c r="K288" i="5"/>
  <c r="I288" i="5"/>
  <c r="G288" i="5"/>
  <c r="U287" i="5"/>
  <c r="T287" i="5"/>
  <c r="N287" i="5"/>
  <c r="O287" i="5" s="1"/>
  <c r="M287" i="5"/>
  <c r="K287" i="5"/>
  <c r="I287" i="5"/>
  <c r="G287" i="5"/>
  <c r="U286" i="5"/>
  <c r="T286" i="5"/>
  <c r="O286" i="5"/>
  <c r="N286" i="5"/>
  <c r="M286" i="5"/>
  <c r="K286" i="5"/>
  <c r="I286" i="5"/>
  <c r="G286" i="5"/>
  <c r="T285" i="5"/>
  <c r="S285" i="5"/>
  <c r="R285" i="5"/>
  <c r="Q285" i="5"/>
  <c r="P285" i="5"/>
  <c r="L285" i="5"/>
  <c r="J285" i="5"/>
  <c r="H285" i="5"/>
  <c r="F285" i="5"/>
  <c r="E285" i="5"/>
  <c r="K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Q275" i="5"/>
  <c r="T275" i="5" s="1"/>
  <c r="P275" i="5"/>
  <c r="L275" i="5"/>
  <c r="M275" i="5" s="1"/>
  <c r="J275" i="5"/>
  <c r="H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J267" i="5"/>
  <c r="K267" i="5" s="1"/>
  <c r="H267" i="5"/>
  <c r="F267" i="5"/>
  <c r="E267" i="5"/>
  <c r="M267" i="5" s="1"/>
  <c r="D267" i="5"/>
  <c r="I267" i="5" s="1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P260" i="5"/>
  <c r="L260" i="5"/>
  <c r="M260" i="5" s="1"/>
  <c r="J260" i="5"/>
  <c r="H260" i="5"/>
  <c r="U260" i="5" s="1"/>
  <c r="F260" i="5"/>
  <c r="E260" i="5"/>
  <c r="D260" i="5"/>
  <c r="S259" i="5"/>
  <c r="R259" i="5"/>
  <c r="Q259" i="5"/>
  <c r="T259" i="5" s="1"/>
  <c r="P259" i="5"/>
  <c r="L259" i="5"/>
  <c r="J259" i="5"/>
  <c r="K259" i="5" s="1"/>
  <c r="H259" i="5"/>
  <c r="F259" i="5"/>
  <c r="E259" i="5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T254" i="5" s="1"/>
  <c r="P254" i="5"/>
  <c r="U254" i="5" s="1"/>
  <c r="L254" i="5"/>
  <c r="J254" i="5"/>
  <c r="H254" i="5"/>
  <c r="F254" i="5"/>
  <c r="E254" i="5"/>
  <c r="D254" i="5"/>
  <c r="U253" i="5"/>
  <c r="T253" i="5"/>
  <c r="O253" i="5"/>
  <c r="N253" i="5"/>
  <c r="M253" i="5"/>
  <c r="K253" i="5"/>
  <c r="I253" i="5"/>
  <c r="G253" i="5"/>
  <c r="U252" i="5"/>
  <c r="T252" i="5"/>
  <c r="N252" i="5"/>
  <c r="O252" i="5" s="1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T247" i="5" s="1"/>
  <c r="R247" i="5"/>
  <c r="Q247" i="5"/>
  <c r="P247" i="5"/>
  <c r="L247" i="5"/>
  <c r="J247" i="5"/>
  <c r="H247" i="5"/>
  <c r="F247" i="5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T240" i="5" s="1"/>
  <c r="R240" i="5"/>
  <c r="Q240" i="5"/>
  <c r="P240" i="5"/>
  <c r="L240" i="5"/>
  <c r="J240" i="5"/>
  <c r="H240" i="5"/>
  <c r="F240" i="5"/>
  <c r="N240" i="5" s="1"/>
  <c r="E240" i="5"/>
  <c r="K240" i="5" s="1"/>
  <c r="D240" i="5"/>
  <c r="I240" i="5" s="1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N234" i="5"/>
  <c r="O234" i="5" s="1"/>
  <c r="M234" i="5"/>
  <c r="K234" i="5"/>
  <c r="I234" i="5"/>
  <c r="G234" i="5"/>
  <c r="S231" i="5"/>
  <c r="R231" i="5"/>
  <c r="Q231" i="5"/>
  <c r="T231" i="5" s="1"/>
  <c r="P231" i="5"/>
  <c r="U231" i="5" s="1"/>
  <c r="L231" i="5"/>
  <c r="J231" i="5"/>
  <c r="H231" i="5"/>
  <c r="F231" i="5"/>
  <c r="E231" i="5"/>
  <c r="D231" i="5"/>
  <c r="I231" i="5" s="1"/>
  <c r="S230" i="5"/>
  <c r="R230" i="5"/>
  <c r="Q230" i="5"/>
  <c r="P230" i="5"/>
  <c r="L230" i="5"/>
  <c r="J230" i="5"/>
  <c r="H230" i="5"/>
  <c r="F230" i="5"/>
  <c r="E230" i="5"/>
  <c r="M230" i="5" s="1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U224" i="5"/>
  <c r="S224" i="5"/>
  <c r="R224" i="5"/>
  <c r="Q224" i="5"/>
  <c r="T224" i="5" s="1"/>
  <c r="P224" i="5"/>
  <c r="L224" i="5"/>
  <c r="J224" i="5"/>
  <c r="I224" i="5"/>
  <c r="H224" i="5"/>
  <c r="F224" i="5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Q216" i="5"/>
  <c r="P216" i="5"/>
  <c r="L216" i="5"/>
  <c r="J216" i="5"/>
  <c r="K216" i="5" s="1"/>
  <c r="H216" i="5"/>
  <c r="F216" i="5"/>
  <c r="E216" i="5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N213" i="5"/>
  <c r="O213" i="5" s="1"/>
  <c r="M213" i="5"/>
  <c r="K213" i="5"/>
  <c r="I213" i="5"/>
  <c r="G213" i="5"/>
  <c r="U212" i="5"/>
  <c r="T212" i="5"/>
  <c r="N212" i="5"/>
  <c r="O212" i="5" s="1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N208" i="5"/>
  <c r="O208" i="5" s="1"/>
  <c r="M208" i="5"/>
  <c r="K208" i="5"/>
  <c r="I208" i="5"/>
  <c r="G208" i="5"/>
  <c r="S205" i="5"/>
  <c r="R205" i="5"/>
  <c r="Q205" i="5"/>
  <c r="T205" i="5" s="1"/>
  <c r="P205" i="5"/>
  <c r="L205" i="5"/>
  <c r="M205" i="5" s="1"/>
  <c r="J205" i="5"/>
  <c r="H205" i="5"/>
  <c r="U205" i="5" s="1"/>
  <c r="F205" i="5"/>
  <c r="G205" i="5" s="1"/>
  <c r="E205" i="5"/>
  <c r="D205" i="5"/>
  <c r="S204" i="5"/>
  <c r="T204" i="5" s="1"/>
  <c r="R204" i="5"/>
  <c r="Q204" i="5"/>
  <c r="P204" i="5"/>
  <c r="L204" i="5"/>
  <c r="J204" i="5"/>
  <c r="H204" i="5"/>
  <c r="G204" i="5"/>
  <c r="F204" i="5"/>
  <c r="E204" i="5"/>
  <c r="K204" i="5" s="1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N201" i="5"/>
  <c r="O201" i="5" s="1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N199" i="5"/>
  <c r="O199" i="5" s="1"/>
  <c r="M199" i="5"/>
  <c r="K199" i="5"/>
  <c r="I199" i="5"/>
  <c r="G199" i="5"/>
  <c r="S198" i="5"/>
  <c r="R198" i="5"/>
  <c r="Q198" i="5"/>
  <c r="T198" i="5" s="1"/>
  <c r="P198" i="5"/>
  <c r="L198" i="5"/>
  <c r="J198" i="5"/>
  <c r="H198" i="5"/>
  <c r="U198" i="5" s="1"/>
  <c r="F198" i="5"/>
  <c r="G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O196" i="5"/>
  <c r="N196" i="5"/>
  <c r="M196" i="5"/>
  <c r="K196" i="5"/>
  <c r="I196" i="5"/>
  <c r="G196" i="5"/>
  <c r="U195" i="5"/>
  <c r="T195" i="5"/>
  <c r="O195" i="5"/>
  <c r="N195" i="5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Q191" i="5"/>
  <c r="P191" i="5"/>
  <c r="L191" i="5"/>
  <c r="J191" i="5"/>
  <c r="H191" i="5"/>
  <c r="F191" i="5"/>
  <c r="N191" i="5" s="1"/>
  <c r="E191" i="5"/>
  <c r="K191" i="5" s="1"/>
  <c r="D191" i="5"/>
  <c r="I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P185" i="5"/>
  <c r="U185" i="5" s="1"/>
  <c r="L185" i="5"/>
  <c r="J185" i="5"/>
  <c r="H185" i="5"/>
  <c r="F185" i="5"/>
  <c r="G185" i="5" s="1"/>
  <c r="E185" i="5"/>
  <c r="K185" i="5" s="1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K179" i="5"/>
  <c r="J179" i="5"/>
  <c r="H179" i="5"/>
  <c r="F179" i="5"/>
  <c r="G179" i="5" s="1"/>
  <c r="E179" i="5"/>
  <c r="D179" i="5"/>
  <c r="U178" i="5"/>
  <c r="T178" i="5"/>
  <c r="N178" i="5"/>
  <c r="O178" i="5" s="1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N176" i="5"/>
  <c r="O176" i="5" s="1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R170" i="5"/>
  <c r="Q170" i="5"/>
  <c r="P170" i="5"/>
  <c r="U170" i="5" s="1"/>
  <c r="L170" i="5"/>
  <c r="J170" i="5"/>
  <c r="H170" i="5"/>
  <c r="F170" i="5"/>
  <c r="E170" i="5"/>
  <c r="M170" i="5" s="1"/>
  <c r="D170" i="5"/>
  <c r="I170" i="5" s="1"/>
  <c r="S169" i="5"/>
  <c r="R169" i="5"/>
  <c r="Q169" i="5"/>
  <c r="T169" i="5" s="1"/>
  <c r="P169" i="5"/>
  <c r="L169" i="5"/>
  <c r="J169" i="5"/>
  <c r="K169" i="5" s="1"/>
  <c r="H169" i="5"/>
  <c r="I169" i="5" s="1"/>
  <c r="F169" i="5"/>
  <c r="G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N166" i="5"/>
  <c r="O166" i="5" s="1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Q163" i="5"/>
  <c r="P163" i="5"/>
  <c r="L163" i="5"/>
  <c r="J163" i="5"/>
  <c r="H163" i="5"/>
  <c r="U163" i="5" s="1"/>
  <c r="F163" i="5"/>
  <c r="G163" i="5" s="1"/>
  <c r="E163" i="5"/>
  <c r="K163" i="5" s="1"/>
  <c r="D163" i="5"/>
  <c r="U162" i="5"/>
  <c r="T162" i="5"/>
  <c r="O162" i="5"/>
  <c r="N162" i="5"/>
  <c r="M162" i="5"/>
  <c r="K162" i="5"/>
  <c r="I162" i="5"/>
  <c r="G162" i="5"/>
  <c r="U161" i="5"/>
  <c r="T161" i="5"/>
  <c r="N161" i="5"/>
  <c r="O161" i="5" s="1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T157" i="5" s="1"/>
  <c r="R157" i="5"/>
  <c r="Q157" i="5"/>
  <c r="P157" i="5"/>
  <c r="U157" i="5" s="1"/>
  <c r="L157" i="5"/>
  <c r="J157" i="5"/>
  <c r="H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Q150" i="5"/>
  <c r="P150" i="5"/>
  <c r="L150" i="5"/>
  <c r="J150" i="5"/>
  <c r="I150" i="5"/>
  <c r="H150" i="5"/>
  <c r="U150" i="5" s="1"/>
  <c r="F150" i="5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N148" i="5"/>
  <c r="O148" i="5" s="1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T144" i="5" s="1"/>
  <c r="P144" i="5"/>
  <c r="U144" i="5" s="1"/>
  <c r="L144" i="5"/>
  <c r="J144" i="5"/>
  <c r="I144" i="5"/>
  <c r="H144" i="5"/>
  <c r="F144" i="5"/>
  <c r="E144" i="5"/>
  <c r="D144" i="5"/>
  <c r="G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Q137" i="5"/>
  <c r="P137" i="5"/>
  <c r="L137" i="5"/>
  <c r="J137" i="5"/>
  <c r="H137" i="5"/>
  <c r="I137" i="5" s="1"/>
  <c r="F137" i="5"/>
  <c r="G137" i="5" s="1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O133" i="5"/>
  <c r="N133" i="5"/>
  <c r="M133" i="5"/>
  <c r="K133" i="5"/>
  <c r="I133" i="5"/>
  <c r="G133" i="5"/>
  <c r="S132" i="5"/>
  <c r="R132" i="5"/>
  <c r="Q132" i="5"/>
  <c r="P132" i="5"/>
  <c r="U132" i="5" s="1"/>
  <c r="L132" i="5"/>
  <c r="J132" i="5"/>
  <c r="H132" i="5"/>
  <c r="G132" i="5"/>
  <c r="F132" i="5"/>
  <c r="N132" i="5" s="1"/>
  <c r="O132" i="5" s="1"/>
  <c r="E132" i="5"/>
  <c r="M132" i="5" s="1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U126" i="5" s="1"/>
  <c r="L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I121" i="5"/>
  <c r="H121" i="5"/>
  <c r="U121" i="5" s="1"/>
  <c r="G121" i="5"/>
  <c r="F121" i="5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U112" i="5" s="1"/>
  <c r="L112" i="5"/>
  <c r="J112" i="5"/>
  <c r="H112" i="5"/>
  <c r="G112" i="5"/>
  <c r="F112" i="5"/>
  <c r="E112" i="5"/>
  <c r="M112" i="5" s="1"/>
  <c r="D112" i="5"/>
  <c r="I112" i="5" s="1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T106" i="5" s="1"/>
  <c r="P106" i="5"/>
  <c r="U106" i="5" s="1"/>
  <c r="L106" i="5"/>
  <c r="J106" i="5"/>
  <c r="H106" i="5"/>
  <c r="F106" i="5"/>
  <c r="E106" i="5"/>
  <c r="K106" i="5" s="1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T102" i="5" s="1"/>
  <c r="P102" i="5"/>
  <c r="L102" i="5"/>
  <c r="K102" i="5"/>
  <c r="J102" i="5"/>
  <c r="H102" i="5"/>
  <c r="U102" i="5" s="1"/>
  <c r="F102" i="5"/>
  <c r="N102" i="5" s="1"/>
  <c r="O102" i="5" s="1"/>
  <c r="E102" i="5"/>
  <c r="D102" i="5"/>
  <c r="U101" i="5"/>
  <c r="S101" i="5"/>
  <c r="R101" i="5"/>
  <c r="Q101" i="5"/>
  <c r="P101" i="5"/>
  <c r="L101" i="5"/>
  <c r="J101" i="5"/>
  <c r="H101" i="5"/>
  <c r="G101" i="5"/>
  <c r="F101" i="5"/>
  <c r="E101" i="5"/>
  <c r="K101" i="5" s="1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T96" i="5" s="1"/>
  <c r="P96" i="5"/>
  <c r="U96" i="5" s="1"/>
  <c r="L96" i="5"/>
  <c r="J96" i="5"/>
  <c r="I96" i="5"/>
  <c r="H96" i="5"/>
  <c r="F96" i="5"/>
  <c r="N96" i="5" s="1"/>
  <c r="O96" i="5" s="1"/>
  <c r="E96" i="5"/>
  <c r="D96" i="5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O93" i="5"/>
  <c r="N93" i="5"/>
  <c r="M93" i="5"/>
  <c r="K93" i="5"/>
  <c r="I93" i="5"/>
  <c r="G93" i="5"/>
  <c r="U92" i="5"/>
  <c r="T92" i="5"/>
  <c r="O92" i="5"/>
  <c r="N92" i="5"/>
  <c r="M92" i="5"/>
  <c r="K92" i="5"/>
  <c r="I92" i="5"/>
  <c r="G92" i="5"/>
  <c r="U91" i="5"/>
  <c r="S91" i="5"/>
  <c r="R91" i="5"/>
  <c r="Q91" i="5"/>
  <c r="P91" i="5"/>
  <c r="L91" i="5"/>
  <c r="J91" i="5"/>
  <c r="H91" i="5"/>
  <c r="I91" i="5" s="1"/>
  <c r="F91" i="5"/>
  <c r="E91" i="5"/>
  <c r="D91" i="5"/>
  <c r="U90" i="5"/>
  <c r="T90" i="5"/>
  <c r="N90" i="5"/>
  <c r="O90" i="5" s="1"/>
  <c r="M90" i="5"/>
  <c r="K90" i="5"/>
  <c r="I90" i="5"/>
  <c r="G90" i="5"/>
  <c r="U89" i="5"/>
  <c r="T89" i="5"/>
  <c r="O89" i="5"/>
  <c r="N89" i="5"/>
  <c r="M89" i="5"/>
  <c r="K89" i="5"/>
  <c r="I89" i="5"/>
  <c r="G89" i="5"/>
  <c r="U88" i="5"/>
  <c r="T88" i="5"/>
  <c r="O88" i="5"/>
  <c r="N88" i="5"/>
  <c r="M88" i="5"/>
  <c r="K88" i="5"/>
  <c r="I88" i="5"/>
  <c r="G88" i="5"/>
  <c r="S85" i="5"/>
  <c r="R85" i="5"/>
  <c r="Q85" i="5"/>
  <c r="P85" i="5"/>
  <c r="L85" i="5"/>
  <c r="J85" i="5"/>
  <c r="H85" i="5"/>
  <c r="I85" i="5" s="1"/>
  <c r="F85" i="5"/>
  <c r="E85" i="5"/>
  <c r="D85" i="5"/>
  <c r="S84" i="5"/>
  <c r="R84" i="5"/>
  <c r="Q84" i="5"/>
  <c r="T84" i="5" s="1"/>
  <c r="P84" i="5"/>
  <c r="U84" i="5" s="1"/>
  <c r="L84" i="5"/>
  <c r="J84" i="5"/>
  <c r="I84" i="5"/>
  <c r="H84" i="5"/>
  <c r="F84" i="5"/>
  <c r="N84" i="5" s="1"/>
  <c r="E84" i="5"/>
  <c r="D84" i="5"/>
  <c r="G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O81" i="5"/>
  <c r="N81" i="5"/>
  <c r="M81" i="5"/>
  <c r="K81" i="5"/>
  <c r="I81" i="5"/>
  <c r="G81" i="5"/>
  <c r="U80" i="5"/>
  <c r="T80" i="5"/>
  <c r="O80" i="5"/>
  <c r="N80" i="5"/>
  <c r="M80" i="5"/>
  <c r="K80" i="5"/>
  <c r="I80" i="5"/>
  <c r="G80" i="5"/>
  <c r="U79" i="5"/>
  <c r="T79" i="5"/>
  <c r="O79" i="5"/>
  <c r="N79" i="5"/>
  <c r="M79" i="5"/>
  <c r="K79" i="5"/>
  <c r="I79" i="5"/>
  <c r="G79" i="5"/>
  <c r="S78" i="5"/>
  <c r="R78" i="5"/>
  <c r="Q78" i="5"/>
  <c r="P78" i="5"/>
  <c r="L78" i="5"/>
  <c r="J78" i="5"/>
  <c r="K78" i="5" s="1"/>
  <c r="H78" i="5"/>
  <c r="G78" i="5"/>
  <c r="F78" i="5"/>
  <c r="E78" i="5"/>
  <c r="M78" i="5" s="1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T70" i="5" s="1"/>
  <c r="P70" i="5"/>
  <c r="U70" i="5" s="1"/>
  <c r="L70" i="5"/>
  <c r="J70" i="5"/>
  <c r="H70" i="5"/>
  <c r="F70" i="5"/>
  <c r="N70" i="5" s="1"/>
  <c r="O70" i="5" s="1"/>
  <c r="E70" i="5"/>
  <c r="K70" i="5" s="1"/>
  <c r="D70" i="5"/>
  <c r="I70" i="5" s="1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S63" i="5"/>
  <c r="R63" i="5"/>
  <c r="Q63" i="5"/>
  <c r="T63" i="5" s="1"/>
  <c r="P63" i="5"/>
  <c r="U63" i="5" s="1"/>
  <c r="L63" i="5"/>
  <c r="K63" i="5"/>
  <c r="J63" i="5"/>
  <c r="H63" i="5"/>
  <c r="F63" i="5"/>
  <c r="N63" i="5" s="1"/>
  <c r="E63" i="5"/>
  <c r="D63" i="5"/>
  <c r="I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U58" i="5"/>
  <c r="S58" i="5"/>
  <c r="R58" i="5"/>
  <c r="Q58" i="5"/>
  <c r="P58" i="5"/>
  <c r="L58" i="5"/>
  <c r="J58" i="5"/>
  <c r="H58" i="5"/>
  <c r="I58" i="5" s="1"/>
  <c r="G58" i="5"/>
  <c r="F58" i="5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T54" i="5" s="1"/>
  <c r="P54" i="5"/>
  <c r="U54" i="5" s="1"/>
  <c r="L54" i="5"/>
  <c r="J54" i="5"/>
  <c r="H54" i="5"/>
  <c r="I54" i="5" s="1"/>
  <c r="F54" i="5"/>
  <c r="E54" i="5"/>
  <c r="M54" i="5" s="1"/>
  <c r="D54" i="5"/>
  <c r="S53" i="5"/>
  <c r="R53" i="5"/>
  <c r="Q53" i="5"/>
  <c r="T53" i="5" s="1"/>
  <c r="P53" i="5"/>
  <c r="U53" i="5" s="1"/>
  <c r="M53" i="5"/>
  <c r="L53" i="5"/>
  <c r="J53" i="5"/>
  <c r="H53" i="5"/>
  <c r="F53" i="5"/>
  <c r="N53" i="5" s="1"/>
  <c r="E53" i="5"/>
  <c r="K53" i="5" s="1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U47" i="5"/>
  <c r="S47" i="5"/>
  <c r="R47" i="5"/>
  <c r="Q47" i="5"/>
  <c r="P47" i="5"/>
  <c r="L47" i="5"/>
  <c r="J47" i="5"/>
  <c r="K47" i="5" s="1"/>
  <c r="I47" i="5"/>
  <c r="H47" i="5"/>
  <c r="F47" i="5"/>
  <c r="E47" i="5"/>
  <c r="D47" i="5"/>
  <c r="G47" i="5" s="1"/>
  <c r="U46" i="5"/>
  <c r="T46" i="5"/>
  <c r="O46" i="5"/>
  <c r="N46" i="5"/>
  <c r="M46" i="5"/>
  <c r="K46" i="5"/>
  <c r="I46" i="5"/>
  <c r="G46" i="5"/>
  <c r="U45" i="5"/>
  <c r="T45" i="5"/>
  <c r="O45" i="5"/>
  <c r="N45" i="5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P40" i="5"/>
  <c r="L40" i="5"/>
  <c r="J40" i="5"/>
  <c r="H40" i="5"/>
  <c r="I40" i="5" s="1"/>
  <c r="G40" i="5"/>
  <c r="F40" i="5"/>
  <c r="E40" i="5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T35" i="5" s="1"/>
  <c r="P35" i="5"/>
  <c r="U35" i="5" s="1"/>
  <c r="L35" i="5"/>
  <c r="J35" i="5"/>
  <c r="H35" i="5"/>
  <c r="F35" i="5"/>
  <c r="N35" i="5" s="1"/>
  <c r="O35" i="5" s="1"/>
  <c r="E35" i="5"/>
  <c r="D35" i="5"/>
  <c r="I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T27" i="5" s="1"/>
  <c r="P27" i="5"/>
  <c r="U27" i="5" s="1"/>
  <c r="L27" i="5"/>
  <c r="J27" i="5"/>
  <c r="I27" i="5"/>
  <c r="H27" i="5"/>
  <c r="F27" i="5"/>
  <c r="E27" i="5"/>
  <c r="D27" i="5"/>
  <c r="G27" i="5" s="1"/>
  <c r="U26" i="5"/>
  <c r="T26" i="5"/>
  <c r="O26" i="5"/>
  <c r="N26" i="5"/>
  <c r="M26" i="5"/>
  <c r="K26" i="5"/>
  <c r="I26" i="5"/>
  <c r="G26" i="5"/>
  <c r="U25" i="5"/>
  <c r="T25" i="5"/>
  <c r="O25" i="5"/>
  <c r="N25" i="5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L19" i="5"/>
  <c r="J19" i="5"/>
  <c r="K19" i="5" s="1"/>
  <c r="H19" i="5"/>
  <c r="G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T10" i="5" s="1"/>
  <c r="P10" i="5"/>
  <c r="U10" i="5" s="1"/>
  <c r="L10" i="5"/>
  <c r="J10" i="5"/>
  <c r="H10" i="5"/>
  <c r="F10" i="5"/>
  <c r="N10" i="5" s="1"/>
  <c r="O10" i="5" s="1"/>
  <c r="E10" i="5"/>
  <c r="K10" i="5" s="1"/>
  <c r="D10" i="5"/>
  <c r="I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T339" i="4" s="1"/>
  <c r="P339" i="4"/>
  <c r="U339" i="4" s="1"/>
  <c r="L339" i="4"/>
  <c r="J339" i="4"/>
  <c r="H339" i="4"/>
  <c r="F339" i="4"/>
  <c r="E339" i="4"/>
  <c r="D339" i="4"/>
  <c r="I339" i="4" s="1"/>
  <c r="S338" i="4"/>
  <c r="T338" i="4" s="1"/>
  <c r="R338" i="4"/>
  <c r="Q338" i="4"/>
  <c r="P338" i="4"/>
  <c r="L338" i="4"/>
  <c r="J338" i="4"/>
  <c r="H338" i="4"/>
  <c r="F338" i="4"/>
  <c r="N338" i="4" s="1"/>
  <c r="E338" i="4"/>
  <c r="D338" i="4"/>
  <c r="S337" i="4"/>
  <c r="R337" i="4"/>
  <c r="Q337" i="4"/>
  <c r="T337" i="4" s="1"/>
  <c r="P337" i="4"/>
  <c r="U337" i="4" s="1"/>
  <c r="L337" i="4"/>
  <c r="J337" i="4"/>
  <c r="H337" i="4"/>
  <c r="F337" i="4"/>
  <c r="E337" i="4"/>
  <c r="D337" i="4"/>
  <c r="I337" i="4" s="1"/>
  <c r="U336" i="4"/>
  <c r="T336" i="4"/>
  <c r="O336" i="4"/>
  <c r="N336" i="4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S332" i="4"/>
  <c r="T332" i="4" s="1"/>
  <c r="R332" i="4"/>
  <c r="Q332" i="4"/>
  <c r="P332" i="4"/>
  <c r="L332" i="4"/>
  <c r="J332" i="4"/>
  <c r="H332" i="4"/>
  <c r="F332" i="4"/>
  <c r="N332" i="4" s="1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T323" i="4" s="1"/>
  <c r="P323" i="4"/>
  <c r="U323" i="4" s="1"/>
  <c r="L323" i="4"/>
  <c r="J323" i="4"/>
  <c r="I323" i="4"/>
  <c r="H323" i="4"/>
  <c r="F323" i="4"/>
  <c r="E323" i="4"/>
  <c r="D323" i="4"/>
  <c r="U322" i="4"/>
  <c r="T322" i="4"/>
  <c r="O322" i="4"/>
  <c r="N322" i="4"/>
  <c r="M322" i="4"/>
  <c r="K322" i="4"/>
  <c r="I322" i="4"/>
  <c r="G322" i="4"/>
  <c r="U321" i="4"/>
  <c r="T321" i="4"/>
  <c r="O321" i="4"/>
  <c r="N321" i="4"/>
  <c r="M321" i="4"/>
  <c r="K321" i="4"/>
  <c r="I321" i="4"/>
  <c r="G321" i="4"/>
  <c r="U320" i="4"/>
  <c r="T320" i="4"/>
  <c r="O320" i="4"/>
  <c r="N320" i="4"/>
  <c r="M320" i="4"/>
  <c r="K320" i="4"/>
  <c r="I320" i="4"/>
  <c r="G320" i="4"/>
  <c r="U319" i="4"/>
  <c r="T319" i="4"/>
  <c r="O319" i="4"/>
  <c r="N319" i="4"/>
  <c r="M319" i="4"/>
  <c r="K319" i="4"/>
  <c r="I319" i="4"/>
  <c r="G319" i="4"/>
  <c r="U318" i="4"/>
  <c r="T318" i="4"/>
  <c r="O318" i="4"/>
  <c r="N318" i="4"/>
  <c r="M318" i="4"/>
  <c r="K318" i="4"/>
  <c r="I318" i="4"/>
  <c r="G318" i="4"/>
  <c r="S317" i="4"/>
  <c r="T317" i="4" s="1"/>
  <c r="R317" i="4"/>
  <c r="Q317" i="4"/>
  <c r="P317" i="4"/>
  <c r="L317" i="4"/>
  <c r="J317" i="4"/>
  <c r="H317" i="4"/>
  <c r="F317" i="4"/>
  <c r="N317" i="4" s="1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T310" i="4" s="1"/>
  <c r="P310" i="4"/>
  <c r="U310" i="4" s="1"/>
  <c r="L310" i="4"/>
  <c r="J310" i="4"/>
  <c r="H310" i="4"/>
  <c r="F310" i="4"/>
  <c r="E310" i="4"/>
  <c r="M310" i="4" s="1"/>
  <c r="D310" i="4"/>
  <c r="I310" i="4" s="1"/>
  <c r="U309" i="4"/>
  <c r="T309" i="4"/>
  <c r="O309" i="4"/>
  <c r="N309" i="4"/>
  <c r="M309" i="4"/>
  <c r="K309" i="4"/>
  <c r="I309" i="4"/>
  <c r="G309" i="4"/>
  <c r="U308" i="4"/>
  <c r="T308" i="4"/>
  <c r="O308" i="4"/>
  <c r="N308" i="4"/>
  <c r="M308" i="4"/>
  <c r="K308" i="4"/>
  <c r="I308" i="4"/>
  <c r="G308" i="4"/>
  <c r="U307" i="4"/>
  <c r="T307" i="4"/>
  <c r="O307" i="4"/>
  <c r="N307" i="4"/>
  <c r="M307" i="4"/>
  <c r="K307" i="4"/>
  <c r="I307" i="4"/>
  <c r="G307" i="4"/>
  <c r="U306" i="4"/>
  <c r="T306" i="4"/>
  <c r="O306" i="4"/>
  <c r="N306" i="4"/>
  <c r="M306" i="4"/>
  <c r="K306" i="4"/>
  <c r="I306" i="4"/>
  <c r="G306" i="4"/>
  <c r="U305" i="4"/>
  <c r="T305" i="4"/>
  <c r="O305" i="4"/>
  <c r="N305" i="4"/>
  <c r="M305" i="4"/>
  <c r="K305" i="4"/>
  <c r="I305" i="4"/>
  <c r="G305" i="4"/>
  <c r="U304" i="4"/>
  <c r="T304" i="4"/>
  <c r="O304" i="4"/>
  <c r="N304" i="4"/>
  <c r="M304" i="4"/>
  <c r="K304" i="4"/>
  <c r="I304" i="4"/>
  <c r="G304" i="4"/>
  <c r="T303" i="4"/>
  <c r="S303" i="4"/>
  <c r="R303" i="4"/>
  <c r="Q303" i="4"/>
  <c r="P303" i="4"/>
  <c r="L303" i="4"/>
  <c r="J303" i="4"/>
  <c r="K303" i="4" s="1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T299" i="4" s="1"/>
  <c r="P299" i="4"/>
  <c r="U299" i="4" s="1"/>
  <c r="L299" i="4"/>
  <c r="J299" i="4"/>
  <c r="H299" i="4"/>
  <c r="F299" i="4"/>
  <c r="E299" i="4"/>
  <c r="D299" i="4"/>
  <c r="I299" i="4" s="1"/>
  <c r="S298" i="4"/>
  <c r="T298" i="4" s="1"/>
  <c r="R298" i="4"/>
  <c r="Q298" i="4"/>
  <c r="P298" i="4"/>
  <c r="L298" i="4"/>
  <c r="J298" i="4"/>
  <c r="H298" i="4"/>
  <c r="F298" i="4"/>
  <c r="N298" i="4" s="1"/>
  <c r="E298" i="4"/>
  <c r="M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P292" i="4"/>
  <c r="L292" i="4"/>
  <c r="J292" i="4"/>
  <c r="H292" i="4"/>
  <c r="U292" i="4" s="1"/>
  <c r="F292" i="4"/>
  <c r="G292" i="4" s="1"/>
  <c r="E292" i="4"/>
  <c r="M292" i="4" s="1"/>
  <c r="D292" i="4"/>
  <c r="I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T285" i="4" s="1"/>
  <c r="P285" i="4"/>
  <c r="U285" i="4" s="1"/>
  <c r="L285" i="4"/>
  <c r="K285" i="4"/>
  <c r="J285" i="4"/>
  <c r="H285" i="4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L275" i="4"/>
  <c r="J275" i="4"/>
  <c r="H275" i="4"/>
  <c r="U275" i="4" s="1"/>
  <c r="F275" i="4"/>
  <c r="G275" i="4" s="1"/>
  <c r="E275" i="4"/>
  <c r="M275" i="4" s="1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Q267" i="4"/>
  <c r="T267" i="4" s="1"/>
  <c r="P267" i="4"/>
  <c r="U267" i="4" s="1"/>
  <c r="L267" i="4"/>
  <c r="K267" i="4"/>
  <c r="J267" i="4"/>
  <c r="H267" i="4"/>
  <c r="F267" i="4"/>
  <c r="N267" i="4" s="1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T260" i="4" s="1"/>
  <c r="P260" i="4"/>
  <c r="U260" i="4" s="1"/>
  <c r="L260" i="4"/>
  <c r="M260" i="4" s="1"/>
  <c r="J260" i="4"/>
  <c r="H260" i="4"/>
  <c r="F260" i="4"/>
  <c r="E260" i="4"/>
  <c r="D260" i="4"/>
  <c r="I260" i="4" s="1"/>
  <c r="S259" i="4"/>
  <c r="T259" i="4" s="1"/>
  <c r="R259" i="4"/>
  <c r="Q259" i="4"/>
  <c r="P259" i="4"/>
  <c r="L259" i="4"/>
  <c r="J259" i="4"/>
  <c r="H259" i="4"/>
  <c r="F259" i="4"/>
  <c r="E259" i="4"/>
  <c r="M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L254" i="4"/>
  <c r="J254" i="4"/>
  <c r="H254" i="4"/>
  <c r="I254" i="4" s="1"/>
  <c r="F254" i="4"/>
  <c r="G254" i="4" s="1"/>
  <c r="E254" i="4"/>
  <c r="K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L247" i="4"/>
  <c r="J247" i="4"/>
  <c r="H247" i="4"/>
  <c r="F247" i="4"/>
  <c r="E247" i="4"/>
  <c r="D247" i="4"/>
  <c r="U246" i="4"/>
  <c r="T246" i="4"/>
  <c r="O246" i="4"/>
  <c r="N246" i="4"/>
  <c r="M246" i="4"/>
  <c r="K246" i="4"/>
  <c r="I246" i="4"/>
  <c r="G246" i="4"/>
  <c r="U245" i="4"/>
  <c r="T245" i="4"/>
  <c r="O245" i="4"/>
  <c r="N245" i="4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O243" i="4"/>
  <c r="N243" i="4"/>
  <c r="M243" i="4"/>
  <c r="K243" i="4"/>
  <c r="I243" i="4"/>
  <c r="G243" i="4"/>
  <c r="U242" i="4"/>
  <c r="T242" i="4"/>
  <c r="O242" i="4"/>
  <c r="N242" i="4"/>
  <c r="M242" i="4"/>
  <c r="K242" i="4"/>
  <c r="I242" i="4"/>
  <c r="G242" i="4"/>
  <c r="U241" i="4"/>
  <c r="T241" i="4"/>
  <c r="O241" i="4"/>
  <c r="N241" i="4"/>
  <c r="M241" i="4"/>
  <c r="K241" i="4"/>
  <c r="I241" i="4"/>
  <c r="G241" i="4"/>
  <c r="S240" i="4"/>
  <c r="R240" i="4"/>
  <c r="Q240" i="4"/>
  <c r="P240" i="4"/>
  <c r="L240" i="4"/>
  <c r="J240" i="4"/>
  <c r="H240" i="4"/>
  <c r="U240" i="4" s="1"/>
  <c r="G240" i="4"/>
  <c r="F240" i="4"/>
  <c r="E240" i="4"/>
  <c r="M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Q231" i="4"/>
  <c r="T231" i="4" s="1"/>
  <c r="P231" i="4"/>
  <c r="L231" i="4"/>
  <c r="K231" i="4"/>
  <c r="J231" i="4"/>
  <c r="H231" i="4"/>
  <c r="F231" i="4"/>
  <c r="E231" i="4"/>
  <c r="D231" i="4"/>
  <c r="S230" i="4"/>
  <c r="R230" i="4"/>
  <c r="Q230" i="4"/>
  <c r="P230" i="4"/>
  <c r="L230" i="4"/>
  <c r="J230" i="4"/>
  <c r="H230" i="4"/>
  <c r="I230" i="4" s="1"/>
  <c r="G230" i="4"/>
  <c r="F230" i="4"/>
  <c r="E230" i="4"/>
  <c r="K230" i="4" s="1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T224" i="4" s="1"/>
  <c r="P224" i="4"/>
  <c r="L224" i="4"/>
  <c r="J224" i="4"/>
  <c r="H224" i="4"/>
  <c r="F224" i="4"/>
  <c r="E224" i="4"/>
  <c r="D224" i="4"/>
  <c r="G224" i="4" s="1"/>
  <c r="U223" i="4"/>
  <c r="T223" i="4"/>
  <c r="N223" i="4"/>
  <c r="O223" i="4" s="1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P216" i="4"/>
  <c r="L216" i="4"/>
  <c r="J216" i="4"/>
  <c r="H216" i="4"/>
  <c r="G216" i="4"/>
  <c r="F216" i="4"/>
  <c r="E216" i="4"/>
  <c r="M216" i="4" s="1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T205" i="4" s="1"/>
  <c r="P205" i="4"/>
  <c r="L205" i="4"/>
  <c r="J205" i="4"/>
  <c r="H205" i="4"/>
  <c r="F205" i="4"/>
  <c r="E205" i="4"/>
  <c r="M205" i="4" s="1"/>
  <c r="D205" i="4"/>
  <c r="U204" i="4"/>
  <c r="S204" i="4"/>
  <c r="R204" i="4"/>
  <c r="Q204" i="4"/>
  <c r="P204" i="4"/>
  <c r="L204" i="4"/>
  <c r="J204" i="4"/>
  <c r="H204" i="4"/>
  <c r="I204" i="4" s="1"/>
  <c r="G204" i="4"/>
  <c r="F204" i="4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T198" i="4" s="1"/>
  <c r="P198" i="4"/>
  <c r="L198" i="4"/>
  <c r="J198" i="4"/>
  <c r="H198" i="4"/>
  <c r="F198" i="4"/>
  <c r="E198" i="4"/>
  <c r="K198" i="4" s="1"/>
  <c r="D198" i="4"/>
  <c r="G198" i="4" s="1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U191" i="4"/>
  <c r="S191" i="4"/>
  <c r="R191" i="4"/>
  <c r="Q191" i="4"/>
  <c r="P191" i="4"/>
  <c r="L191" i="4"/>
  <c r="J191" i="4"/>
  <c r="K191" i="4" s="1"/>
  <c r="H191" i="4"/>
  <c r="F191" i="4"/>
  <c r="N191" i="4" s="1"/>
  <c r="E191" i="4"/>
  <c r="D191" i="4"/>
  <c r="I191" i="4" s="1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Q185" i="4"/>
  <c r="P185" i="4"/>
  <c r="L185" i="4"/>
  <c r="J185" i="4"/>
  <c r="H185" i="4"/>
  <c r="U185" i="4" s="1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T179" i="4" s="1"/>
  <c r="P179" i="4"/>
  <c r="U179" i="4" s="1"/>
  <c r="L179" i="4"/>
  <c r="J179" i="4"/>
  <c r="H179" i="4"/>
  <c r="F179" i="4"/>
  <c r="N179" i="4" s="1"/>
  <c r="O179" i="4" s="1"/>
  <c r="E179" i="4"/>
  <c r="K179" i="4" s="1"/>
  <c r="D179" i="4"/>
  <c r="I179" i="4" s="1"/>
  <c r="U178" i="4"/>
  <c r="T178" i="4"/>
  <c r="O178" i="4"/>
  <c r="N178" i="4"/>
  <c r="M178" i="4"/>
  <c r="K178" i="4"/>
  <c r="I178" i="4"/>
  <c r="G178" i="4"/>
  <c r="U177" i="4"/>
  <c r="T177" i="4"/>
  <c r="O177" i="4"/>
  <c r="N177" i="4"/>
  <c r="M177" i="4"/>
  <c r="K177" i="4"/>
  <c r="I177" i="4"/>
  <c r="G177" i="4"/>
  <c r="U176" i="4"/>
  <c r="T176" i="4"/>
  <c r="O176" i="4"/>
  <c r="N176" i="4"/>
  <c r="M176" i="4"/>
  <c r="K176" i="4"/>
  <c r="I176" i="4"/>
  <c r="G176" i="4"/>
  <c r="U175" i="4"/>
  <c r="T175" i="4"/>
  <c r="O175" i="4"/>
  <c r="N175" i="4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O173" i="4"/>
  <c r="N173" i="4"/>
  <c r="M173" i="4"/>
  <c r="K173" i="4"/>
  <c r="I173" i="4"/>
  <c r="G173" i="4"/>
  <c r="S170" i="4"/>
  <c r="R170" i="4"/>
  <c r="Q170" i="4"/>
  <c r="T170" i="4" s="1"/>
  <c r="P170" i="4"/>
  <c r="L170" i="4"/>
  <c r="J170" i="4"/>
  <c r="H170" i="4"/>
  <c r="U170" i="4" s="1"/>
  <c r="F170" i="4"/>
  <c r="E170" i="4"/>
  <c r="D170" i="4"/>
  <c r="G170" i="4" s="1"/>
  <c r="S169" i="4"/>
  <c r="R169" i="4"/>
  <c r="Q169" i="4"/>
  <c r="P169" i="4"/>
  <c r="U169" i="4" s="1"/>
  <c r="L169" i="4"/>
  <c r="J169" i="4"/>
  <c r="H169" i="4"/>
  <c r="F169" i="4"/>
  <c r="N169" i="4" s="1"/>
  <c r="O169" i="4" s="1"/>
  <c r="E169" i="4"/>
  <c r="D169" i="4"/>
  <c r="I169" i="4" s="1"/>
  <c r="U168" i="4"/>
  <c r="T168" i="4"/>
  <c r="O168" i="4"/>
  <c r="N168" i="4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O166" i="4"/>
  <c r="N166" i="4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O164" i="4"/>
  <c r="N164" i="4"/>
  <c r="M164" i="4"/>
  <c r="K164" i="4"/>
  <c r="I164" i="4"/>
  <c r="G164" i="4"/>
  <c r="S163" i="4"/>
  <c r="R163" i="4"/>
  <c r="Q163" i="4"/>
  <c r="P163" i="4"/>
  <c r="L163" i="4"/>
  <c r="J163" i="4"/>
  <c r="K163" i="4" s="1"/>
  <c r="H163" i="4"/>
  <c r="U163" i="4" s="1"/>
  <c r="F163" i="4"/>
  <c r="E163" i="4"/>
  <c r="M163" i="4" s="1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U157" i="4"/>
  <c r="S157" i="4"/>
  <c r="R157" i="4"/>
  <c r="Q157" i="4"/>
  <c r="T157" i="4" s="1"/>
  <c r="P157" i="4"/>
  <c r="L157" i="4"/>
  <c r="J157" i="4"/>
  <c r="H157" i="4"/>
  <c r="I157" i="4" s="1"/>
  <c r="G157" i="4"/>
  <c r="F157" i="4"/>
  <c r="E157" i="4"/>
  <c r="K157" i="4" s="1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T150" i="4" s="1"/>
  <c r="P150" i="4"/>
  <c r="U150" i="4" s="1"/>
  <c r="L150" i="4"/>
  <c r="K150" i="4"/>
  <c r="J150" i="4"/>
  <c r="H150" i="4"/>
  <c r="F150" i="4"/>
  <c r="E150" i="4"/>
  <c r="M150" i="4" s="1"/>
  <c r="D150" i="4"/>
  <c r="I150" i="4" s="1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U144" i="4" s="1"/>
  <c r="L144" i="4"/>
  <c r="J144" i="4"/>
  <c r="H144" i="4"/>
  <c r="F144" i="4"/>
  <c r="E144" i="4"/>
  <c r="D144" i="4"/>
  <c r="I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U137" i="4"/>
  <c r="S137" i="4"/>
  <c r="R137" i="4"/>
  <c r="Q137" i="4"/>
  <c r="T137" i="4" s="1"/>
  <c r="P137" i="4"/>
  <c r="L137" i="4"/>
  <c r="J137" i="4"/>
  <c r="I137" i="4"/>
  <c r="H137" i="4"/>
  <c r="F137" i="4"/>
  <c r="N137" i="4" s="1"/>
  <c r="O137" i="4" s="1"/>
  <c r="E137" i="4"/>
  <c r="M137" i="4" s="1"/>
  <c r="D137" i="4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S132" i="4"/>
  <c r="R132" i="4"/>
  <c r="Q132" i="4"/>
  <c r="P132" i="4"/>
  <c r="U132" i="4" s="1"/>
  <c r="L132" i="4"/>
  <c r="J132" i="4"/>
  <c r="H132" i="4"/>
  <c r="F132" i="4"/>
  <c r="E132" i="4"/>
  <c r="K132" i="4" s="1"/>
  <c r="D132" i="4"/>
  <c r="I132" i="4" s="1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F126" i="4"/>
  <c r="N126" i="4" s="1"/>
  <c r="E126" i="4"/>
  <c r="D126" i="4"/>
  <c r="U125" i="4"/>
  <c r="T125" i="4"/>
  <c r="O125" i="4"/>
  <c r="N125" i="4"/>
  <c r="M125" i="4"/>
  <c r="K125" i="4"/>
  <c r="I125" i="4"/>
  <c r="G125" i="4"/>
  <c r="U124" i="4"/>
  <c r="T124" i="4"/>
  <c r="O124" i="4"/>
  <c r="N124" i="4"/>
  <c r="M124" i="4"/>
  <c r="K124" i="4"/>
  <c r="I124" i="4"/>
  <c r="G124" i="4"/>
  <c r="U123" i="4"/>
  <c r="T123" i="4"/>
  <c r="O123" i="4"/>
  <c r="N123" i="4"/>
  <c r="M123" i="4"/>
  <c r="K123" i="4"/>
  <c r="I123" i="4"/>
  <c r="G123" i="4"/>
  <c r="U122" i="4"/>
  <c r="T122" i="4"/>
  <c r="O122" i="4"/>
  <c r="N122" i="4"/>
  <c r="M122" i="4"/>
  <c r="K122" i="4"/>
  <c r="I122" i="4"/>
  <c r="G122" i="4"/>
  <c r="S121" i="4"/>
  <c r="R121" i="4"/>
  <c r="Q121" i="4"/>
  <c r="P121" i="4"/>
  <c r="L121" i="4"/>
  <c r="J121" i="4"/>
  <c r="I121" i="4"/>
  <c r="H121" i="4"/>
  <c r="U121" i="4" s="1"/>
  <c r="F121" i="4"/>
  <c r="N121" i="4" s="1"/>
  <c r="O121" i="4" s="1"/>
  <c r="E121" i="4"/>
  <c r="D121" i="4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S112" i="4"/>
  <c r="R112" i="4"/>
  <c r="Q112" i="4"/>
  <c r="P112" i="4"/>
  <c r="U112" i="4" s="1"/>
  <c r="L112" i="4"/>
  <c r="J112" i="4"/>
  <c r="H112" i="4"/>
  <c r="G112" i="4"/>
  <c r="F112" i="4"/>
  <c r="E112" i="4"/>
  <c r="K112" i="4" s="1"/>
  <c r="D112" i="4"/>
  <c r="I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T106" i="4" s="1"/>
  <c r="P106" i="4"/>
  <c r="U106" i="4" s="1"/>
  <c r="L106" i="4"/>
  <c r="J106" i="4"/>
  <c r="H106" i="4"/>
  <c r="F106" i="4"/>
  <c r="N106" i="4" s="1"/>
  <c r="E106" i="4"/>
  <c r="K106" i="4" s="1"/>
  <c r="D106" i="4"/>
  <c r="U105" i="4"/>
  <c r="T105" i="4"/>
  <c r="O105" i="4"/>
  <c r="N105" i="4"/>
  <c r="M105" i="4"/>
  <c r="K105" i="4"/>
  <c r="I105" i="4"/>
  <c r="G105" i="4"/>
  <c r="S102" i="4"/>
  <c r="R102" i="4"/>
  <c r="Q102" i="4"/>
  <c r="P102" i="4"/>
  <c r="L102" i="4"/>
  <c r="J102" i="4"/>
  <c r="K102" i="4" s="1"/>
  <c r="I102" i="4"/>
  <c r="H102" i="4"/>
  <c r="U102" i="4" s="1"/>
  <c r="G102" i="4"/>
  <c r="F102" i="4"/>
  <c r="E102" i="4"/>
  <c r="D102" i="4"/>
  <c r="S101" i="4"/>
  <c r="R101" i="4"/>
  <c r="Q101" i="4"/>
  <c r="P101" i="4"/>
  <c r="L101" i="4"/>
  <c r="J101" i="4"/>
  <c r="H101" i="4"/>
  <c r="U101" i="4" s="1"/>
  <c r="G101" i="4"/>
  <c r="F101" i="4"/>
  <c r="E101" i="4"/>
  <c r="K101" i="4" s="1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Q96" i="4"/>
  <c r="T96" i="4" s="1"/>
  <c r="P96" i="4"/>
  <c r="U96" i="4" s="1"/>
  <c r="L96" i="4"/>
  <c r="J96" i="4"/>
  <c r="H96" i="4"/>
  <c r="F96" i="4"/>
  <c r="N96" i="4" s="1"/>
  <c r="O96" i="4" s="1"/>
  <c r="E96" i="4"/>
  <c r="D96" i="4"/>
  <c r="I96" i="4" s="1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S91" i="4"/>
  <c r="R91" i="4"/>
  <c r="Q91" i="4"/>
  <c r="P91" i="4"/>
  <c r="L91" i="4"/>
  <c r="J91" i="4"/>
  <c r="I91" i="4"/>
  <c r="H91" i="4"/>
  <c r="U91" i="4" s="1"/>
  <c r="G91" i="4"/>
  <c r="F91" i="4"/>
  <c r="E91" i="4"/>
  <c r="D91" i="4"/>
  <c r="U90" i="4"/>
  <c r="T90" i="4"/>
  <c r="O90" i="4"/>
  <c r="N90" i="4"/>
  <c r="M90" i="4"/>
  <c r="K90" i="4"/>
  <c r="I90" i="4"/>
  <c r="G90" i="4"/>
  <c r="U89" i="4"/>
  <c r="T89" i="4"/>
  <c r="O89" i="4"/>
  <c r="N89" i="4"/>
  <c r="M89" i="4"/>
  <c r="K89" i="4"/>
  <c r="I89" i="4"/>
  <c r="G89" i="4"/>
  <c r="U88" i="4"/>
  <c r="T88" i="4"/>
  <c r="O88" i="4"/>
  <c r="N88" i="4"/>
  <c r="M88" i="4"/>
  <c r="K88" i="4"/>
  <c r="I88" i="4"/>
  <c r="G88" i="4"/>
  <c r="S85" i="4"/>
  <c r="R85" i="4"/>
  <c r="Q85" i="4"/>
  <c r="P85" i="4"/>
  <c r="L85" i="4"/>
  <c r="J85" i="4"/>
  <c r="H85" i="4"/>
  <c r="G85" i="4"/>
  <c r="F85" i="4"/>
  <c r="E85" i="4"/>
  <c r="M85" i="4" s="1"/>
  <c r="D85" i="4"/>
  <c r="S84" i="4"/>
  <c r="R84" i="4"/>
  <c r="Q84" i="4"/>
  <c r="T84" i="4" s="1"/>
  <c r="P84" i="4"/>
  <c r="U84" i="4" s="1"/>
  <c r="L84" i="4"/>
  <c r="J84" i="4"/>
  <c r="H84" i="4"/>
  <c r="F84" i="4"/>
  <c r="N84" i="4" s="1"/>
  <c r="O84" i="4" s="1"/>
  <c r="E84" i="4"/>
  <c r="K84" i="4" s="1"/>
  <c r="D84" i="4"/>
  <c r="I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S78" i="4"/>
  <c r="R78" i="4"/>
  <c r="Q78" i="4"/>
  <c r="P78" i="4"/>
  <c r="L78" i="4"/>
  <c r="K78" i="4"/>
  <c r="J78" i="4"/>
  <c r="H78" i="4"/>
  <c r="U78" i="4" s="1"/>
  <c r="F78" i="4"/>
  <c r="E78" i="4"/>
  <c r="D78" i="4"/>
  <c r="I78" i="4" s="1"/>
  <c r="U77" i="4"/>
  <c r="T77" i="4"/>
  <c r="N77" i="4"/>
  <c r="O77" i="4" s="1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Q70" i="4"/>
  <c r="T70" i="4" s="1"/>
  <c r="P70" i="4"/>
  <c r="L70" i="4"/>
  <c r="J70" i="4"/>
  <c r="H70" i="4"/>
  <c r="I70" i="4" s="1"/>
  <c r="G70" i="4"/>
  <c r="F70" i="4"/>
  <c r="E70" i="4"/>
  <c r="K70" i="4" s="1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Q63" i="4"/>
  <c r="T63" i="4" s="1"/>
  <c r="P63" i="4"/>
  <c r="U63" i="4" s="1"/>
  <c r="L63" i="4"/>
  <c r="K63" i="4"/>
  <c r="J63" i="4"/>
  <c r="H63" i="4"/>
  <c r="F63" i="4"/>
  <c r="E63" i="4"/>
  <c r="M63" i="4" s="1"/>
  <c r="D63" i="4"/>
  <c r="I63" i="4" s="1"/>
  <c r="U62" i="4"/>
  <c r="T62" i="4"/>
  <c r="N62" i="4"/>
  <c r="O62" i="4" s="1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S58" i="4"/>
  <c r="R58" i="4"/>
  <c r="Q58" i="4"/>
  <c r="P58" i="4"/>
  <c r="U58" i="4" s="1"/>
  <c r="L58" i="4"/>
  <c r="J58" i="4"/>
  <c r="H58" i="4"/>
  <c r="F58" i="4"/>
  <c r="E58" i="4"/>
  <c r="D58" i="4"/>
  <c r="I58" i="4" s="1"/>
  <c r="U57" i="4"/>
  <c r="T57" i="4"/>
  <c r="N57" i="4"/>
  <c r="O57" i="4" s="1"/>
  <c r="M57" i="4"/>
  <c r="K57" i="4"/>
  <c r="I57" i="4"/>
  <c r="G57" i="4"/>
  <c r="U54" i="4"/>
  <c r="S54" i="4"/>
  <c r="R54" i="4"/>
  <c r="Q54" i="4"/>
  <c r="T54" i="4" s="1"/>
  <c r="P54" i="4"/>
  <c r="L54" i="4"/>
  <c r="J54" i="4"/>
  <c r="I54" i="4"/>
  <c r="H54" i="4"/>
  <c r="F54" i="4"/>
  <c r="N54" i="4" s="1"/>
  <c r="O54" i="4" s="1"/>
  <c r="E54" i="4"/>
  <c r="M54" i="4" s="1"/>
  <c r="D54" i="4"/>
  <c r="S53" i="4"/>
  <c r="R53" i="4"/>
  <c r="Q53" i="4"/>
  <c r="P53" i="4"/>
  <c r="U53" i="4" s="1"/>
  <c r="L53" i="4"/>
  <c r="J53" i="4"/>
  <c r="H53" i="4"/>
  <c r="F53" i="4"/>
  <c r="E53" i="4"/>
  <c r="K53" i="4" s="1"/>
  <c r="D53" i="4"/>
  <c r="I53" i="4" s="1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P47" i="4"/>
  <c r="U47" i="4" s="1"/>
  <c r="L47" i="4"/>
  <c r="J47" i="4"/>
  <c r="H47" i="4"/>
  <c r="F47" i="4"/>
  <c r="E47" i="4"/>
  <c r="D47" i="4"/>
  <c r="U46" i="4"/>
  <c r="T46" i="4"/>
  <c r="O46" i="4"/>
  <c r="N46" i="4"/>
  <c r="M46" i="4"/>
  <c r="K46" i="4"/>
  <c r="I46" i="4"/>
  <c r="G46" i="4"/>
  <c r="U45" i="4"/>
  <c r="T45" i="4"/>
  <c r="O45" i="4"/>
  <c r="N45" i="4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O43" i="4"/>
  <c r="N43" i="4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I40" i="4"/>
  <c r="H40" i="4"/>
  <c r="U40" i="4" s="1"/>
  <c r="F40" i="4"/>
  <c r="N40" i="4" s="1"/>
  <c r="O40" i="4" s="1"/>
  <c r="E40" i="4"/>
  <c r="D40" i="4"/>
  <c r="U39" i="4"/>
  <c r="T39" i="4"/>
  <c r="O39" i="4"/>
  <c r="N39" i="4"/>
  <c r="M39" i="4"/>
  <c r="K39" i="4"/>
  <c r="I39" i="4"/>
  <c r="G39" i="4"/>
  <c r="U38" i="4"/>
  <c r="T38" i="4"/>
  <c r="O38" i="4"/>
  <c r="N38" i="4"/>
  <c r="M38" i="4"/>
  <c r="K38" i="4"/>
  <c r="I38" i="4"/>
  <c r="G38" i="4"/>
  <c r="U37" i="4"/>
  <c r="T37" i="4"/>
  <c r="O37" i="4"/>
  <c r="N37" i="4"/>
  <c r="M37" i="4"/>
  <c r="K37" i="4"/>
  <c r="I37" i="4"/>
  <c r="G37" i="4"/>
  <c r="U36" i="4"/>
  <c r="T36" i="4"/>
  <c r="O36" i="4"/>
  <c r="N36" i="4"/>
  <c r="M36" i="4"/>
  <c r="K36" i="4"/>
  <c r="I36" i="4"/>
  <c r="G36" i="4"/>
  <c r="S35" i="4"/>
  <c r="R35" i="4"/>
  <c r="Q35" i="4"/>
  <c r="P35" i="4"/>
  <c r="U35" i="4" s="1"/>
  <c r="L35" i="4"/>
  <c r="K35" i="4"/>
  <c r="J35" i="4"/>
  <c r="H35" i="4"/>
  <c r="G35" i="4"/>
  <c r="F35" i="4"/>
  <c r="E35" i="4"/>
  <c r="D35" i="4"/>
  <c r="I35" i="4" s="1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T27" i="4" s="1"/>
  <c r="P27" i="4"/>
  <c r="U27" i="4" s="1"/>
  <c r="L27" i="4"/>
  <c r="J27" i="4"/>
  <c r="H27" i="4"/>
  <c r="F27" i="4"/>
  <c r="E27" i="4"/>
  <c r="K27" i="4" s="1"/>
  <c r="D27" i="4"/>
  <c r="U26" i="4"/>
  <c r="T26" i="4"/>
  <c r="O26" i="4"/>
  <c r="N26" i="4"/>
  <c r="M26" i="4"/>
  <c r="K26" i="4"/>
  <c r="I26" i="4"/>
  <c r="G26" i="4"/>
  <c r="U25" i="4"/>
  <c r="T25" i="4"/>
  <c r="O25" i="4"/>
  <c r="N25" i="4"/>
  <c r="M25" i="4"/>
  <c r="K25" i="4"/>
  <c r="I25" i="4"/>
  <c r="G25" i="4"/>
  <c r="U24" i="4"/>
  <c r="T24" i="4"/>
  <c r="O24" i="4"/>
  <c r="N24" i="4"/>
  <c r="M24" i="4"/>
  <c r="K24" i="4"/>
  <c r="I24" i="4"/>
  <c r="G24" i="4"/>
  <c r="U23" i="4"/>
  <c r="T23" i="4"/>
  <c r="O23" i="4"/>
  <c r="N23" i="4"/>
  <c r="M23" i="4"/>
  <c r="K23" i="4"/>
  <c r="I23" i="4"/>
  <c r="G23" i="4"/>
  <c r="U22" i="4"/>
  <c r="T22" i="4"/>
  <c r="O22" i="4"/>
  <c r="N22" i="4"/>
  <c r="M22" i="4"/>
  <c r="K22" i="4"/>
  <c r="I22" i="4"/>
  <c r="G22" i="4"/>
  <c r="U21" i="4"/>
  <c r="T21" i="4"/>
  <c r="O21" i="4"/>
  <c r="N21" i="4"/>
  <c r="M21" i="4"/>
  <c r="K21" i="4"/>
  <c r="I21" i="4"/>
  <c r="G21" i="4"/>
  <c r="U20" i="4"/>
  <c r="T20" i="4"/>
  <c r="O20" i="4"/>
  <c r="N20" i="4"/>
  <c r="M20" i="4"/>
  <c r="K20" i="4"/>
  <c r="I20" i="4"/>
  <c r="G20" i="4"/>
  <c r="U19" i="4"/>
  <c r="S19" i="4"/>
  <c r="R19" i="4"/>
  <c r="Q19" i="4"/>
  <c r="T19" i="4" s="1"/>
  <c r="P19" i="4"/>
  <c r="L19" i="4"/>
  <c r="J19" i="4"/>
  <c r="K19" i="4" s="1"/>
  <c r="I19" i="4"/>
  <c r="H19" i="4"/>
  <c r="G19" i="4"/>
  <c r="F19" i="4"/>
  <c r="N19" i="4" s="1"/>
  <c r="O19" i="4" s="1"/>
  <c r="E19" i="4"/>
  <c r="D19" i="4"/>
  <c r="U18" i="4"/>
  <c r="T18" i="4"/>
  <c r="O18" i="4"/>
  <c r="N18" i="4"/>
  <c r="M18" i="4"/>
  <c r="K18" i="4"/>
  <c r="I18" i="4"/>
  <c r="G18" i="4"/>
  <c r="U17" i="4"/>
  <c r="T17" i="4"/>
  <c r="O17" i="4"/>
  <c r="N17" i="4"/>
  <c r="M17" i="4"/>
  <c r="K17" i="4"/>
  <c r="I17" i="4"/>
  <c r="G17" i="4"/>
  <c r="U16" i="4"/>
  <c r="T16" i="4"/>
  <c r="O16" i="4"/>
  <c r="N16" i="4"/>
  <c r="M16" i="4"/>
  <c r="K16" i="4"/>
  <c r="I16" i="4"/>
  <c r="G16" i="4"/>
  <c r="U15" i="4"/>
  <c r="T15" i="4"/>
  <c r="O15" i="4"/>
  <c r="N15" i="4"/>
  <c r="M15" i="4"/>
  <c r="K15" i="4"/>
  <c r="I15" i="4"/>
  <c r="G15" i="4"/>
  <c r="U14" i="4"/>
  <c r="T14" i="4"/>
  <c r="O14" i="4"/>
  <c r="N14" i="4"/>
  <c r="M14" i="4"/>
  <c r="K14" i="4"/>
  <c r="I14" i="4"/>
  <c r="G14" i="4"/>
  <c r="U13" i="4"/>
  <c r="T13" i="4"/>
  <c r="O13" i="4"/>
  <c r="N13" i="4"/>
  <c r="M13" i="4"/>
  <c r="K13" i="4"/>
  <c r="I13" i="4"/>
  <c r="G13" i="4"/>
  <c r="U12" i="4"/>
  <c r="T12" i="4"/>
  <c r="O12" i="4"/>
  <c r="N12" i="4"/>
  <c r="M12" i="4"/>
  <c r="K12" i="4"/>
  <c r="I12" i="4"/>
  <c r="G12" i="4"/>
  <c r="U11" i="4"/>
  <c r="T11" i="4"/>
  <c r="O11" i="4"/>
  <c r="N11" i="4"/>
  <c r="M11" i="4"/>
  <c r="K11" i="4"/>
  <c r="I11" i="4"/>
  <c r="G11" i="4"/>
  <c r="S10" i="4"/>
  <c r="R10" i="4"/>
  <c r="Q10" i="4"/>
  <c r="P10" i="4"/>
  <c r="L10" i="4"/>
  <c r="J10" i="4"/>
  <c r="H10" i="4"/>
  <c r="U10" i="4" s="1"/>
  <c r="G10" i="4"/>
  <c r="F10" i="4"/>
  <c r="E10" i="4"/>
  <c r="K10" i="4" s="1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T339" i="3" s="1"/>
  <c r="R339" i="3"/>
  <c r="Q339" i="3"/>
  <c r="P339" i="3"/>
  <c r="L339" i="3"/>
  <c r="J339" i="3"/>
  <c r="H339" i="3"/>
  <c r="F339" i="3"/>
  <c r="E339" i="3"/>
  <c r="D339" i="3"/>
  <c r="S338" i="3"/>
  <c r="R338" i="3"/>
  <c r="Q338" i="3"/>
  <c r="P338" i="3"/>
  <c r="L338" i="3"/>
  <c r="J338" i="3"/>
  <c r="H338" i="3"/>
  <c r="I338" i="3" s="1"/>
  <c r="F338" i="3"/>
  <c r="N338" i="3" s="1"/>
  <c r="E338" i="3"/>
  <c r="D338" i="3"/>
  <c r="S337" i="3"/>
  <c r="T337" i="3" s="1"/>
  <c r="R337" i="3"/>
  <c r="Q337" i="3"/>
  <c r="P337" i="3"/>
  <c r="L337" i="3"/>
  <c r="K337" i="3"/>
  <c r="J337" i="3"/>
  <c r="H337" i="3"/>
  <c r="G337" i="3"/>
  <c r="F337" i="3"/>
  <c r="E337" i="3"/>
  <c r="D337" i="3"/>
  <c r="I337" i="3" s="1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T332" i="3" s="1"/>
  <c r="P332" i="3"/>
  <c r="M332" i="3"/>
  <c r="L332" i="3"/>
  <c r="J332" i="3"/>
  <c r="H332" i="3"/>
  <c r="U332" i="3" s="1"/>
  <c r="F332" i="3"/>
  <c r="N332" i="3" s="1"/>
  <c r="E332" i="3"/>
  <c r="D332" i="3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E323" i="3"/>
  <c r="D323" i="3"/>
  <c r="I323" i="3" s="1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Q317" i="3"/>
  <c r="P317" i="3"/>
  <c r="U317" i="3" s="1"/>
  <c r="M317" i="3"/>
  <c r="L317" i="3"/>
  <c r="J317" i="3"/>
  <c r="H317" i="3"/>
  <c r="F317" i="3"/>
  <c r="E317" i="3"/>
  <c r="K317" i="3" s="1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S310" i="3"/>
  <c r="T310" i="3" s="1"/>
  <c r="R310" i="3"/>
  <c r="Q310" i="3"/>
  <c r="P310" i="3"/>
  <c r="L310" i="3"/>
  <c r="J310" i="3"/>
  <c r="K310" i="3" s="1"/>
  <c r="H310" i="3"/>
  <c r="F310" i="3"/>
  <c r="N310" i="3" s="1"/>
  <c r="O310" i="3" s="1"/>
  <c r="E310" i="3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M303" i="3"/>
  <c r="L303" i="3"/>
  <c r="J303" i="3"/>
  <c r="H303" i="3"/>
  <c r="U303" i="3" s="1"/>
  <c r="F303" i="3"/>
  <c r="N303" i="3" s="1"/>
  <c r="E303" i="3"/>
  <c r="D303" i="3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K299" i="3"/>
  <c r="J299" i="3"/>
  <c r="H299" i="3"/>
  <c r="F299" i="3"/>
  <c r="E299" i="3"/>
  <c r="D299" i="3"/>
  <c r="S298" i="3"/>
  <c r="R298" i="3"/>
  <c r="Q298" i="3"/>
  <c r="P298" i="3"/>
  <c r="L298" i="3"/>
  <c r="J298" i="3"/>
  <c r="H298" i="3"/>
  <c r="I298" i="3" s="1"/>
  <c r="F298" i="3"/>
  <c r="N298" i="3" s="1"/>
  <c r="E298" i="3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Q292" i="3"/>
  <c r="P292" i="3"/>
  <c r="L292" i="3"/>
  <c r="J292" i="3"/>
  <c r="K292" i="3" s="1"/>
  <c r="H292" i="3"/>
  <c r="F292" i="3"/>
  <c r="E292" i="3"/>
  <c r="D292" i="3"/>
  <c r="I292" i="3" s="1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T285" i="3" s="1"/>
  <c r="P285" i="3"/>
  <c r="U285" i="3" s="1"/>
  <c r="L285" i="3"/>
  <c r="J285" i="3"/>
  <c r="H285" i="3"/>
  <c r="F285" i="3"/>
  <c r="N285" i="3" s="1"/>
  <c r="E285" i="3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N278" i="3"/>
  <c r="O278" i="3" s="1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P275" i="3"/>
  <c r="L275" i="3"/>
  <c r="J275" i="3"/>
  <c r="H275" i="3"/>
  <c r="N275" i="3" s="1"/>
  <c r="F275" i="3"/>
  <c r="E275" i="3"/>
  <c r="M275" i="3" s="1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L267" i="3"/>
  <c r="M267" i="3" s="1"/>
  <c r="J267" i="3"/>
  <c r="H267" i="3"/>
  <c r="F267" i="3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T260" i="3"/>
  <c r="S260" i="3"/>
  <c r="R260" i="3"/>
  <c r="Q260" i="3"/>
  <c r="P260" i="3"/>
  <c r="U260" i="3" s="1"/>
  <c r="L260" i="3"/>
  <c r="J260" i="3"/>
  <c r="H260" i="3"/>
  <c r="F260" i="3"/>
  <c r="E260" i="3"/>
  <c r="K260" i="3" s="1"/>
  <c r="D260" i="3"/>
  <c r="S259" i="3"/>
  <c r="T259" i="3" s="1"/>
  <c r="R259" i="3"/>
  <c r="Q259" i="3"/>
  <c r="P259" i="3"/>
  <c r="L259" i="3"/>
  <c r="J259" i="3"/>
  <c r="H259" i="3"/>
  <c r="F259" i="3"/>
  <c r="N259" i="3" s="1"/>
  <c r="E259" i="3"/>
  <c r="D259" i="3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S254" i="3"/>
  <c r="T254" i="3" s="1"/>
  <c r="R254" i="3"/>
  <c r="Q254" i="3"/>
  <c r="P254" i="3"/>
  <c r="L254" i="3"/>
  <c r="J254" i="3"/>
  <c r="H254" i="3"/>
  <c r="F254" i="3"/>
  <c r="E254" i="3"/>
  <c r="M254" i="3" s="1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T247" i="3" s="1"/>
  <c r="P247" i="3"/>
  <c r="L247" i="3"/>
  <c r="J247" i="3"/>
  <c r="H247" i="3"/>
  <c r="F247" i="3"/>
  <c r="E247" i="3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T240" i="3" s="1"/>
  <c r="R240" i="3"/>
  <c r="Q240" i="3"/>
  <c r="P240" i="3"/>
  <c r="N240" i="3"/>
  <c r="L240" i="3"/>
  <c r="J240" i="3"/>
  <c r="H240" i="3"/>
  <c r="F240" i="3"/>
  <c r="E240" i="3"/>
  <c r="M240" i="3" s="1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T231" i="3" s="1"/>
  <c r="R231" i="3"/>
  <c r="Q231" i="3"/>
  <c r="P231" i="3"/>
  <c r="U231" i="3" s="1"/>
  <c r="L231" i="3"/>
  <c r="J231" i="3"/>
  <c r="H231" i="3"/>
  <c r="F231" i="3"/>
  <c r="N231" i="3" s="1"/>
  <c r="E231" i="3"/>
  <c r="D231" i="3"/>
  <c r="S230" i="3"/>
  <c r="R230" i="3"/>
  <c r="Q230" i="3"/>
  <c r="P230" i="3"/>
  <c r="L230" i="3"/>
  <c r="J230" i="3"/>
  <c r="K230" i="3" s="1"/>
  <c r="H230" i="3"/>
  <c r="N230" i="3" s="1"/>
  <c r="F230" i="3"/>
  <c r="E230" i="3"/>
  <c r="M230" i="3" s="1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Q224" i="3"/>
  <c r="P224" i="3"/>
  <c r="U224" i="3" s="1"/>
  <c r="L224" i="3"/>
  <c r="M224" i="3" s="1"/>
  <c r="J224" i="3"/>
  <c r="H224" i="3"/>
  <c r="F224" i="3"/>
  <c r="N224" i="3" s="1"/>
  <c r="E224" i="3"/>
  <c r="K224" i="3" s="1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K216" i="3" s="1"/>
  <c r="H216" i="3"/>
  <c r="F216" i="3"/>
  <c r="E216" i="3"/>
  <c r="M216" i="3" s="1"/>
  <c r="D216" i="3"/>
  <c r="I216" i="3" s="1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Q205" i="3"/>
  <c r="T205" i="3" s="1"/>
  <c r="P205" i="3"/>
  <c r="U205" i="3" s="1"/>
  <c r="L205" i="3"/>
  <c r="J205" i="3"/>
  <c r="H205" i="3"/>
  <c r="F205" i="3"/>
  <c r="N205" i="3" s="1"/>
  <c r="E205" i="3"/>
  <c r="K205" i="3" s="1"/>
  <c r="D205" i="3"/>
  <c r="T204" i="3"/>
  <c r="S204" i="3"/>
  <c r="R204" i="3"/>
  <c r="Q204" i="3"/>
  <c r="P204" i="3"/>
  <c r="L204" i="3"/>
  <c r="J204" i="3"/>
  <c r="K204" i="3" s="1"/>
  <c r="H204" i="3"/>
  <c r="N204" i="3" s="1"/>
  <c r="F204" i="3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T198" i="3" s="1"/>
  <c r="P198" i="3"/>
  <c r="U198" i="3" s="1"/>
  <c r="N198" i="3"/>
  <c r="L198" i="3"/>
  <c r="J198" i="3"/>
  <c r="H198" i="3"/>
  <c r="F198" i="3"/>
  <c r="E198" i="3"/>
  <c r="K198" i="3" s="1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R191" i="3"/>
  <c r="Q191" i="3"/>
  <c r="T191" i="3" s="1"/>
  <c r="P191" i="3"/>
  <c r="L191" i="3"/>
  <c r="K191" i="3"/>
  <c r="J191" i="3"/>
  <c r="H191" i="3"/>
  <c r="F191" i="3"/>
  <c r="E191" i="3"/>
  <c r="D191" i="3"/>
  <c r="I191" i="3" s="1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T185" i="3" s="1"/>
  <c r="P185" i="3"/>
  <c r="U185" i="3" s="1"/>
  <c r="L185" i="3"/>
  <c r="M185" i="3" s="1"/>
  <c r="J185" i="3"/>
  <c r="H185" i="3"/>
  <c r="F185" i="3"/>
  <c r="N185" i="3" s="1"/>
  <c r="E185" i="3"/>
  <c r="K185" i="3" s="1"/>
  <c r="D185" i="3"/>
  <c r="U184" i="3"/>
  <c r="T184" i="3"/>
  <c r="O184" i="3"/>
  <c r="N184" i="3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Q179" i="3"/>
  <c r="P179" i="3"/>
  <c r="L179" i="3"/>
  <c r="J179" i="3"/>
  <c r="H179" i="3"/>
  <c r="F179" i="3"/>
  <c r="E179" i="3"/>
  <c r="M179" i="3" s="1"/>
  <c r="D179" i="3"/>
  <c r="I179" i="3" s="1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Q170" i="3"/>
  <c r="P170" i="3"/>
  <c r="L170" i="3"/>
  <c r="M170" i="3" s="1"/>
  <c r="J170" i="3"/>
  <c r="H170" i="3"/>
  <c r="F170" i="3"/>
  <c r="E170" i="3"/>
  <c r="K170" i="3" s="1"/>
  <c r="D170" i="3"/>
  <c r="S169" i="3"/>
  <c r="T169" i="3" s="1"/>
  <c r="R169" i="3"/>
  <c r="Q169" i="3"/>
  <c r="P169" i="3"/>
  <c r="L169" i="3"/>
  <c r="K169" i="3"/>
  <c r="J169" i="3"/>
  <c r="H169" i="3"/>
  <c r="F169" i="3"/>
  <c r="E169" i="3"/>
  <c r="D169" i="3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N165" i="3"/>
  <c r="O165" i="3" s="1"/>
  <c r="M165" i="3"/>
  <c r="K165" i="3"/>
  <c r="I165" i="3"/>
  <c r="G165" i="3"/>
  <c r="U164" i="3"/>
  <c r="T164" i="3"/>
  <c r="O164" i="3"/>
  <c r="N164" i="3"/>
  <c r="M164" i="3"/>
  <c r="K164" i="3"/>
  <c r="I164" i="3"/>
  <c r="G164" i="3"/>
  <c r="U163" i="3"/>
  <c r="S163" i="3"/>
  <c r="R163" i="3"/>
  <c r="Q163" i="3"/>
  <c r="T163" i="3" s="1"/>
  <c r="P163" i="3"/>
  <c r="L163" i="3"/>
  <c r="M163" i="3" s="1"/>
  <c r="J163" i="3"/>
  <c r="I163" i="3"/>
  <c r="H163" i="3"/>
  <c r="F163" i="3"/>
  <c r="N163" i="3" s="1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O159" i="3"/>
  <c r="N159" i="3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T157" i="3" s="1"/>
  <c r="R157" i="3"/>
  <c r="Q157" i="3"/>
  <c r="P157" i="3"/>
  <c r="L157" i="3"/>
  <c r="J157" i="3"/>
  <c r="H157" i="3"/>
  <c r="F157" i="3"/>
  <c r="N157" i="3" s="1"/>
  <c r="E157" i="3"/>
  <c r="D157" i="3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T150" i="3" s="1"/>
  <c r="P150" i="3"/>
  <c r="U150" i="3" s="1"/>
  <c r="L150" i="3"/>
  <c r="J150" i="3"/>
  <c r="H150" i="3"/>
  <c r="F150" i="3"/>
  <c r="N150" i="3" s="1"/>
  <c r="E150" i="3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P144" i="3"/>
  <c r="L144" i="3"/>
  <c r="J144" i="3"/>
  <c r="K144" i="3" s="1"/>
  <c r="H144" i="3"/>
  <c r="F144" i="3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N141" i="3"/>
  <c r="O141" i="3" s="1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U137" i="3" s="1"/>
  <c r="N137" i="3"/>
  <c r="M137" i="3"/>
  <c r="L137" i="3"/>
  <c r="J137" i="3"/>
  <c r="H137" i="3"/>
  <c r="F137" i="3"/>
  <c r="E137" i="3"/>
  <c r="K137" i="3" s="1"/>
  <c r="D137" i="3"/>
  <c r="O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T132" i="3"/>
  <c r="S132" i="3"/>
  <c r="R132" i="3"/>
  <c r="Q132" i="3"/>
  <c r="P132" i="3"/>
  <c r="L132" i="3"/>
  <c r="J132" i="3"/>
  <c r="K132" i="3" s="1"/>
  <c r="H132" i="3"/>
  <c r="F132" i="3"/>
  <c r="E132" i="3"/>
  <c r="M132" i="3" s="1"/>
  <c r="D132" i="3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U126" i="3"/>
  <c r="S126" i="3"/>
  <c r="R126" i="3"/>
  <c r="Q126" i="3"/>
  <c r="T126" i="3" s="1"/>
  <c r="P126" i="3"/>
  <c r="N126" i="3"/>
  <c r="L126" i="3"/>
  <c r="J126" i="3"/>
  <c r="I126" i="3"/>
  <c r="H126" i="3"/>
  <c r="F126" i="3"/>
  <c r="E126" i="3"/>
  <c r="D126" i="3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T121" i="3" s="1"/>
  <c r="R121" i="3"/>
  <c r="Q121" i="3"/>
  <c r="P121" i="3"/>
  <c r="L121" i="3"/>
  <c r="K121" i="3"/>
  <c r="J121" i="3"/>
  <c r="H121" i="3"/>
  <c r="F121" i="3"/>
  <c r="E121" i="3"/>
  <c r="D121" i="3"/>
  <c r="U120" i="3"/>
  <c r="T120" i="3"/>
  <c r="N120" i="3"/>
  <c r="O120" i="3" s="1"/>
  <c r="M120" i="3"/>
  <c r="K120" i="3"/>
  <c r="I120" i="3"/>
  <c r="G120" i="3"/>
  <c r="U119" i="3"/>
  <c r="T119" i="3"/>
  <c r="N119" i="3"/>
  <c r="O119" i="3" s="1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N117" i="3"/>
  <c r="O117" i="3" s="1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N115" i="3"/>
  <c r="O115" i="3" s="1"/>
  <c r="M115" i="3"/>
  <c r="K115" i="3"/>
  <c r="I115" i="3"/>
  <c r="G115" i="3"/>
  <c r="U114" i="3"/>
  <c r="T114" i="3"/>
  <c r="N114" i="3"/>
  <c r="O114" i="3" s="1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P112" i="3"/>
  <c r="M112" i="3"/>
  <c r="L112" i="3"/>
  <c r="J112" i="3"/>
  <c r="H112" i="3"/>
  <c r="F112" i="3"/>
  <c r="E112" i="3"/>
  <c r="D112" i="3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S106" i="3"/>
  <c r="R106" i="3"/>
  <c r="Q106" i="3"/>
  <c r="T106" i="3" s="1"/>
  <c r="P106" i="3"/>
  <c r="U106" i="3" s="1"/>
  <c r="L106" i="3"/>
  <c r="J106" i="3"/>
  <c r="H106" i="3"/>
  <c r="F106" i="3"/>
  <c r="E106" i="3"/>
  <c r="M106" i="3" s="1"/>
  <c r="D106" i="3"/>
  <c r="I106" i="3" s="1"/>
  <c r="U105" i="3"/>
  <c r="T105" i="3"/>
  <c r="N105" i="3"/>
  <c r="O105" i="3" s="1"/>
  <c r="M105" i="3"/>
  <c r="K105" i="3"/>
  <c r="I105" i="3"/>
  <c r="G105" i="3"/>
  <c r="S102" i="3"/>
  <c r="R102" i="3"/>
  <c r="Q102" i="3"/>
  <c r="P102" i="3"/>
  <c r="M102" i="3"/>
  <c r="L102" i="3"/>
  <c r="J102" i="3"/>
  <c r="H102" i="3"/>
  <c r="F102" i="3"/>
  <c r="E102" i="3"/>
  <c r="D102" i="3"/>
  <c r="S101" i="3"/>
  <c r="R101" i="3"/>
  <c r="Q101" i="3"/>
  <c r="P101" i="3"/>
  <c r="L101" i="3"/>
  <c r="K101" i="3"/>
  <c r="J101" i="3"/>
  <c r="H101" i="3"/>
  <c r="F101" i="3"/>
  <c r="E101" i="3"/>
  <c r="D101" i="3"/>
  <c r="I101" i="3" s="1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Q96" i="3"/>
  <c r="T96" i="3" s="1"/>
  <c r="P96" i="3"/>
  <c r="U96" i="3" s="1"/>
  <c r="M96" i="3"/>
  <c r="L96" i="3"/>
  <c r="J96" i="3"/>
  <c r="H96" i="3"/>
  <c r="F96" i="3"/>
  <c r="E96" i="3"/>
  <c r="K96" i="3" s="1"/>
  <c r="D96" i="3"/>
  <c r="I96" i="3" s="1"/>
  <c r="U95" i="3"/>
  <c r="T95" i="3"/>
  <c r="N95" i="3"/>
  <c r="O95" i="3" s="1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T91" i="3" s="1"/>
  <c r="R91" i="3"/>
  <c r="Q91" i="3"/>
  <c r="P91" i="3"/>
  <c r="L91" i="3"/>
  <c r="J91" i="3"/>
  <c r="H91" i="3"/>
  <c r="F91" i="3"/>
  <c r="E91" i="3"/>
  <c r="K91" i="3" s="1"/>
  <c r="D91" i="3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U85" i="3"/>
  <c r="S85" i="3"/>
  <c r="R85" i="3"/>
  <c r="Q85" i="3"/>
  <c r="T85" i="3" s="1"/>
  <c r="P85" i="3"/>
  <c r="L85" i="3"/>
  <c r="M85" i="3" s="1"/>
  <c r="J85" i="3"/>
  <c r="I85" i="3"/>
  <c r="H85" i="3"/>
  <c r="F85" i="3"/>
  <c r="N85" i="3" s="1"/>
  <c r="E85" i="3"/>
  <c r="D85" i="3"/>
  <c r="S84" i="3"/>
  <c r="T84" i="3" s="1"/>
  <c r="R84" i="3"/>
  <c r="Q84" i="3"/>
  <c r="P84" i="3"/>
  <c r="L84" i="3"/>
  <c r="J84" i="3"/>
  <c r="H84" i="3"/>
  <c r="F84" i="3"/>
  <c r="N84" i="3" s="1"/>
  <c r="E84" i="3"/>
  <c r="D84" i="3"/>
  <c r="U83" i="3"/>
  <c r="T83" i="3"/>
  <c r="O83" i="3"/>
  <c r="N83" i="3"/>
  <c r="M83" i="3"/>
  <c r="K83" i="3"/>
  <c r="I83" i="3"/>
  <c r="G83" i="3"/>
  <c r="U82" i="3"/>
  <c r="T82" i="3"/>
  <c r="N82" i="3"/>
  <c r="O82" i="3" s="1"/>
  <c r="M82" i="3"/>
  <c r="K82" i="3"/>
  <c r="I82" i="3"/>
  <c r="G82" i="3"/>
  <c r="U81" i="3"/>
  <c r="T81" i="3"/>
  <c r="N81" i="3"/>
  <c r="O81" i="3" s="1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N79" i="3"/>
  <c r="O79" i="3" s="1"/>
  <c r="M79" i="3"/>
  <c r="K79" i="3"/>
  <c r="I79" i="3"/>
  <c r="G79" i="3"/>
  <c r="S78" i="3"/>
  <c r="R78" i="3"/>
  <c r="Q78" i="3"/>
  <c r="P78" i="3"/>
  <c r="L78" i="3"/>
  <c r="J78" i="3"/>
  <c r="H78" i="3"/>
  <c r="F78" i="3"/>
  <c r="E78" i="3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S70" i="3"/>
  <c r="R70" i="3"/>
  <c r="Q70" i="3"/>
  <c r="T70" i="3" s="1"/>
  <c r="P70" i="3"/>
  <c r="U70" i="3" s="1"/>
  <c r="L70" i="3"/>
  <c r="J70" i="3"/>
  <c r="H70" i="3"/>
  <c r="F70" i="3"/>
  <c r="N70" i="3" s="1"/>
  <c r="E70" i="3"/>
  <c r="K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S63" i="3"/>
  <c r="R63" i="3"/>
  <c r="Q63" i="3"/>
  <c r="P63" i="3"/>
  <c r="L63" i="3"/>
  <c r="J63" i="3"/>
  <c r="H63" i="3"/>
  <c r="U63" i="3" s="1"/>
  <c r="F63" i="3"/>
  <c r="N63" i="3" s="1"/>
  <c r="E63" i="3"/>
  <c r="K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T58" i="3"/>
  <c r="S58" i="3"/>
  <c r="R58" i="3"/>
  <c r="Q58" i="3"/>
  <c r="P58" i="3"/>
  <c r="U58" i="3" s="1"/>
  <c r="L58" i="3"/>
  <c r="K58" i="3"/>
  <c r="J58" i="3"/>
  <c r="H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Q54" i="3"/>
  <c r="P54" i="3"/>
  <c r="L54" i="3"/>
  <c r="J54" i="3"/>
  <c r="H54" i="3"/>
  <c r="I54" i="3" s="1"/>
  <c r="F54" i="3"/>
  <c r="N54" i="3" s="1"/>
  <c r="E54" i="3"/>
  <c r="K54" i="3" s="1"/>
  <c r="D54" i="3"/>
  <c r="S53" i="3"/>
  <c r="T53" i="3" s="1"/>
  <c r="R53" i="3"/>
  <c r="Q53" i="3"/>
  <c r="P53" i="3"/>
  <c r="L53" i="3"/>
  <c r="K53" i="3"/>
  <c r="J53" i="3"/>
  <c r="H53" i="3"/>
  <c r="G53" i="3"/>
  <c r="F53" i="3"/>
  <c r="E53" i="3"/>
  <c r="D53" i="3"/>
  <c r="I53" i="3" s="1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Q47" i="3"/>
  <c r="P47" i="3"/>
  <c r="U47" i="3" s="1"/>
  <c r="N47" i="3"/>
  <c r="L47" i="3"/>
  <c r="J47" i="3"/>
  <c r="H47" i="3"/>
  <c r="F47" i="3"/>
  <c r="E47" i="3"/>
  <c r="D47" i="3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T40" i="3" s="1"/>
  <c r="R40" i="3"/>
  <c r="Q40" i="3"/>
  <c r="P40" i="3"/>
  <c r="L40" i="3"/>
  <c r="J40" i="3"/>
  <c r="H40" i="3"/>
  <c r="G40" i="3"/>
  <c r="F40" i="3"/>
  <c r="E40" i="3"/>
  <c r="K40" i="3" s="1"/>
  <c r="D40" i="3"/>
  <c r="U39" i="3"/>
  <c r="T39" i="3"/>
  <c r="N39" i="3"/>
  <c r="O39" i="3" s="1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P35" i="3"/>
  <c r="U35" i="3" s="1"/>
  <c r="L35" i="3"/>
  <c r="M35" i="3" s="1"/>
  <c r="J35" i="3"/>
  <c r="H35" i="3"/>
  <c r="F35" i="3"/>
  <c r="E35" i="3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T27" i="3" s="1"/>
  <c r="R27" i="3"/>
  <c r="Q27" i="3"/>
  <c r="P27" i="3"/>
  <c r="L27" i="3"/>
  <c r="J27" i="3"/>
  <c r="H27" i="3"/>
  <c r="F27" i="3"/>
  <c r="E27" i="3"/>
  <c r="D27" i="3"/>
  <c r="I27" i="3" s="1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Q19" i="3"/>
  <c r="T19" i="3" s="1"/>
  <c r="P19" i="3"/>
  <c r="U19" i="3" s="1"/>
  <c r="N19" i="3"/>
  <c r="L19" i="3"/>
  <c r="J19" i="3"/>
  <c r="H19" i="3"/>
  <c r="F19" i="3"/>
  <c r="E19" i="3"/>
  <c r="K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T10" i="3"/>
  <c r="S10" i="3"/>
  <c r="R10" i="3"/>
  <c r="Q10" i="3"/>
  <c r="P10" i="3"/>
  <c r="L10" i="3"/>
  <c r="J10" i="3"/>
  <c r="K10" i="3" s="1"/>
  <c r="H10" i="3"/>
  <c r="F10" i="3"/>
  <c r="N10" i="3" s="1"/>
  <c r="E10" i="3"/>
  <c r="D10" i="3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T339" i="2" s="1"/>
  <c r="R339" i="2"/>
  <c r="Q339" i="2"/>
  <c r="P339" i="2"/>
  <c r="U339" i="2" s="1"/>
  <c r="N339" i="2"/>
  <c r="O339" i="2" s="1"/>
  <c r="L339" i="2"/>
  <c r="J339" i="2"/>
  <c r="H339" i="2"/>
  <c r="F339" i="2"/>
  <c r="E339" i="2"/>
  <c r="M339" i="2" s="1"/>
  <c r="D339" i="2"/>
  <c r="I339" i="2" s="1"/>
  <c r="T338" i="2"/>
  <c r="S338" i="2"/>
  <c r="R338" i="2"/>
  <c r="Q338" i="2"/>
  <c r="P338" i="2"/>
  <c r="L338" i="2"/>
  <c r="M338" i="2" s="1"/>
  <c r="J338" i="2"/>
  <c r="H338" i="2"/>
  <c r="F338" i="2"/>
  <c r="N338" i="2" s="1"/>
  <c r="E338" i="2"/>
  <c r="D338" i="2"/>
  <c r="S337" i="2"/>
  <c r="R337" i="2"/>
  <c r="Q337" i="2"/>
  <c r="P337" i="2"/>
  <c r="U337" i="2" s="1"/>
  <c r="N337" i="2"/>
  <c r="O337" i="2" s="1"/>
  <c r="L337" i="2"/>
  <c r="J337" i="2"/>
  <c r="H337" i="2"/>
  <c r="F337" i="2"/>
  <c r="E337" i="2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M332" i="2"/>
  <c r="L332" i="2"/>
  <c r="J332" i="2"/>
  <c r="H332" i="2"/>
  <c r="F332" i="2"/>
  <c r="E332" i="2"/>
  <c r="K332" i="2" s="1"/>
  <c r="D332" i="2"/>
  <c r="U331" i="2"/>
  <c r="T331" i="2"/>
  <c r="O331" i="2"/>
  <c r="N331" i="2"/>
  <c r="M331" i="2"/>
  <c r="K331" i="2"/>
  <c r="I331" i="2"/>
  <c r="G331" i="2"/>
  <c r="U330" i="2"/>
  <c r="T330" i="2"/>
  <c r="O330" i="2"/>
  <c r="N330" i="2"/>
  <c r="M330" i="2"/>
  <c r="K330" i="2"/>
  <c r="I330" i="2"/>
  <c r="G330" i="2"/>
  <c r="U329" i="2"/>
  <c r="T329" i="2"/>
  <c r="O329" i="2"/>
  <c r="N329" i="2"/>
  <c r="M329" i="2"/>
  <c r="K329" i="2"/>
  <c r="I329" i="2"/>
  <c r="G329" i="2"/>
  <c r="U328" i="2"/>
  <c r="T328" i="2"/>
  <c r="O328" i="2"/>
  <c r="N328" i="2"/>
  <c r="M328" i="2"/>
  <c r="K328" i="2"/>
  <c r="I328" i="2"/>
  <c r="G328" i="2"/>
  <c r="U327" i="2"/>
  <c r="T327" i="2"/>
  <c r="O327" i="2"/>
  <c r="N327" i="2"/>
  <c r="M327" i="2"/>
  <c r="K327" i="2"/>
  <c r="I327" i="2"/>
  <c r="G327" i="2"/>
  <c r="U326" i="2"/>
  <c r="T326" i="2"/>
  <c r="O326" i="2"/>
  <c r="N326" i="2"/>
  <c r="M326" i="2"/>
  <c r="K326" i="2"/>
  <c r="I326" i="2"/>
  <c r="G326" i="2"/>
  <c r="U325" i="2"/>
  <c r="T325" i="2"/>
  <c r="O325" i="2"/>
  <c r="N325" i="2"/>
  <c r="M325" i="2"/>
  <c r="K325" i="2"/>
  <c r="I325" i="2"/>
  <c r="G325" i="2"/>
  <c r="U324" i="2"/>
  <c r="T324" i="2"/>
  <c r="O324" i="2"/>
  <c r="N324" i="2"/>
  <c r="M324" i="2"/>
  <c r="K324" i="2"/>
  <c r="I324" i="2"/>
  <c r="G324" i="2"/>
  <c r="S323" i="2"/>
  <c r="T323" i="2" s="1"/>
  <c r="R323" i="2"/>
  <c r="Q323" i="2"/>
  <c r="P323" i="2"/>
  <c r="L323" i="2"/>
  <c r="J323" i="2"/>
  <c r="K323" i="2" s="1"/>
  <c r="H323" i="2"/>
  <c r="N323" i="2" s="1"/>
  <c r="G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T317" i="2" s="1"/>
  <c r="R317" i="2"/>
  <c r="Q317" i="2"/>
  <c r="P317" i="2"/>
  <c r="L317" i="2"/>
  <c r="J317" i="2"/>
  <c r="H317" i="2"/>
  <c r="F317" i="2"/>
  <c r="N317" i="2" s="1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P310" i="2"/>
  <c r="N310" i="2"/>
  <c r="L310" i="2"/>
  <c r="J310" i="2"/>
  <c r="H310" i="2"/>
  <c r="F310" i="2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T303" i="2" s="1"/>
  <c r="P303" i="2"/>
  <c r="U303" i="2" s="1"/>
  <c r="N303" i="2"/>
  <c r="L303" i="2"/>
  <c r="J303" i="2"/>
  <c r="H303" i="2"/>
  <c r="F303" i="2"/>
  <c r="E303" i="2"/>
  <c r="D303" i="2"/>
  <c r="U302" i="2"/>
  <c r="T302" i="2"/>
  <c r="O302" i="2"/>
  <c r="N302" i="2"/>
  <c r="M302" i="2"/>
  <c r="K302" i="2"/>
  <c r="I302" i="2"/>
  <c r="G302" i="2"/>
  <c r="S299" i="2"/>
  <c r="R299" i="2"/>
  <c r="Q299" i="2"/>
  <c r="P299" i="2"/>
  <c r="L299" i="2"/>
  <c r="J299" i="2"/>
  <c r="H299" i="2"/>
  <c r="N299" i="2" s="1"/>
  <c r="F299" i="2"/>
  <c r="E299" i="2"/>
  <c r="D299" i="2"/>
  <c r="I299" i="2" s="1"/>
  <c r="U298" i="2"/>
  <c r="S298" i="2"/>
  <c r="R298" i="2"/>
  <c r="Q298" i="2"/>
  <c r="T298" i="2" s="1"/>
  <c r="P298" i="2"/>
  <c r="L298" i="2"/>
  <c r="M298" i="2" s="1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T292" i="2" s="1"/>
  <c r="R292" i="2"/>
  <c r="Q292" i="2"/>
  <c r="P292" i="2"/>
  <c r="L292" i="2"/>
  <c r="J292" i="2"/>
  <c r="H292" i="2"/>
  <c r="F292" i="2"/>
  <c r="N292" i="2" s="1"/>
  <c r="O292" i="2" s="1"/>
  <c r="E292" i="2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T285" i="2" s="1"/>
  <c r="P285" i="2"/>
  <c r="M285" i="2"/>
  <c r="L285" i="2"/>
  <c r="J285" i="2"/>
  <c r="H285" i="2"/>
  <c r="F285" i="2"/>
  <c r="N285" i="2" s="1"/>
  <c r="E285" i="2"/>
  <c r="K285" i="2" s="1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L275" i="2"/>
  <c r="J275" i="2"/>
  <c r="H275" i="2"/>
  <c r="F275" i="2"/>
  <c r="N275" i="2" s="1"/>
  <c r="E275" i="2"/>
  <c r="K275" i="2" s="1"/>
  <c r="D275" i="2"/>
  <c r="O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T267" i="2" s="1"/>
  <c r="P267" i="2"/>
  <c r="U267" i="2" s="1"/>
  <c r="M267" i="2"/>
  <c r="L267" i="2"/>
  <c r="J267" i="2"/>
  <c r="H267" i="2"/>
  <c r="F267" i="2"/>
  <c r="N267" i="2" s="1"/>
  <c r="E267" i="2"/>
  <c r="D267" i="2"/>
  <c r="U266" i="2"/>
  <c r="T266" i="2"/>
  <c r="O266" i="2"/>
  <c r="N266" i="2"/>
  <c r="M266" i="2"/>
  <c r="K266" i="2"/>
  <c r="I266" i="2"/>
  <c r="G266" i="2"/>
  <c r="U265" i="2"/>
  <c r="T265" i="2"/>
  <c r="O265" i="2"/>
  <c r="N265" i="2"/>
  <c r="M265" i="2"/>
  <c r="K265" i="2"/>
  <c r="I265" i="2"/>
  <c r="G265" i="2"/>
  <c r="U264" i="2"/>
  <c r="T264" i="2"/>
  <c r="O264" i="2"/>
  <c r="N264" i="2"/>
  <c r="M264" i="2"/>
  <c r="K264" i="2"/>
  <c r="I264" i="2"/>
  <c r="G264" i="2"/>
  <c r="U263" i="2"/>
  <c r="T263" i="2"/>
  <c r="O263" i="2"/>
  <c r="N263" i="2"/>
  <c r="M263" i="2"/>
  <c r="K263" i="2"/>
  <c r="I263" i="2"/>
  <c r="G263" i="2"/>
  <c r="S260" i="2"/>
  <c r="T260" i="2" s="1"/>
  <c r="R260" i="2"/>
  <c r="Q260" i="2"/>
  <c r="P260" i="2"/>
  <c r="L260" i="2"/>
  <c r="J260" i="2"/>
  <c r="H260" i="2"/>
  <c r="F260" i="2"/>
  <c r="N260" i="2" s="1"/>
  <c r="E260" i="2"/>
  <c r="M260" i="2" s="1"/>
  <c r="D260" i="2"/>
  <c r="T259" i="2"/>
  <c r="S259" i="2"/>
  <c r="R259" i="2"/>
  <c r="Q259" i="2"/>
  <c r="P259" i="2"/>
  <c r="N259" i="2"/>
  <c r="L259" i="2"/>
  <c r="J259" i="2"/>
  <c r="H259" i="2"/>
  <c r="F259" i="2"/>
  <c r="E259" i="2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T254" i="2"/>
  <c r="S254" i="2"/>
  <c r="R254" i="2"/>
  <c r="Q254" i="2"/>
  <c r="P254" i="2"/>
  <c r="L254" i="2"/>
  <c r="J254" i="2"/>
  <c r="K254" i="2" s="1"/>
  <c r="H254" i="2"/>
  <c r="N254" i="2" s="1"/>
  <c r="F254" i="2"/>
  <c r="E254" i="2"/>
  <c r="D254" i="2"/>
  <c r="G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T247" i="2" s="1"/>
  <c r="R247" i="2"/>
  <c r="Q247" i="2"/>
  <c r="P247" i="2"/>
  <c r="L247" i="2"/>
  <c r="J247" i="2"/>
  <c r="H247" i="2"/>
  <c r="F247" i="2"/>
  <c r="E247" i="2"/>
  <c r="M247" i="2" s="1"/>
  <c r="D247" i="2"/>
  <c r="I247" i="2" s="1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T240" i="2" s="1"/>
  <c r="P240" i="2"/>
  <c r="U240" i="2" s="1"/>
  <c r="L240" i="2"/>
  <c r="J240" i="2"/>
  <c r="H240" i="2"/>
  <c r="F240" i="2"/>
  <c r="E240" i="2"/>
  <c r="K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T231" i="2" s="1"/>
  <c r="R231" i="2"/>
  <c r="Q231" i="2"/>
  <c r="P231" i="2"/>
  <c r="L231" i="2"/>
  <c r="J231" i="2"/>
  <c r="K231" i="2" s="1"/>
  <c r="H231" i="2"/>
  <c r="N231" i="2" s="1"/>
  <c r="O231" i="2" s="1"/>
  <c r="G231" i="2"/>
  <c r="F231" i="2"/>
  <c r="E231" i="2"/>
  <c r="D231" i="2"/>
  <c r="S230" i="2"/>
  <c r="R230" i="2"/>
  <c r="Q230" i="2"/>
  <c r="T230" i="2" s="1"/>
  <c r="P230" i="2"/>
  <c r="U230" i="2" s="1"/>
  <c r="N230" i="2"/>
  <c r="L230" i="2"/>
  <c r="J230" i="2"/>
  <c r="H230" i="2"/>
  <c r="F230" i="2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T224" i="2" s="1"/>
  <c r="R224" i="2"/>
  <c r="Q224" i="2"/>
  <c r="P224" i="2"/>
  <c r="L224" i="2"/>
  <c r="J224" i="2"/>
  <c r="K224" i="2" s="1"/>
  <c r="H224" i="2"/>
  <c r="F224" i="2"/>
  <c r="E224" i="2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T216" i="2" s="1"/>
  <c r="R216" i="2"/>
  <c r="Q216" i="2"/>
  <c r="P216" i="2"/>
  <c r="L216" i="2"/>
  <c r="J216" i="2"/>
  <c r="H216" i="2"/>
  <c r="F216" i="2"/>
  <c r="N216" i="2" s="1"/>
  <c r="E216" i="2"/>
  <c r="K216" i="2" s="1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T205" i="2"/>
  <c r="S205" i="2"/>
  <c r="R205" i="2"/>
  <c r="Q205" i="2"/>
  <c r="P205" i="2"/>
  <c r="U205" i="2" s="1"/>
  <c r="L205" i="2"/>
  <c r="K205" i="2"/>
  <c r="J205" i="2"/>
  <c r="H205" i="2"/>
  <c r="F205" i="2"/>
  <c r="E205" i="2"/>
  <c r="D205" i="2"/>
  <c r="S204" i="2"/>
  <c r="T204" i="2" s="1"/>
  <c r="R204" i="2"/>
  <c r="Q204" i="2"/>
  <c r="P204" i="2"/>
  <c r="U204" i="2" s="1"/>
  <c r="L204" i="2"/>
  <c r="J204" i="2"/>
  <c r="H204" i="2"/>
  <c r="F204" i="2"/>
  <c r="E204" i="2"/>
  <c r="K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O199" i="2"/>
  <c r="N199" i="2"/>
  <c r="M199" i="2"/>
  <c r="K199" i="2"/>
  <c r="I199" i="2"/>
  <c r="G199" i="2"/>
  <c r="S198" i="2"/>
  <c r="R198" i="2"/>
  <c r="Q198" i="2"/>
  <c r="T198" i="2" s="1"/>
  <c r="P198" i="2"/>
  <c r="L198" i="2"/>
  <c r="K198" i="2"/>
  <c r="J198" i="2"/>
  <c r="H198" i="2"/>
  <c r="F198" i="2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T191" i="2"/>
  <c r="S191" i="2"/>
  <c r="R191" i="2"/>
  <c r="Q191" i="2"/>
  <c r="P191" i="2"/>
  <c r="L191" i="2"/>
  <c r="J191" i="2"/>
  <c r="I191" i="2"/>
  <c r="H191" i="2"/>
  <c r="F191" i="2"/>
  <c r="N191" i="2" s="1"/>
  <c r="E191" i="2"/>
  <c r="M191" i="2" s="1"/>
  <c r="D191" i="2"/>
  <c r="G191" i="2" s="1"/>
  <c r="U190" i="2"/>
  <c r="T190" i="2"/>
  <c r="O190" i="2"/>
  <c r="N190" i="2"/>
  <c r="M190" i="2"/>
  <c r="K190" i="2"/>
  <c r="I190" i="2"/>
  <c r="G190" i="2"/>
  <c r="U189" i="2"/>
  <c r="T189" i="2"/>
  <c r="O189" i="2"/>
  <c r="N189" i="2"/>
  <c r="M189" i="2"/>
  <c r="K189" i="2"/>
  <c r="I189" i="2"/>
  <c r="G189" i="2"/>
  <c r="U188" i="2"/>
  <c r="T188" i="2"/>
  <c r="O188" i="2"/>
  <c r="N188" i="2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O186" i="2"/>
  <c r="N186" i="2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F185" i="2"/>
  <c r="E185" i="2"/>
  <c r="M185" i="2" s="1"/>
  <c r="D185" i="2"/>
  <c r="I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Q179" i="2"/>
  <c r="T179" i="2" s="1"/>
  <c r="P179" i="2"/>
  <c r="U179" i="2" s="1"/>
  <c r="L179" i="2"/>
  <c r="J179" i="2"/>
  <c r="H179" i="2"/>
  <c r="F179" i="2"/>
  <c r="N179" i="2" s="1"/>
  <c r="E179" i="2"/>
  <c r="D179" i="2"/>
  <c r="U178" i="2"/>
  <c r="T178" i="2"/>
  <c r="O178" i="2"/>
  <c r="N178" i="2"/>
  <c r="M178" i="2"/>
  <c r="K178" i="2"/>
  <c r="I178" i="2"/>
  <c r="G178" i="2"/>
  <c r="U177" i="2"/>
  <c r="T177" i="2"/>
  <c r="O177" i="2"/>
  <c r="N177" i="2"/>
  <c r="M177" i="2"/>
  <c r="K177" i="2"/>
  <c r="I177" i="2"/>
  <c r="G177" i="2"/>
  <c r="U176" i="2"/>
  <c r="T176" i="2"/>
  <c r="O176" i="2"/>
  <c r="N176" i="2"/>
  <c r="M176" i="2"/>
  <c r="K176" i="2"/>
  <c r="I176" i="2"/>
  <c r="G176" i="2"/>
  <c r="U175" i="2"/>
  <c r="T175" i="2"/>
  <c r="O175" i="2"/>
  <c r="N175" i="2"/>
  <c r="M175" i="2"/>
  <c r="K175" i="2"/>
  <c r="I175" i="2"/>
  <c r="G175" i="2"/>
  <c r="U174" i="2"/>
  <c r="T174" i="2"/>
  <c r="O174" i="2"/>
  <c r="N174" i="2"/>
  <c r="M174" i="2"/>
  <c r="K174" i="2"/>
  <c r="I174" i="2"/>
  <c r="G174" i="2"/>
  <c r="U173" i="2"/>
  <c r="T173" i="2"/>
  <c r="O173" i="2"/>
  <c r="N173" i="2"/>
  <c r="M173" i="2"/>
  <c r="K173" i="2"/>
  <c r="I173" i="2"/>
  <c r="G173" i="2"/>
  <c r="S170" i="2"/>
  <c r="R170" i="2"/>
  <c r="Q170" i="2"/>
  <c r="P170" i="2"/>
  <c r="U170" i="2" s="1"/>
  <c r="L170" i="2"/>
  <c r="J170" i="2"/>
  <c r="I170" i="2"/>
  <c r="H170" i="2"/>
  <c r="F170" i="2"/>
  <c r="N170" i="2" s="1"/>
  <c r="O170" i="2" s="1"/>
  <c r="E170" i="2"/>
  <c r="M170" i="2" s="1"/>
  <c r="D170" i="2"/>
  <c r="G170" i="2" s="1"/>
  <c r="S169" i="2"/>
  <c r="R169" i="2"/>
  <c r="Q169" i="2"/>
  <c r="P169" i="2"/>
  <c r="U169" i="2" s="1"/>
  <c r="L169" i="2"/>
  <c r="K169" i="2"/>
  <c r="J169" i="2"/>
  <c r="H169" i="2"/>
  <c r="G169" i="2"/>
  <c r="F169" i="2"/>
  <c r="E169" i="2"/>
  <c r="D169" i="2"/>
  <c r="I169" i="2" s="1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T163" i="2" s="1"/>
  <c r="P163" i="2"/>
  <c r="U163" i="2" s="1"/>
  <c r="L163" i="2"/>
  <c r="J163" i="2"/>
  <c r="H163" i="2"/>
  <c r="F163" i="2"/>
  <c r="E163" i="2"/>
  <c r="K163" i="2" s="1"/>
  <c r="D163" i="2"/>
  <c r="U162" i="2"/>
  <c r="T162" i="2"/>
  <c r="O162" i="2"/>
  <c r="N162" i="2"/>
  <c r="M162" i="2"/>
  <c r="K162" i="2"/>
  <c r="I162" i="2"/>
  <c r="G162" i="2"/>
  <c r="U161" i="2"/>
  <c r="T161" i="2"/>
  <c r="O161" i="2"/>
  <c r="N161" i="2"/>
  <c r="M161" i="2"/>
  <c r="K161" i="2"/>
  <c r="I161" i="2"/>
  <c r="G161" i="2"/>
  <c r="U160" i="2"/>
  <c r="T160" i="2"/>
  <c r="O160" i="2"/>
  <c r="N160" i="2"/>
  <c r="M160" i="2"/>
  <c r="K160" i="2"/>
  <c r="I160" i="2"/>
  <c r="G160" i="2"/>
  <c r="U159" i="2"/>
  <c r="T159" i="2"/>
  <c r="O159" i="2"/>
  <c r="N159" i="2"/>
  <c r="M159" i="2"/>
  <c r="K159" i="2"/>
  <c r="I159" i="2"/>
  <c r="G159" i="2"/>
  <c r="U158" i="2"/>
  <c r="T158" i="2"/>
  <c r="O158" i="2"/>
  <c r="N158" i="2"/>
  <c r="M158" i="2"/>
  <c r="K158" i="2"/>
  <c r="I158" i="2"/>
  <c r="G158" i="2"/>
  <c r="U157" i="2"/>
  <c r="S157" i="2"/>
  <c r="R157" i="2"/>
  <c r="Q157" i="2"/>
  <c r="T157" i="2" s="1"/>
  <c r="P157" i="2"/>
  <c r="L157" i="2"/>
  <c r="J157" i="2"/>
  <c r="K157" i="2" s="1"/>
  <c r="I157" i="2"/>
  <c r="H157" i="2"/>
  <c r="G157" i="2"/>
  <c r="F157" i="2"/>
  <c r="N157" i="2" s="1"/>
  <c r="O157" i="2" s="1"/>
  <c r="E157" i="2"/>
  <c r="M157" i="2" s="1"/>
  <c r="D157" i="2"/>
  <c r="U156" i="2"/>
  <c r="T156" i="2"/>
  <c r="O156" i="2"/>
  <c r="N156" i="2"/>
  <c r="M156" i="2"/>
  <c r="K156" i="2"/>
  <c r="I156" i="2"/>
  <c r="G156" i="2"/>
  <c r="U155" i="2"/>
  <c r="T155" i="2"/>
  <c r="O155" i="2"/>
  <c r="N155" i="2"/>
  <c r="M155" i="2"/>
  <c r="K155" i="2"/>
  <c r="I155" i="2"/>
  <c r="G155" i="2"/>
  <c r="U154" i="2"/>
  <c r="T154" i="2"/>
  <c r="O154" i="2"/>
  <c r="N154" i="2"/>
  <c r="M154" i="2"/>
  <c r="K154" i="2"/>
  <c r="I154" i="2"/>
  <c r="G154" i="2"/>
  <c r="U153" i="2"/>
  <c r="T153" i="2"/>
  <c r="O153" i="2"/>
  <c r="N153" i="2"/>
  <c r="M153" i="2"/>
  <c r="K153" i="2"/>
  <c r="I153" i="2"/>
  <c r="G153" i="2"/>
  <c r="U152" i="2"/>
  <c r="T152" i="2"/>
  <c r="O152" i="2"/>
  <c r="N152" i="2"/>
  <c r="M152" i="2"/>
  <c r="K152" i="2"/>
  <c r="I152" i="2"/>
  <c r="G152" i="2"/>
  <c r="U151" i="2"/>
  <c r="T151" i="2"/>
  <c r="O151" i="2"/>
  <c r="N151" i="2"/>
  <c r="M151" i="2"/>
  <c r="K151" i="2"/>
  <c r="I151" i="2"/>
  <c r="G151" i="2"/>
  <c r="S150" i="2"/>
  <c r="R150" i="2"/>
  <c r="Q150" i="2"/>
  <c r="P150" i="2"/>
  <c r="L150" i="2"/>
  <c r="J150" i="2"/>
  <c r="H150" i="2"/>
  <c r="U150" i="2" s="1"/>
  <c r="G150" i="2"/>
  <c r="F150" i="2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T144" i="2" s="1"/>
  <c r="P144" i="2"/>
  <c r="U144" i="2" s="1"/>
  <c r="L144" i="2"/>
  <c r="J144" i="2"/>
  <c r="H144" i="2"/>
  <c r="F144" i="2"/>
  <c r="N144" i="2" s="1"/>
  <c r="O144" i="2" s="1"/>
  <c r="E144" i="2"/>
  <c r="D144" i="2"/>
  <c r="I144" i="2" s="1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S137" i="2"/>
  <c r="R137" i="2"/>
  <c r="Q137" i="2"/>
  <c r="P137" i="2"/>
  <c r="U137" i="2" s="1"/>
  <c r="L137" i="2"/>
  <c r="J137" i="2"/>
  <c r="I137" i="2"/>
  <c r="H137" i="2"/>
  <c r="G137" i="2"/>
  <c r="F137" i="2"/>
  <c r="N137" i="2" s="1"/>
  <c r="O137" i="2" s="1"/>
  <c r="E137" i="2"/>
  <c r="D137" i="2"/>
  <c r="U136" i="2"/>
  <c r="T136" i="2"/>
  <c r="O136" i="2"/>
  <c r="N136" i="2"/>
  <c r="M136" i="2"/>
  <c r="K136" i="2"/>
  <c r="I136" i="2"/>
  <c r="G136" i="2"/>
  <c r="U135" i="2"/>
  <c r="T135" i="2"/>
  <c r="O135" i="2"/>
  <c r="N135" i="2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R132" i="2"/>
  <c r="Q132" i="2"/>
  <c r="P132" i="2"/>
  <c r="L132" i="2"/>
  <c r="J132" i="2"/>
  <c r="H132" i="2"/>
  <c r="G132" i="2"/>
  <c r="F132" i="2"/>
  <c r="E132" i="2"/>
  <c r="M132" i="2" s="1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T126" i="2" s="1"/>
  <c r="P126" i="2"/>
  <c r="U126" i="2" s="1"/>
  <c r="L126" i="2"/>
  <c r="J126" i="2"/>
  <c r="H126" i="2"/>
  <c r="F126" i="2"/>
  <c r="N126" i="2" s="1"/>
  <c r="O126" i="2" s="1"/>
  <c r="E126" i="2"/>
  <c r="M126" i="2" s="1"/>
  <c r="D126" i="2"/>
  <c r="I126" i="2" s="1"/>
  <c r="U125" i="2"/>
  <c r="T125" i="2"/>
  <c r="O125" i="2"/>
  <c r="N125" i="2"/>
  <c r="M125" i="2"/>
  <c r="K125" i="2"/>
  <c r="I125" i="2"/>
  <c r="G125" i="2"/>
  <c r="U124" i="2"/>
  <c r="T124" i="2"/>
  <c r="O124" i="2"/>
  <c r="N124" i="2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R121" i="2"/>
  <c r="Q121" i="2"/>
  <c r="P121" i="2"/>
  <c r="L121" i="2"/>
  <c r="K121" i="2"/>
  <c r="J121" i="2"/>
  <c r="H121" i="2"/>
  <c r="U121" i="2" s="1"/>
  <c r="F121" i="2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L112" i="2"/>
  <c r="J112" i="2"/>
  <c r="I112" i="2"/>
  <c r="H112" i="2"/>
  <c r="U112" i="2" s="1"/>
  <c r="G112" i="2"/>
  <c r="F112" i="2"/>
  <c r="E112" i="2"/>
  <c r="M112" i="2" s="1"/>
  <c r="D112" i="2"/>
  <c r="U111" i="2"/>
  <c r="T111" i="2"/>
  <c r="O111" i="2"/>
  <c r="N111" i="2"/>
  <c r="M111" i="2"/>
  <c r="K111" i="2"/>
  <c r="I111" i="2"/>
  <c r="G111" i="2"/>
  <c r="U110" i="2"/>
  <c r="T110" i="2"/>
  <c r="O110" i="2"/>
  <c r="N110" i="2"/>
  <c r="M110" i="2"/>
  <c r="K110" i="2"/>
  <c r="I110" i="2"/>
  <c r="G110" i="2"/>
  <c r="U109" i="2"/>
  <c r="T109" i="2"/>
  <c r="O109" i="2"/>
  <c r="N109" i="2"/>
  <c r="M109" i="2"/>
  <c r="K109" i="2"/>
  <c r="I109" i="2"/>
  <c r="G109" i="2"/>
  <c r="U108" i="2"/>
  <c r="T108" i="2"/>
  <c r="O108" i="2"/>
  <c r="N108" i="2"/>
  <c r="M108" i="2"/>
  <c r="K108" i="2"/>
  <c r="I108" i="2"/>
  <c r="G108" i="2"/>
  <c r="U107" i="2"/>
  <c r="T107" i="2"/>
  <c r="O107" i="2"/>
  <c r="N107" i="2"/>
  <c r="M107" i="2"/>
  <c r="K107" i="2"/>
  <c r="I107" i="2"/>
  <c r="G107" i="2"/>
  <c r="S106" i="2"/>
  <c r="R106" i="2"/>
  <c r="Q106" i="2"/>
  <c r="T106" i="2" s="1"/>
  <c r="P106" i="2"/>
  <c r="U106" i="2" s="1"/>
  <c r="L106" i="2"/>
  <c r="J106" i="2"/>
  <c r="H106" i="2"/>
  <c r="G106" i="2"/>
  <c r="F106" i="2"/>
  <c r="N106" i="2" s="1"/>
  <c r="O106" i="2" s="1"/>
  <c r="E106" i="2"/>
  <c r="M106" i="2" s="1"/>
  <c r="D106" i="2"/>
  <c r="I106" i="2" s="1"/>
  <c r="U105" i="2"/>
  <c r="T105" i="2"/>
  <c r="N105" i="2"/>
  <c r="O105" i="2" s="1"/>
  <c r="M105" i="2"/>
  <c r="K105" i="2"/>
  <c r="I105" i="2"/>
  <c r="G105" i="2"/>
  <c r="S102" i="2"/>
  <c r="R102" i="2"/>
  <c r="Q102" i="2"/>
  <c r="P102" i="2"/>
  <c r="U102" i="2" s="1"/>
  <c r="L102" i="2"/>
  <c r="J102" i="2"/>
  <c r="H102" i="2"/>
  <c r="F102" i="2"/>
  <c r="E102" i="2"/>
  <c r="D102" i="2"/>
  <c r="U101" i="2"/>
  <c r="S101" i="2"/>
  <c r="R101" i="2"/>
  <c r="Q101" i="2"/>
  <c r="P101" i="2"/>
  <c r="L101" i="2"/>
  <c r="J101" i="2"/>
  <c r="I101" i="2"/>
  <c r="H101" i="2"/>
  <c r="F101" i="2"/>
  <c r="E101" i="2"/>
  <c r="M101" i="2" s="1"/>
  <c r="D101" i="2"/>
  <c r="G101" i="2" s="1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S96" i="2"/>
  <c r="R96" i="2"/>
  <c r="Q96" i="2"/>
  <c r="P96" i="2"/>
  <c r="L96" i="2"/>
  <c r="J96" i="2"/>
  <c r="H96" i="2"/>
  <c r="I96" i="2" s="1"/>
  <c r="G96" i="2"/>
  <c r="F96" i="2"/>
  <c r="N96" i="2" s="1"/>
  <c r="O96" i="2" s="1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Q91" i="2"/>
  <c r="T91" i="2" s="1"/>
  <c r="P91" i="2"/>
  <c r="U91" i="2" s="1"/>
  <c r="L91" i="2"/>
  <c r="J91" i="2"/>
  <c r="H91" i="2"/>
  <c r="F91" i="2"/>
  <c r="N91" i="2" s="1"/>
  <c r="E91" i="2"/>
  <c r="D91" i="2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Q85" i="2"/>
  <c r="T85" i="2" s="1"/>
  <c r="P85" i="2"/>
  <c r="L85" i="2"/>
  <c r="J85" i="2"/>
  <c r="I85" i="2"/>
  <c r="H85" i="2"/>
  <c r="U85" i="2" s="1"/>
  <c r="F85" i="2"/>
  <c r="E85" i="2"/>
  <c r="M85" i="2" s="1"/>
  <c r="D85" i="2"/>
  <c r="G85" i="2" s="1"/>
  <c r="S84" i="2"/>
  <c r="R84" i="2"/>
  <c r="Q84" i="2"/>
  <c r="P84" i="2"/>
  <c r="L84" i="2"/>
  <c r="K84" i="2"/>
  <c r="J84" i="2"/>
  <c r="H84" i="2"/>
  <c r="U84" i="2" s="1"/>
  <c r="G84" i="2"/>
  <c r="F84" i="2"/>
  <c r="E84" i="2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T78" i="2" s="1"/>
  <c r="P78" i="2"/>
  <c r="U78" i="2" s="1"/>
  <c r="L78" i="2"/>
  <c r="J78" i="2"/>
  <c r="H78" i="2"/>
  <c r="F78" i="2"/>
  <c r="E78" i="2"/>
  <c r="M78" i="2" s="1"/>
  <c r="D78" i="2"/>
  <c r="U77" i="2"/>
  <c r="T77" i="2"/>
  <c r="O77" i="2"/>
  <c r="N77" i="2"/>
  <c r="M77" i="2"/>
  <c r="K77" i="2"/>
  <c r="I77" i="2"/>
  <c r="G77" i="2"/>
  <c r="U76" i="2"/>
  <c r="T76" i="2"/>
  <c r="O76" i="2"/>
  <c r="N76" i="2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O74" i="2"/>
  <c r="N74" i="2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O72" i="2"/>
  <c r="N72" i="2"/>
  <c r="M72" i="2"/>
  <c r="K72" i="2"/>
  <c r="I72" i="2"/>
  <c r="G72" i="2"/>
  <c r="U71" i="2"/>
  <c r="T71" i="2"/>
  <c r="O71" i="2"/>
  <c r="N71" i="2"/>
  <c r="M71" i="2"/>
  <c r="K71" i="2"/>
  <c r="I71" i="2"/>
  <c r="G71" i="2"/>
  <c r="U70" i="2"/>
  <c r="S70" i="2"/>
  <c r="R70" i="2"/>
  <c r="Q70" i="2"/>
  <c r="T70" i="2" s="1"/>
  <c r="P70" i="2"/>
  <c r="L70" i="2"/>
  <c r="K70" i="2"/>
  <c r="J70" i="2"/>
  <c r="I70" i="2"/>
  <c r="H70" i="2"/>
  <c r="G70" i="2"/>
  <c r="F70" i="2"/>
  <c r="N70" i="2" s="1"/>
  <c r="E70" i="2"/>
  <c r="D70" i="2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O67" i="2"/>
  <c r="N67" i="2"/>
  <c r="M67" i="2"/>
  <c r="K67" i="2"/>
  <c r="I67" i="2"/>
  <c r="G67" i="2"/>
  <c r="U66" i="2"/>
  <c r="T66" i="2"/>
  <c r="O66" i="2"/>
  <c r="N66" i="2"/>
  <c r="M66" i="2"/>
  <c r="K66" i="2"/>
  <c r="I66" i="2"/>
  <c r="G66" i="2"/>
  <c r="U65" i="2"/>
  <c r="T65" i="2"/>
  <c r="O65" i="2"/>
  <c r="N65" i="2"/>
  <c r="M65" i="2"/>
  <c r="K65" i="2"/>
  <c r="I65" i="2"/>
  <c r="G65" i="2"/>
  <c r="U64" i="2"/>
  <c r="T64" i="2"/>
  <c r="O64" i="2"/>
  <c r="N64" i="2"/>
  <c r="M64" i="2"/>
  <c r="K64" i="2"/>
  <c r="I64" i="2"/>
  <c r="G64" i="2"/>
  <c r="S63" i="2"/>
  <c r="R63" i="2"/>
  <c r="Q63" i="2"/>
  <c r="P63" i="2"/>
  <c r="L63" i="2"/>
  <c r="J63" i="2"/>
  <c r="H63" i="2"/>
  <c r="U63" i="2" s="1"/>
  <c r="G63" i="2"/>
  <c r="F63" i="2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T58" i="2" s="1"/>
  <c r="P58" i="2"/>
  <c r="U58" i="2" s="1"/>
  <c r="L58" i="2"/>
  <c r="J58" i="2"/>
  <c r="H58" i="2"/>
  <c r="F58" i="2"/>
  <c r="N58" i="2" s="1"/>
  <c r="O58" i="2" s="1"/>
  <c r="E58" i="2"/>
  <c r="D58" i="2"/>
  <c r="U57" i="2"/>
  <c r="T57" i="2"/>
  <c r="O57" i="2"/>
  <c r="N57" i="2"/>
  <c r="M57" i="2"/>
  <c r="K57" i="2"/>
  <c r="I57" i="2"/>
  <c r="G57" i="2"/>
  <c r="S54" i="2"/>
  <c r="R54" i="2"/>
  <c r="Q54" i="2"/>
  <c r="P54" i="2"/>
  <c r="U54" i="2" s="1"/>
  <c r="L54" i="2"/>
  <c r="J54" i="2"/>
  <c r="H54" i="2"/>
  <c r="F54" i="2"/>
  <c r="N54" i="2" s="1"/>
  <c r="O54" i="2" s="1"/>
  <c r="E54" i="2"/>
  <c r="M54" i="2" s="1"/>
  <c r="D54" i="2"/>
  <c r="I54" i="2" s="1"/>
  <c r="S53" i="2"/>
  <c r="R53" i="2"/>
  <c r="Q53" i="2"/>
  <c r="P53" i="2"/>
  <c r="U53" i="2" s="1"/>
  <c r="L53" i="2"/>
  <c r="K53" i="2"/>
  <c r="J53" i="2"/>
  <c r="H53" i="2"/>
  <c r="F53" i="2"/>
  <c r="E53" i="2"/>
  <c r="D53" i="2"/>
  <c r="I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R47" i="2"/>
  <c r="Q47" i="2"/>
  <c r="T47" i="2" s="1"/>
  <c r="P47" i="2"/>
  <c r="L47" i="2"/>
  <c r="J47" i="2"/>
  <c r="I47" i="2"/>
  <c r="H47" i="2"/>
  <c r="U47" i="2" s="1"/>
  <c r="F47" i="2"/>
  <c r="E47" i="2"/>
  <c r="M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T40" i="2" s="1"/>
  <c r="P40" i="2"/>
  <c r="U40" i="2" s="1"/>
  <c r="L40" i="2"/>
  <c r="K40" i="2"/>
  <c r="J40" i="2"/>
  <c r="H40" i="2"/>
  <c r="G40" i="2"/>
  <c r="F40" i="2"/>
  <c r="N40" i="2" s="1"/>
  <c r="O40" i="2" s="1"/>
  <c r="E40" i="2"/>
  <c r="D40" i="2"/>
  <c r="I40" i="2" s="1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T35" i="2" s="1"/>
  <c r="P35" i="2"/>
  <c r="U35" i="2" s="1"/>
  <c r="L35" i="2"/>
  <c r="J35" i="2"/>
  <c r="H35" i="2"/>
  <c r="F35" i="2"/>
  <c r="E35" i="2"/>
  <c r="D35" i="2"/>
  <c r="I35" i="2" s="1"/>
  <c r="U34" i="2"/>
  <c r="T34" i="2"/>
  <c r="O34" i="2"/>
  <c r="N34" i="2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U27" i="2"/>
  <c r="S27" i="2"/>
  <c r="R27" i="2"/>
  <c r="Q27" i="2"/>
  <c r="T27" i="2" s="1"/>
  <c r="P27" i="2"/>
  <c r="L27" i="2"/>
  <c r="J27" i="2"/>
  <c r="K27" i="2" s="1"/>
  <c r="I27" i="2"/>
  <c r="H27" i="2"/>
  <c r="G27" i="2"/>
  <c r="F27" i="2"/>
  <c r="N27" i="2" s="1"/>
  <c r="O27" i="2" s="1"/>
  <c r="E27" i="2"/>
  <c r="M27" i="2" s="1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R19" i="2"/>
  <c r="Q19" i="2"/>
  <c r="P19" i="2"/>
  <c r="U19" i="2" s="1"/>
  <c r="L19" i="2"/>
  <c r="J19" i="2"/>
  <c r="H19" i="2"/>
  <c r="G19" i="2"/>
  <c r="F19" i="2"/>
  <c r="N19" i="2" s="1"/>
  <c r="O19" i="2" s="1"/>
  <c r="E19" i="2"/>
  <c r="K19" i="2" s="1"/>
  <c r="D19" i="2"/>
  <c r="I19" i="2" s="1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T10" i="2" s="1"/>
  <c r="P10" i="2"/>
  <c r="U10" i="2" s="1"/>
  <c r="L10" i="2"/>
  <c r="J10" i="2"/>
  <c r="H10" i="2"/>
  <c r="F10" i="2"/>
  <c r="N10" i="2" s="1"/>
  <c r="E10" i="2"/>
  <c r="M10" i="2" s="1"/>
  <c r="D10" i="2"/>
  <c r="I10" i="2" s="1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T339" i="1" s="1"/>
  <c r="R339" i="1"/>
  <c r="Q339" i="1"/>
  <c r="P339" i="1"/>
  <c r="L339" i="1"/>
  <c r="J339" i="1"/>
  <c r="K339" i="1" s="1"/>
  <c r="H339" i="1"/>
  <c r="F339" i="1"/>
  <c r="N339" i="1" s="1"/>
  <c r="E339" i="1"/>
  <c r="M339" i="1" s="1"/>
  <c r="D339" i="1"/>
  <c r="S338" i="1"/>
  <c r="R338" i="1"/>
  <c r="Q338" i="1"/>
  <c r="T338" i="1" s="1"/>
  <c r="P338" i="1"/>
  <c r="U338" i="1" s="1"/>
  <c r="L338" i="1"/>
  <c r="J338" i="1"/>
  <c r="H338" i="1"/>
  <c r="N338" i="1" s="1"/>
  <c r="F338" i="1"/>
  <c r="E338" i="1"/>
  <c r="D338" i="1"/>
  <c r="T337" i="1"/>
  <c r="S337" i="1"/>
  <c r="R337" i="1"/>
  <c r="Q337" i="1"/>
  <c r="P337" i="1"/>
  <c r="L337" i="1"/>
  <c r="J337" i="1"/>
  <c r="H337" i="1"/>
  <c r="N337" i="1" s="1"/>
  <c r="G337" i="1"/>
  <c r="F337" i="1"/>
  <c r="E337" i="1"/>
  <c r="K337" i="1" s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R332" i="1"/>
  <c r="Q332" i="1"/>
  <c r="T332" i="1" s="1"/>
  <c r="P332" i="1"/>
  <c r="L332" i="1"/>
  <c r="J332" i="1"/>
  <c r="H332" i="1"/>
  <c r="U332" i="1" s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T323" i="1" s="1"/>
  <c r="R323" i="1"/>
  <c r="Q323" i="1"/>
  <c r="P323" i="1"/>
  <c r="L323" i="1"/>
  <c r="J323" i="1"/>
  <c r="K323" i="1" s="1"/>
  <c r="H323" i="1"/>
  <c r="F323" i="1"/>
  <c r="N323" i="1" s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J317" i="1"/>
  <c r="H317" i="1"/>
  <c r="U317" i="1" s="1"/>
  <c r="F317" i="1"/>
  <c r="N317" i="1" s="1"/>
  <c r="E317" i="1"/>
  <c r="M317" i="1" s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Q310" i="1"/>
  <c r="P310" i="1"/>
  <c r="U310" i="1" s="1"/>
  <c r="L310" i="1"/>
  <c r="J310" i="1"/>
  <c r="H310" i="1"/>
  <c r="F310" i="1"/>
  <c r="N310" i="1" s="1"/>
  <c r="O310" i="1" s="1"/>
  <c r="E310" i="1"/>
  <c r="D310" i="1"/>
  <c r="I310" i="1" s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T303" i="1" s="1"/>
  <c r="P303" i="1"/>
  <c r="N303" i="1"/>
  <c r="L303" i="1"/>
  <c r="J303" i="1"/>
  <c r="H303" i="1"/>
  <c r="F303" i="1"/>
  <c r="E303" i="1"/>
  <c r="D303" i="1"/>
  <c r="U302" i="1"/>
  <c r="T302" i="1"/>
  <c r="N302" i="1"/>
  <c r="O302" i="1" s="1"/>
  <c r="M302" i="1"/>
  <c r="K302" i="1"/>
  <c r="I302" i="1"/>
  <c r="G302" i="1"/>
  <c r="T299" i="1"/>
  <c r="S299" i="1"/>
  <c r="R299" i="1"/>
  <c r="Q299" i="1"/>
  <c r="P299" i="1"/>
  <c r="L299" i="1"/>
  <c r="J299" i="1"/>
  <c r="H299" i="1"/>
  <c r="F299" i="1"/>
  <c r="E299" i="1"/>
  <c r="M299" i="1" s="1"/>
  <c r="D299" i="1"/>
  <c r="T298" i="1"/>
  <c r="S298" i="1"/>
  <c r="R298" i="1"/>
  <c r="Q298" i="1"/>
  <c r="P298" i="1"/>
  <c r="U298" i="1" s="1"/>
  <c r="L298" i="1"/>
  <c r="J298" i="1"/>
  <c r="H298" i="1"/>
  <c r="F298" i="1"/>
  <c r="E298" i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L292" i="1"/>
  <c r="J292" i="1"/>
  <c r="H292" i="1"/>
  <c r="N292" i="1" s="1"/>
  <c r="F292" i="1"/>
  <c r="E292" i="1"/>
  <c r="M292" i="1" s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T285" i="1" s="1"/>
  <c r="P285" i="1"/>
  <c r="U285" i="1" s="1"/>
  <c r="N285" i="1"/>
  <c r="L285" i="1"/>
  <c r="J285" i="1"/>
  <c r="H285" i="1"/>
  <c r="F285" i="1"/>
  <c r="E285" i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T275" i="1" s="1"/>
  <c r="R275" i="1"/>
  <c r="Q275" i="1"/>
  <c r="P275" i="1"/>
  <c r="L275" i="1"/>
  <c r="J275" i="1"/>
  <c r="H275" i="1"/>
  <c r="N275" i="1" s="1"/>
  <c r="F275" i="1"/>
  <c r="E275" i="1"/>
  <c r="M275" i="1" s="1"/>
  <c r="D275" i="1"/>
  <c r="O275" i="1" s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S267" i="1"/>
  <c r="R267" i="1"/>
  <c r="Q267" i="1"/>
  <c r="T267" i="1" s="1"/>
  <c r="P267" i="1"/>
  <c r="N267" i="1"/>
  <c r="L267" i="1"/>
  <c r="J267" i="1"/>
  <c r="H267" i="1"/>
  <c r="F267" i="1"/>
  <c r="E267" i="1"/>
  <c r="K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Q260" i="1"/>
  <c r="T260" i="1" s="1"/>
  <c r="P260" i="1"/>
  <c r="U260" i="1" s="1"/>
  <c r="L260" i="1"/>
  <c r="K260" i="1"/>
  <c r="J260" i="1"/>
  <c r="H260" i="1"/>
  <c r="F260" i="1"/>
  <c r="E260" i="1"/>
  <c r="D260" i="1"/>
  <c r="T259" i="1"/>
  <c r="S259" i="1"/>
  <c r="R259" i="1"/>
  <c r="Q259" i="1"/>
  <c r="P259" i="1"/>
  <c r="L259" i="1"/>
  <c r="J259" i="1"/>
  <c r="H259" i="1"/>
  <c r="F259" i="1"/>
  <c r="E259" i="1"/>
  <c r="M259" i="1" s="1"/>
  <c r="D259" i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U254" i="1" s="1"/>
  <c r="L254" i="1"/>
  <c r="J254" i="1"/>
  <c r="K254" i="1" s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T247" i="1" s="1"/>
  <c r="R247" i="1"/>
  <c r="Q247" i="1"/>
  <c r="P247" i="1"/>
  <c r="L247" i="1"/>
  <c r="M247" i="1" s="1"/>
  <c r="J247" i="1"/>
  <c r="H247" i="1"/>
  <c r="F247" i="1"/>
  <c r="N247" i="1" s="1"/>
  <c r="E247" i="1"/>
  <c r="D247" i="1"/>
  <c r="U246" i="1"/>
  <c r="T246" i="1"/>
  <c r="O246" i="1"/>
  <c r="N246" i="1"/>
  <c r="M246" i="1"/>
  <c r="K246" i="1"/>
  <c r="I246" i="1"/>
  <c r="G246" i="1"/>
  <c r="U245" i="1"/>
  <c r="T245" i="1"/>
  <c r="O245" i="1"/>
  <c r="N245" i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O243" i="1"/>
  <c r="N243" i="1"/>
  <c r="M243" i="1"/>
  <c r="K243" i="1"/>
  <c r="I243" i="1"/>
  <c r="G243" i="1"/>
  <c r="U242" i="1"/>
  <c r="T242" i="1"/>
  <c r="O242" i="1"/>
  <c r="N242" i="1"/>
  <c r="M242" i="1"/>
  <c r="K242" i="1"/>
  <c r="I242" i="1"/>
  <c r="G242" i="1"/>
  <c r="U241" i="1"/>
  <c r="T241" i="1"/>
  <c r="O241" i="1"/>
  <c r="N241" i="1"/>
  <c r="M241" i="1"/>
  <c r="K241" i="1"/>
  <c r="I241" i="1"/>
  <c r="G241" i="1"/>
  <c r="S240" i="1"/>
  <c r="R240" i="1"/>
  <c r="Q240" i="1"/>
  <c r="P240" i="1"/>
  <c r="U240" i="1" s="1"/>
  <c r="L240" i="1"/>
  <c r="J240" i="1"/>
  <c r="K240" i="1" s="1"/>
  <c r="H240" i="1"/>
  <c r="N240" i="1" s="1"/>
  <c r="F240" i="1"/>
  <c r="E240" i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T231" i="1" s="1"/>
  <c r="R231" i="1"/>
  <c r="Q231" i="1"/>
  <c r="P231" i="1"/>
  <c r="L231" i="1"/>
  <c r="M231" i="1" s="1"/>
  <c r="J231" i="1"/>
  <c r="H231" i="1"/>
  <c r="F231" i="1"/>
  <c r="E231" i="1"/>
  <c r="D231" i="1"/>
  <c r="S230" i="1"/>
  <c r="R230" i="1"/>
  <c r="Q230" i="1"/>
  <c r="T230" i="1" s="1"/>
  <c r="P230" i="1"/>
  <c r="U230" i="1" s="1"/>
  <c r="L230" i="1"/>
  <c r="J230" i="1"/>
  <c r="H230" i="1"/>
  <c r="F230" i="1"/>
  <c r="N230" i="1" s="1"/>
  <c r="E230" i="1"/>
  <c r="M230" i="1" s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L224" i="1"/>
  <c r="M224" i="1" s="1"/>
  <c r="J224" i="1"/>
  <c r="H224" i="1"/>
  <c r="F224" i="1"/>
  <c r="E224" i="1"/>
  <c r="D224" i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T216" i="1"/>
  <c r="S216" i="1"/>
  <c r="R216" i="1"/>
  <c r="Q216" i="1"/>
  <c r="P216" i="1"/>
  <c r="L216" i="1"/>
  <c r="J216" i="1"/>
  <c r="H216" i="1"/>
  <c r="F216" i="1"/>
  <c r="N216" i="1" s="1"/>
  <c r="O216" i="1" s="1"/>
  <c r="E216" i="1"/>
  <c r="M216" i="1" s="1"/>
  <c r="D216" i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T205" i="1"/>
  <c r="S205" i="1"/>
  <c r="R205" i="1"/>
  <c r="Q205" i="1"/>
  <c r="P205" i="1"/>
  <c r="N205" i="1"/>
  <c r="L205" i="1"/>
  <c r="J205" i="1"/>
  <c r="H205" i="1"/>
  <c r="F205" i="1"/>
  <c r="E205" i="1"/>
  <c r="D205" i="1"/>
  <c r="S204" i="1"/>
  <c r="R204" i="1"/>
  <c r="Q204" i="1"/>
  <c r="P204" i="1"/>
  <c r="L204" i="1"/>
  <c r="J204" i="1"/>
  <c r="H204" i="1"/>
  <c r="N204" i="1" s="1"/>
  <c r="F204" i="1"/>
  <c r="E204" i="1"/>
  <c r="D204" i="1"/>
  <c r="I204" i="1" s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T198" i="1" s="1"/>
  <c r="P198" i="1"/>
  <c r="U198" i="1" s="1"/>
  <c r="L198" i="1"/>
  <c r="J198" i="1"/>
  <c r="H198" i="1"/>
  <c r="F198" i="1"/>
  <c r="E198" i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O195" i="1"/>
  <c r="N195" i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O193" i="1"/>
  <c r="N193" i="1"/>
  <c r="M193" i="1"/>
  <c r="K193" i="1"/>
  <c r="I193" i="1"/>
  <c r="G193" i="1"/>
  <c r="U192" i="1"/>
  <c r="T192" i="1"/>
  <c r="O192" i="1"/>
  <c r="N192" i="1"/>
  <c r="M192" i="1"/>
  <c r="K192" i="1"/>
  <c r="I192" i="1"/>
  <c r="G192" i="1"/>
  <c r="S191" i="1"/>
  <c r="T191" i="1" s="1"/>
  <c r="R191" i="1"/>
  <c r="Q191" i="1"/>
  <c r="P191" i="1"/>
  <c r="L191" i="1"/>
  <c r="J191" i="1"/>
  <c r="H191" i="1"/>
  <c r="G191" i="1"/>
  <c r="F191" i="1"/>
  <c r="E191" i="1"/>
  <c r="K191" i="1" s="1"/>
  <c r="D191" i="1"/>
  <c r="I191" i="1" s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T185" i="1" s="1"/>
  <c r="R185" i="1"/>
  <c r="Q185" i="1"/>
  <c r="P185" i="1"/>
  <c r="U185" i="1" s="1"/>
  <c r="L185" i="1"/>
  <c r="J185" i="1"/>
  <c r="H185" i="1"/>
  <c r="F185" i="1"/>
  <c r="N185" i="1" s="1"/>
  <c r="E185" i="1"/>
  <c r="K185" i="1" s="1"/>
  <c r="D185" i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S179" i="1"/>
  <c r="R179" i="1"/>
  <c r="Q179" i="1"/>
  <c r="P179" i="1"/>
  <c r="L179" i="1"/>
  <c r="J179" i="1"/>
  <c r="K179" i="1" s="1"/>
  <c r="H179" i="1"/>
  <c r="N179" i="1" s="1"/>
  <c r="F179" i="1"/>
  <c r="E179" i="1"/>
  <c r="M179" i="1" s="1"/>
  <c r="D179" i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S170" i="1"/>
  <c r="R170" i="1"/>
  <c r="Q170" i="1"/>
  <c r="T170" i="1" s="1"/>
  <c r="P170" i="1"/>
  <c r="U170" i="1" s="1"/>
  <c r="L170" i="1"/>
  <c r="J170" i="1"/>
  <c r="H170" i="1"/>
  <c r="F170" i="1"/>
  <c r="E170" i="1"/>
  <c r="K170" i="1" s="1"/>
  <c r="D170" i="1"/>
  <c r="S169" i="1"/>
  <c r="T169" i="1" s="1"/>
  <c r="R169" i="1"/>
  <c r="Q169" i="1"/>
  <c r="P169" i="1"/>
  <c r="L169" i="1"/>
  <c r="J169" i="1"/>
  <c r="H169" i="1"/>
  <c r="F169" i="1"/>
  <c r="E169" i="1"/>
  <c r="M169" i="1" s="1"/>
  <c r="D169" i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T163" i="1" s="1"/>
  <c r="P163" i="1"/>
  <c r="U163" i="1" s="1"/>
  <c r="L163" i="1"/>
  <c r="M163" i="1" s="1"/>
  <c r="J163" i="1"/>
  <c r="H163" i="1"/>
  <c r="F163" i="1"/>
  <c r="E163" i="1"/>
  <c r="K163" i="1" s="1"/>
  <c r="D163" i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T157" i="1" s="1"/>
  <c r="R157" i="1"/>
  <c r="Q157" i="1"/>
  <c r="P157" i="1"/>
  <c r="L157" i="1"/>
  <c r="J157" i="1"/>
  <c r="H157" i="1"/>
  <c r="F157" i="1"/>
  <c r="N157" i="1" s="1"/>
  <c r="O157" i="1" s="1"/>
  <c r="E157" i="1"/>
  <c r="M157" i="1" s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Q150" i="1"/>
  <c r="T150" i="1" s="1"/>
  <c r="P150" i="1"/>
  <c r="U150" i="1" s="1"/>
  <c r="L150" i="1"/>
  <c r="M150" i="1" s="1"/>
  <c r="J150" i="1"/>
  <c r="H150" i="1"/>
  <c r="F150" i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S144" i="1"/>
  <c r="T144" i="1" s="1"/>
  <c r="R144" i="1"/>
  <c r="Q144" i="1"/>
  <c r="P144" i="1"/>
  <c r="U144" i="1" s="1"/>
  <c r="L144" i="1"/>
  <c r="J144" i="1"/>
  <c r="H144" i="1"/>
  <c r="F144" i="1"/>
  <c r="N144" i="1" s="1"/>
  <c r="E144" i="1"/>
  <c r="M144" i="1" s="1"/>
  <c r="D144" i="1"/>
  <c r="I144" i="1" s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T137" i="1" s="1"/>
  <c r="P137" i="1"/>
  <c r="U137" i="1" s="1"/>
  <c r="L137" i="1"/>
  <c r="M137" i="1" s="1"/>
  <c r="J137" i="1"/>
  <c r="H137" i="1"/>
  <c r="F137" i="1"/>
  <c r="E137" i="1"/>
  <c r="D137" i="1"/>
  <c r="U136" i="1"/>
  <c r="T136" i="1"/>
  <c r="O136" i="1"/>
  <c r="N136" i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O134" i="1"/>
  <c r="N134" i="1"/>
  <c r="M134" i="1"/>
  <c r="K134" i="1"/>
  <c r="I134" i="1"/>
  <c r="G134" i="1"/>
  <c r="U133" i="1"/>
  <c r="T133" i="1"/>
  <c r="O133" i="1"/>
  <c r="N133" i="1"/>
  <c r="M133" i="1"/>
  <c r="K133" i="1"/>
  <c r="I133" i="1"/>
  <c r="G133" i="1"/>
  <c r="S132" i="1"/>
  <c r="R132" i="1"/>
  <c r="Q132" i="1"/>
  <c r="P132" i="1"/>
  <c r="U132" i="1" s="1"/>
  <c r="L132" i="1"/>
  <c r="J132" i="1"/>
  <c r="H132" i="1"/>
  <c r="F132" i="1"/>
  <c r="N132" i="1" s="1"/>
  <c r="E132" i="1"/>
  <c r="M132" i="1" s="1"/>
  <c r="D132" i="1"/>
  <c r="I132" i="1" s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P126" i="1"/>
  <c r="M126" i="1"/>
  <c r="L126" i="1"/>
  <c r="J126" i="1"/>
  <c r="H126" i="1"/>
  <c r="U126" i="1" s="1"/>
  <c r="F126" i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T121" i="1"/>
  <c r="S121" i="1"/>
  <c r="R121" i="1"/>
  <c r="Q121" i="1"/>
  <c r="P121" i="1"/>
  <c r="U121" i="1" s="1"/>
  <c r="L121" i="1"/>
  <c r="K121" i="1"/>
  <c r="J121" i="1"/>
  <c r="H121" i="1"/>
  <c r="F121" i="1"/>
  <c r="E121" i="1"/>
  <c r="D121" i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S112" i="1"/>
  <c r="T112" i="1" s="1"/>
  <c r="R112" i="1"/>
  <c r="Q112" i="1"/>
  <c r="P112" i="1"/>
  <c r="U112" i="1" s="1"/>
  <c r="L112" i="1"/>
  <c r="J112" i="1"/>
  <c r="H112" i="1"/>
  <c r="F112" i="1"/>
  <c r="N112" i="1" s="1"/>
  <c r="E112" i="1"/>
  <c r="K112" i="1" s="1"/>
  <c r="D112" i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S106" i="1"/>
  <c r="T106" i="1" s="1"/>
  <c r="R106" i="1"/>
  <c r="Q106" i="1"/>
  <c r="P106" i="1"/>
  <c r="L106" i="1"/>
  <c r="J106" i="1"/>
  <c r="K106" i="1" s="1"/>
  <c r="H106" i="1"/>
  <c r="N106" i="1" s="1"/>
  <c r="F106" i="1"/>
  <c r="E106" i="1"/>
  <c r="M106" i="1" s="1"/>
  <c r="D106" i="1"/>
  <c r="U105" i="1"/>
  <c r="T105" i="1"/>
  <c r="N105" i="1"/>
  <c r="O105" i="1" s="1"/>
  <c r="M105" i="1"/>
  <c r="K105" i="1"/>
  <c r="I105" i="1"/>
  <c r="G105" i="1"/>
  <c r="S102" i="1"/>
  <c r="R102" i="1"/>
  <c r="Q102" i="1"/>
  <c r="P102" i="1"/>
  <c r="U102" i="1" s="1"/>
  <c r="L102" i="1"/>
  <c r="M102" i="1" s="1"/>
  <c r="J102" i="1"/>
  <c r="H102" i="1"/>
  <c r="F102" i="1"/>
  <c r="N102" i="1" s="1"/>
  <c r="E102" i="1"/>
  <c r="D102" i="1"/>
  <c r="S101" i="1"/>
  <c r="R101" i="1"/>
  <c r="Q101" i="1"/>
  <c r="P101" i="1"/>
  <c r="U101" i="1" s="1"/>
  <c r="L101" i="1"/>
  <c r="J101" i="1"/>
  <c r="K101" i="1" s="1"/>
  <c r="H101" i="1"/>
  <c r="F101" i="1"/>
  <c r="E101" i="1"/>
  <c r="D101" i="1"/>
  <c r="I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T96" i="1" s="1"/>
  <c r="P96" i="1"/>
  <c r="U96" i="1" s="1"/>
  <c r="N96" i="1"/>
  <c r="L96" i="1"/>
  <c r="J96" i="1"/>
  <c r="H96" i="1"/>
  <c r="F96" i="1"/>
  <c r="E96" i="1"/>
  <c r="D96" i="1"/>
  <c r="U95" i="1"/>
  <c r="T95" i="1"/>
  <c r="N95" i="1"/>
  <c r="O95" i="1" s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T91" i="1" s="1"/>
  <c r="P91" i="1"/>
  <c r="L91" i="1"/>
  <c r="J91" i="1"/>
  <c r="H91" i="1"/>
  <c r="N91" i="1" s="1"/>
  <c r="F91" i="1"/>
  <c r="E91" i="1"/>
  <c r="K91" i="1" s="1"/>
  <c r="D91" i="1"/>
  <c r="I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S85" i="1"/>
  <c r="R85" i="1"/>
  <c r="Q85" i="1"/>
  <c r="T85" i="1" s="1"/>
  <c r="P85" i="1"/>
  <c r="L85" i="1"/>
  <c r="J85" i="1"/>
  <c r="H85" i="1"/>
  <c r="F85" i="1"/>
  <c r="E85" i="1"/>
  <c r="K85" i="1" s="1"/>
  <c r="D85" i="1"/>
  <c r="I85" i="1" s="1"/>
  <c r="T84" i="1"/>
  <c r="S84" i="1"/>
  <c r="R84" i="1"/>
  <c r="Q84" i="1"/>
  <c r="P84" i="1"/>
  <c r="L84" i="1"/>
  <c r="J84" i="1"/>
  <c r="K84" i="1" s="1"/>
  <c r="H84" i="1"/>
  <c r="F84" i="1"/>
  <c r="E84" i="1"/>
  <c r="D84" i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T78" i="1"/>
  <c r="S78" i="1"/>
  <c r="R78" i="1"/>
  <c r="Q78" i="1"/>
  <c r="P78" i="1"/>
  <c r="L78" i="1"/>
  <c r="J78" i="1"/>
  <c r="H78" i="1"/>
  <c r="F78" i="1"/>
  <c r="N78" i="1" s="1"/>
  <c r="E78" i="1"/>
  <c r="D78" i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T70" i="1" s="1"/>
  <c r="P70" i="1"/>
  <c r="L70" i="1"/>
  <c r="J70" i="1"/>
  <c r="H70" i="1"/>
  <c r="F70" i="1"/>
  <c r="E70" i="1"/>
  <c r="K70" i="1" s="1"/>
  <c r="D70" i="1"/>
  <c r="I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T63" i="1" s="1"/>
  <c r="R63" i="1"/>
  <c r="Q63" i="1"/>
  <c r="P63" i="1"/>
  <c r="U63" i="1" s="1"/>
  <c r="L63" i="1"/>
  <c r="K63" i="1"/>
  <c r="J63" i="1"/>
  <c r="H63" i="1"/>
  <c r="F63" i="1"/>
  <c r="E63" i="1"/>
  <c r="D63" i="1"/>
  <c r="I63" i="1" s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Q58" i="1"/>
  <c r="T58" i="1" s="1"/>
  <c r="P58" i="1"/>
  <c r="U58" i="1" s="1"/>
  <c r="L58" i="1"/>
  <c r="J58" i="1"/>
  <c r="I58" i="1"/>
  <c r="H58" i="1"/>
  <c r="F58" i="1"/>
  <c r="E58" i="1"/>
  <c r="D58" i="1"/>
  <c r="U57" i="1"/>
  <c r="T57" i="1"/>
  <c r="N57" i="1"/>
  <c r="O57" i="1" s="1"/>
  <c r="M57" i="1"/>
  <c r="K57" i="1"/>
  <c r="I57" i="1"/>
  <c r="G57" i="1"/>
  <c r="S54" i="1"/>
  <c r="T54" i="1" s="1"/>
  <c r="R54" i="1"/>
  <c r="Q54" i="1"/>
  <c r="P54" i="1"/>
  <c r="U54" i="1" s="1"/>
  <c r="L54" i="1"/>
  <c r="J54" i="1"/>
  <c r="H54" i="1"/>
  <c r="G54" i="1"/>
  <c r="F54" i="1"/>
  <c r="N54" i="1" s="1"/>
  <c r="O54" i="1" s="1"/>
  <c r="E54" i="1"/>
  <c r="M54" i="1" s="1"/>
  <c r="D54" i="1"/>
  <c r="I54" i="1" s="1"/>
  <c r="S53" i="1"/>
  <c r="R53" i="1"/>
  <c r="Q53" i="1"/>
  <c r="T53" i="1" s="1"/>
  <c r="P53" i="1"/>
  <c r="U53" i="1" s="1"/>
  <c r="L53" i="1"/>
  <c r="J53" i="1"/>
  <c r="I53" i="1"/>
  <c r="H53" i="1"/>
  <c r="F53" i="1"/>
  <c r="E53" i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N49" i="1"/>
  <c r="O49" i="1" s="1"/>
  <c r="M49" i="1"/>
  <c r="K49" i="1"/>
  <c r="I49" i="1"/>
  <c r="G49" i="1"/>
  <c r="U48" i="1"/>
  <c r="T48" i="1"/>
  <c r="N48" i="1"/>
  <c r="O48" i="1" s="1"/>
  <c r="M48" i="1"/>
  <c r="K48" i="1"/>
  <c r="I48" i="1"/>
  <c r="G48" i="1"/>
  <c r="S47" i="1"/>
  <c r="T47" i="1" s="1"/>
  <c r="R47" i="1"/>
  <c r="Q47" i="1"/>
  <c r="P47" i="1"/>
  <c r="U47" i="1" s="1"/>
  <c r="L47" i="1"/>
  <c r="J47" i="1"/>
  <c r="H47" i="1"/>
  <c r="G47" i="1"/>
  <c r="F47" i="1"/>
  <c r="N47" i="1" s="1"/>
  <c r="O47" i="1" s="1"/>
  <c r="E47" i="1"/>
  <c r="M47" i="1" s="1"/>
  <c r="D47" i="1"/>
  <c r="I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T40" i="1" s="1"/>
  <c r="P40" i="1"/>
  <c r="U40" i="1" s="1"/>
  <c r="L40" i="1"/>
  <c r="J40" i="1"/>
  <c r="H40" i="1"/>
  <c r="F40" i="1"/>
  <c r="N40" i="1" s="1"/>
  <c r="E40" i="1"/>
  <c r="K40" i="1" s="1"/>
  <c r="D40" i="1"/>
  <c r="I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T35" i="1" s="1"/>
  <c r="R35" i="1"/>
  <c r="Q35" i="1"/>
  <c r="P35" i="1"/>
  <c r="L35" i="1"/>
  <c r="J35" i="1"/>
  <c r="K35" i="1" s="1"/>
  <c r="H35" i="1"/>
  <c r="F35" i="1"/>
  <c r="E35" i="1"/>
  <c r="M35" i="1" s="1"/>
  <c r="D35" i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S27" i="1"/>
  <c r="R27" i="1"/>
  <c r="Q27" i="1"/>
  <c r="P27" i="1"/>
  <c r="U27" i="1" s="1"/>
  <c r="L27" i="1"/>
  <c r="J27" i="1"/>
  <c r="H27" i="1"/>
  <c r="F27" i="1"/>
  <c r="N27" i="1" s="1"/>
  <c r="E27" i="1"/>
  <c r="M27" i="1" s="1"/>
  <c r="D27" i="1"/>
  <c r="I27" i="1" s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O23" i="1"/>
  <c r="N23" i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T19" i="1" s="1"/>
  <c r="R19" i="1"/>
  <c r="Q19" i="1"/>
  <c r="P19" i="1"/>
  <c r="L19" i="1"/>
  <c r="K19" i="1"/>
  <c r="J19" i="1"/>
  <c r="H19" i="1"/>
  <c r="G19" i="1"/>
  <c r="F19" i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U10" i="1" s="1"/>
  <c r="L10" i="1"/>
  <c r="J10" i="1"/>
  <c r="H10" i="1"/>
  <c r="F10" i="1"/>
  <c r="N10" i="1" s="1"/>
  <c r="E10" i="1"/>
  <c r="K10" i="1" s="1"/>
  <c r="D10" i="1"/>
  <c r="I10" i="1" s="1"/>
  <c r="U9" i="1"/>
  <c r="T9" i="1"/>
  <c r="N9" i="1"/>
  <c r="O9" i="1" s="1"/>
  <c r="M9" i="1"/>
  <c r="K9" i="1"/>
  <c r="I9" i="1"/>
  <c r="G9" i="1"/>
  <c r="U8" i="1"/>
  <c r="T8" i="1"/>
  <c r="O8" i="1"/>
  <c r="N8" i="1"/>
  <c r="M8" i="1"/>
  <c r="K8" i="1"/>
  <c r="I8" i="1"/>
  <c r="G8" i="1"/>
  <c r="U70" i="13" l="1"/>
  <c r="I70" i="13"/>
  <c r="T132" i="1"/>
  <c r="O144" i="1"/>
  <c r="N169" i="1"/>
  <c r="N191" i="1"/>
  <c r="O191" i="1" s="1"/>
  <c r="M204" i="1"/>
  <c r="T204" i="1"/>
  <c r="U205" i="1"/>
  <c r="K275" i="1"/>
  <c r="K292" i="1"/>
  <c r="K299" i="1"/>
  <c r="K303" i="1"/>
  <c r="G310" i="1"/>
  <c r="T310" i="1"/>
  <c r="O10" i="2"/>
  <c r="M35" i="2"/>
  <c r="M53" i="2"/>
  <c r="G54" i="2"/>
  <c r="U102" i="3"/>
  <c r="I102" i="3"/>
  <c r="N112" i="3"/>
  <c r="O112" i="3" s="1"/>
  <c r="U112" i="3"/>
  <c r="I112" i="3"/>
  <c r="M185" i="4"/>
  <c r="K185" i="4"/>
  <c r="U19" i="5"/>
  <c r="I19" i="5"/>
  <c r="I53" i="5"/>
  <c r="G53" i="5"/>
  <c r="I54" i="6"/>
  <c r="G54" i="6"/>
  <c r="N63" i="6"/>
  <c r="O63" i="6" s="1"/>
  <c r="G63" i="6"/>
  <c r="I19" i="1"/>
  <c r="U19" i="1"/>
  <c r="M53" i="1"/>
  <c r="M58" i="1"/>
  <c r="M63" i="1"/>
  <c r="G70" i="1"/>
  <c r="K96" i="1"/>
  <c r="M101" i="1"/>
  <c r="T101" i="1"/>
  <c r="T102" i="1"/>
  <c r="I121" i="1"/>
  <c r="T126" i="1"/>
  <c r="O132" i="1"/>
  <c r="K150" i="1"/>
  <c r="K157" i="1"/>
  <c r="N163" i="1"/>
  <c r="K169" i="1"/>
  <c r="N170" i="1"/>
  <c r="O170" i="1" s="1"/>
  <c r="K216" i="1"/>
  <c r="U231" i="1"/>
  <c r="M240" i="1"/>
  <c r="T240" i="1"/>
  <c r="U247" i="1"/>
  <c r="M254" i="1"/>
  <c r="N260" i="1"/>
  <c r="G10" i="2"/>
  <c r="N35" i="2"/>
  <c r="O35" i="2" s="1"/>
  <c r="N53" i="2"/>
  <c r="O53" i="2" s="1"/>
  <c r="T53" i="2"/>
  <c r="I58" i="2"/>
  <c r="G58" i="2"/>
  <c r="N63" i="2"/>
  <c r="O63" i="2" s="1"/>
  <c r="I78" i="2"/>
  <c r="G78" i="2"/>
  <c r="M27" i="3"/>
  <c r="K27" i="3"/>
  <c r="M84" i="3"/>
  <c r="K84" i="3"/>
  <c r="U247" i="3"/>
  <c r="M169" i="4"/>
  <c r="K169" i="4"/>
  <c r="M19" i="1"/>
  <c r="I35" i="1"/>
  <c r="U35" i="1"/>
  <c r="K47" i="1"/>
  <c r="N53" i="1"/>
  <c r="O53" i="1" s="1"/>
  <c r="K54" i="1"/>
  <c r="N58" i="1"/>
  <c r="O58" i="1" s="1"/>
  <c r="N63" i="1"/>
  <c r="O63" i="1" s="1"/>
  <c r="N70" i="1"/>
  <c r="O70" i="1" s="1"/>
  <c r="U84" i="1"/>
  <c r="U85" i="1"/>
  <c r="G91" i="1"/>
  <c r="N101" i="1"/>
  <c r="O101" i="1" s="1"/>
  <c r="K126" i="1"/>
  <c r="K137" i="1"/>
  <c r="K144" i="1"/>
  <c r="N150" i="1"/>
  <c r="K224" i="1"/>
  <c r="N254" i="1"/>
  <c r="O254" i="1" s="1"/>
  <c r="T254" i="1"/>
  <c r="U259" i="1"/>
  <c r="U303" i="1"/>
  <c r="K310" i="1"/>
  <c r="G35" i="2"/>
  <c r="G53" i="2"/>
  <c r="M58" i="2"/>
  <c r="K58" i="2"/>
  <c r="I102" i="2"/>
  <c r="G102" i="2"/>
  <c r="M157" i="3"/>
  <c r="K157" i="3"/>
  <c r="U85" i="4"/>
  <c r="I85" i="4"/>
  <c r="N150" i="4"/>
  <c r="O150" i="4" s="1"/>
  <c r="G150" i="4"/>
  <c r="N85" i="5"/>
  <c r="O85" i="5" s="1"/>
  <c r="G85" i="5"/>
  <c r="M338" i="4"/>
  <c r="K338" i="4"/>
  <c r="I179" i="6"/>
  <c r="G179" i="6"/>
  <c r="O179" i="6"/>
  <c r="I121" i="10"/>
  <c r="G121" i="10"/>
  <c r="N19" i="1"/>
  <c r="O19" i="1" s="1"/>
  <c r="G63" i="1"/>
  <c r="U78" i="1"/>
  <c r="I84" i="1"/>
  <c r="K102" i="1"/>
  <c r="N121" i="1"/>
  <c r="O121" i="1" s="1"/>
  <c r="K132" i="1"/>
  <c r="N137" i="1"/>
  <c r="U157" i="1"/>
  <c r="K204" i="1"/>
  <c r="U216" i="1"/>
  <c r="N224" i="1"/>
  <c r="K230" i="1"/>
  <c r="K247" i="1"/>
  <c r="N298" i="1"/>
  <c r="U299" i="1"/>
  <c r="M323" i="1"/>
  <c r="O339" i="1"/>
  <c r="I121" i="2"/>
  <c r="G121" i="2"/>
  <c r="M144" i="2"/>
  <c r="K144" i="2"/>
  <c r="I179" i="2"/>
  <c r="G179" i="2"/>
  <c r="O19" i="3"/>
  <c r="I19" i="3"/>
  <c r="I27" i="4"/>
  <c r="G27" i="4"/>
  <c r="I106" i="4"/>
  <c r="G106" i="4"/>
  <c r="M332" i="4"/>
  <c r="K332" i="4"/>
  <c r="U132" i="2"/>
  <c r="I132" i="2"/>
  <c r="N63" i="4"/>
  <c r="O63" i="4" s="1"/>
  <c r="G63" i="4"/>
  <c r="N35" i="1"/>
  <c r="O35" i="1" s="1"/>
  <c r="I106" i="1"/>
  <c r="I179" i="1"/>
  <c r="U224" i="1"/>
  <c r="I292" i="1"/>
  <c r="I299" i="1"/>
  <c r="K317" i="1"/>
  <c r="T317" i="1"/>
  <c r="N47" i="2"/>
  <c r="O47" i="2" s="1"/>
  <c r="N185" i="2"/>
  <c r="O185" i="2" s="1"/>
  <c r="G185" i="2"/>
  <c r="I70" i="3"/>
  <c r="G70" i="3"/>
  <c r="N78" i="3"/>
  <c r="U78" i="3"/>
  <c r="I78" i="3"/>
  <c r="N53" i="4"/>
  <c r="O53" i="4" s="1"/>
  <c r="G53" i="4"/>
  <c r="I102" i="6"/>
  <c r="G102" i="6"/>
  <c r="N137" i="6"/>
  <c r="O137" i="6" s="1"/>
  <c r="G137" i="6"/>
  <c r="I163" i="2"/>
  <c r="G163" i="2"/>
  <c r="M205" i="12"/>
  <c r="K205" i="12"/>
  <c r="K260" i="13"/>
  <c r="M260" i="13"/>
  <c r="M54" i="14"/>
  <c r="K54" i="14"/>
  <c r="M323" i="14"/>
  <c r="K323" i="14"/>
  <c r="O10" i="1"/>
  <c r="T10" i="1"/>
  <c r="O27" i="1"/>
  <c r="T27" i="1"/>
  <c r="G35" i="1"/>
  <c r="K78" i="1"/>
  <c r="N84" i="1"/>
  <c r="O84" i="1" s="1"/>
  <c r="M85" i="1"/>
  <c r="I157" i="1"/>
  <c r="I169" i="1"/>
  <c r="T179" i="1"/>
  <c r="I216" i="1"/>
  <c r="N259" i="1"/>
  <c r="T292" i="1"/>
  <c r="M303" i="1"/>
  <c r="K10" i="2"/>
  <c r="T19" i="2"/>
  <c r="M40" i="2"/>
  <c r="G47" i="2"/>
  <c r="I91" i="2"/>
  <c r="G91" i="2"/>
  <c r="N121" i="3"/>
  <c r="G121" i="3"/>
  <c r="K150" i="3"/>
  <c r="M150" i="3"/>
  <c r="I47" i="4"/>
  <c r="G47" i="4"/>
  <c r="U70" i="4"/>
  <c r="N132" i="4"/>
  <c r="O132" i="4" s="1"/>
  <c r="G132" i="4"/>
  <c r="N54" i="5"/>
  <c r="O54" i="5" s="1"/>
  <c r="G54" i="5"/>
  <c r="N132" i="6"/>
  <c r="O132" i="6" s="1"/>
  <c r="G132" i="6"/>
  <c r="I205" i="6"/>
  <c r="G205" i="6"/>
  <c r="N299" i="1"/>
  <c r="O299" i="1" s="1"/>
  <c r="N332" i="1"/>
  <c r="M91" i="2"/>
  <c r="K91" i="2"/>
  <c r="N169" i="3"/>
  <c r="O169" i="3" s="1"/>
  <c r="G169" i="3"/>
  <c r="M96" i="4"/>
  <c r="K96" i="4"/>
  <c r="I126" i="4"/>
  <c r="G126" i="4"/>
  <c r="U216" i="4"/>
  <c r="I216" i="4"/>
  <c r="M317" i="4"/>
  <c r="K317" i="4"/>
  <c r="M35" i="5"/>
  <c r="K35" i="5"/>
  <c r="U78" i="5"/>
  <c r="I78" i="5"/>
  <c r="K85" i="6"/>
  <c r="M85" i="6"/>
  <c r="U35" i="7"/>
  <c r="U78" i="7"/>
  <c r="I78" i="7"/>
  <c r="M179" i="2"/>
  <c r="U54" i="3"/>
  <c r="U338" i="3"/>
  <c r="M47" i="4"/>
  <c r="M126" i="4"/>
  <c r="U230" i="4"/>
  <c r="U254" i="4"/>
  <c r="U40" i="5"/>
  <c r="N85" i="6"/>
  <c r="O85" i="6" s="1"/>
  <c r="G85" i="6"/>
  <c r="U112" i="6"/>
  <c r="I35" i="9"/>
  <c r="G35" i="9"/>
  <c r="U54" i="9"/>
  <c r="I54" i="9"/>
  <c r="N78" i="2"/>
  <c r="O78" i="2" s="1"/>
  <c r="O91" i="2"/>
  <c r="U96" i="2"/>
  <c r="K101" i="2"/>
  <c r="K102" i="2"/>
  <c r="T102" i="2"/>
  <c r="M121" i="2"/>
  <c r="G126" i="2"/>
  <c r="G144" i="2"/>
  <c r="N163" i="2"/>
  <c r="O163" i="2" s="1"/>
  <c r="O179" i="2"/>
  <c r="K191" i="2"/>
  <c r="N204" i="2"/>
  <c r="I205" i="2"/>
  <c r="U224" i="2"/>
  <c r="G247" i="2"/>
  <c r="T275" i="2"/>
  <c r="G292" i="2"/>
  <c r="T299" i="2"/>
  <c r="O47" i="3"/>
  <c r="T179" i="3"/>
  <c r="T216" i="3"/>
  <c r="T224" i="3"/>
  <c r="T230" i="3"/>
  <c r="N254" i="3"/>
  <c r="I260" i="3"/>
  <c r="O275" i="3"/>
  <c r="U298" i="3"/>
  <c r="I303" i="3"/>
  <c r="T317" i="3"/>
  <c r="M323" i="3"/>
  <c r="I332" i="3"/>
  <c r="N27" i="4"/>
  <c r="O27" i="4" s="1"/>
  <c r="N47" i="4"/>
  <c r="O47" i="4" s="1"/>
  <c r="T47" i="4"/>
  <c r="K54" i="4"/>
  <c r="K58" i="4"/>
  <c r="T58" i="4"/>
  <c r="M78" i="4"/>
  <c r="G84" i="4"/>
  <c r="G96" i="4"/>
  <c r="O106" i="4"/>
  <c r="O126" i="4"/>
  <c r="T126" i="4"/>
  <c r="K137" i="4"/>
  <c r="K144" i="4"/>
  <c r="T144" i="4"/>
  <c r="G169" i="4"/>
  <c r="G179" i="4"/>
  <c r="I240" i="4"/>
  <c r="U247" i="4"/>
  <c r="G10" i="5"/>
  <c r="G35" i="5"/>
  <c r="O53" i="5"/>
  <c r="M63" i="5"/>
  <c r="G70" i="5"/>
  <c r="U85" i="5"/>
  <c r="M144" i="5"/>
  <c r="K144" i="5"/>
  <c r="I126" i="6"/>
  <c r="G126" i="6"/>
  <c r="U58" i="7"/>
  <c r="I58" i="7"/>
  <c r="G96" i="7"/>
  <c r="I96" i="7"/>
  <c r="I47" i="8"/>
  <c r="U47" i="8"/>
  <c r="I163" i="8"/>
  <c r="U163" i="8"/>
  <c r="G179" i="8"/>
  <c r="M19" i="9"/>
  <c r="K19" i="9"/>
  <c r="T54" i="2"/>
  <c r="M70" i="2"/>
  <c r="N102" i="2"/>
  <c r="O102" i="2" s="1"/>
  <c r="N121" i="2"/>
  <c r="O121" i="2" s="1"/>
  <c r="T121" i="2"/>
  <c r="K132" i="2"/>
  <c r="M137" i="2"/>
  <c r="T137" i="2"/>
  <c r="M205" i="2"/>
  <c r="I224" i="2"/>
  <c r="N247" i="2"/>
  <c r="O247" i="2" s="1"/>
  <c r="U259" i="2"/>
  <c r="M337" i="2"/>
  <c r="G339" i="2"/>
  <c r="I10" i="3"/>
  <c r="U10" i="3"/>
  <c r="K35" i="3"/>
  <c r="T35" i="3"/>
  <c r="K47" i="3"/>
  <c r="T47" i="3"/>
  <c r="O85" i="3"/>
  <c r="N96" i="3"/>
  <c r="M101" i="3"/>
  <c r="N106" i="3"/>
  <c r="O106" i="3" s="1"/>
  <c r="O126" i="3"/>
  <c r="T137" i="3"/>
  <c r="O163" i="3"/>
  <c r="T170" i="3"/>
  <c r="N179" i="3"/>
  <c r="O179" i="3" s="1"/>
  <c r="N216" i="3"/>
  <c r="O216" i="3" s="1"/>
  <c r="K254" i="3"/>
  <c r="T267" i="3"/>
  <c r="T275" i="3"/>
  <c r="N317" i="3"/>
  <c r="N323" i="3"/>
  <c r="M339" i="3"/>
  <c r="M19" i="4"/>
  <c r="N58" i="4"/>
  <c r="O58" i="4" s="1"/>
  <c r="N78" i="4"/>
  <c r="O78" i="4" s="1"/>
  <c r="T78" i="4"/>
  <c r="K85" i="4"/>
  <c r="K91" i="4"/>
  <c r="T91" i="4"/>
  <c r="M102" i="4"/>
  <c r="N144" i="4"/>
  <c r="O144" i="4" s="1"/>
  <c r="M191" i="4"/>
  <c r="K216" i="4"/>
  <c r="M231" i="4"/>
  <c r="I247" i="4"/>
  <c r="K259" i="4"/>
  <c r="K260" i="4"/>
  <c r="K298" i="4"/>
  <c r="M299" i="4"/>
  <c r="G310" i="4"/>
  <c r="K27" i="5"/>
  <c r="M47" i="5"/>
  <c r="O63" i="5"/>
  <c r="K84" i="5"/>
  <c r="I106" i="5"/>
  <c r="G106" i="5"/>
  <c r="M299" i="5"/>
  <c r="M40" i="6"/>
  <c r="K40" i="6"/>
  <c r="I84" i="6"/>
  <c r="G84" i="6"/>
  <c r="I185" i="6"/>
  <c r="G185" i="6"/>
  <c r="I299" i="6"/>
  <c r="I310" i="6"/>
  <c r="M85" i="7"/>
  <c r="K85" i="7"/>
  <c r="I338" i="7"/>
  <c r="G338" i="7"/>
  <c r="N137" i="8"/>
  <c r="O137" i="8" s="1"/>
  <c r="G137" i="8"/>
  <c r="O70" i="2"/>
  <c r="T170" i="2"/>
  <c r="U191" i="2"/>
  <c r="N205" i="2"/>
  <c r="O205" i="2" s="1"/>
  <c r="M216" i="2"/>
  <c r="N240" i="2"/>
  <c r="K247" i="2"/>
  <c r="K260" i="2"/>
  <c r="K292" i="2"/>
  <c r="G310" i="2"/>
  <c r="T310" i="2"/>
  <c r="G337" i="2"/>
  <c r="U338" i="2"/>
  <c r="N35" i="3"/>
  <c r="K85" i="3"/>
  <c r="T101" i="3"/>
  <c r="K126" i="3"/>
  <c r="U132" i="3"/>
  <c r="K163" i="3"/>
  <c r="I204" i="3"/>
  <c r="M299" i="3"/>
  <c r="G323" i="3"/>
  <c r="K40" i="4"/>
  <c r="T40" i="4"/>
  <c r="G58" i="4"/>
  <c r="G78" i="4"/>
  <c r="N91" i="4"/>
  <c r="O91" i="4" s="1"/>
  <c r="N102" i="4"/>
  <c r="O102" i="4" s="1"/>
  <c r="T102" i="4"/>
  <c r="K121" i="4"/>
  <c r="T121" i="4"/>
  <c r="G144" i="4"/>
  <c r="T163" i="4"/>
  <c r="O191" i="4"/>
  <c r="N198" i="4"/>
  <c r="O198" i="4" s="1"/>
  <c r="U205" i="4"/>
  <c r="K224" i="4"/>
  <c r="K240" i="4"/>
  <c r="K247" i="4"/>
  <c r="G260" i="4"/>
  <c r="M267" i="4"/>
  <c r="M285" i="4"/>
  <c r="G299" i="4"/>
  <c r="U303" i="4"/>
  <c r="M323" i="4"/>
  <c r="M337" i="4"/>
  <c r="M339" i="4"/>
  <c r="N27" i="5"/>
  <c r="O27" i="5" s="1"/>
  <c r="N47" i="5"/>
  <c r="O47" i="5" s="1"/>
  <c r="T47" i="5"/>
  <c r="G63" i="5"/>
  <c r="O84" i="5"/>
  <c r="N91" i="5"/>
  <c r="O91" i="5" s="1"/>
  <c r="G91" i="5"/>
  <c r="T132" i="5"/>
  <c r="I163" i="5"/>
  <c r="N40" i="6"/>
  <c r="O40" i="6" s="1"/>
  <c r="G40" i="6"/>
  <c r="M84" i="6"/>
  <c r="K84" i="6"/>
  <c r="U96" i="6"/>
  <c r="I157" i="6"/>
  <c r="G157" i="6"/>
  <c r="O216" i="6"/>
  <c r="U224" i="6"/>
  <c r="G230" i="6"/>
  <c r="N85" i="7"/>
  <c r="O85" i="7" s="1"/>
  <c r="G85" i="7"/>
  <c r="I112" i="8"/>
  <c r="G112" i="8"/>
  <c r="N85" i="2"/>
  <c r="O85" i="2" s="1"/>
  <c r="N101" i="2"/>
  <c r="O101" i="2" s="1"/>
  <c r="T101" i="2"/>
  <c r="K106" i="2"/>
  <c r="T112" i="2"/>
  <c r="U216" i="2"/>
  <c r="N224" i="2"/>
  <c r="O224" i="2" s="1"/>
  <c r="I231" i="2"/>
  <c r="K259" i="2"/>
  <c r="U285" i="2"/>
  <c r="K299" i="2"/>
  <c r="U317" i="2"/>
  <c r="U323" i="2"/>
  <c r="N332" i="2"/>
  <c r="O332" i="2" s="1"/>
  <c r="T337" i="2"/>
  <c r="I40" i="3"/>
  <c r="U40" i="3"/>
  <c r="G58" i="3"/>
  <c r="O78" i="3"/>
  <c r="I132" i="3"/>
  <c r="I137" i="3"/>
  <c r="M144" i="3"/>
  <c r="K179" i="3"/>
  <c r="G191" i="3"/>
  <c r="U259" i="3"/>
  <c r="K267" i="3"/>
  <c r="G191" i="4"/>
  <c r="U198" i="4"/>
  <c r="K204" i="4"/>
  <c r="T204" i="4"/>
  <c r="N224" i="4"/>
  <c r="O224" i="4" s="1"/>
  <c r="U231" i="4"/>
  <c r="N247" i="4"/>
  <c r="O247" i="4" s="1"/>
  <c r="T247" i="4"/>
  <c r="U259" i="4"/>
  <c r="U298" i="4"/>
  <c r="G323" i="4"/>
  <c r="G337" i="4"/>
  <c r="G339" i="4"/>
  <c r="K54" i="5"/>
  <c r="K58" i="5"/>
  <c r="T58" i="5"/>
  <c r="G96" i="5"/>
  <c r="I101" i="5"/>
  <c r="I126" i="5"/>
  <c r="G126" i="5"/>
  <c r="M303" i="5"/>
  <c r="K303" i="5"/>
  <c r="M332" i="5"/>
  <c r="K332" i="5"/>
  <c r="M10" i="6"/>
  <c r="K10" i="6"/>
  <c r="U19" i="6"/>
  <c r="M58" i="6"/>
  <c r="K58" i="6"/>
  <c r="U91" i="6"/>
  <c r="I101" i="6"/>
  <c r="G101" i="6"/>
  <c r="M157" i="6"/>
  <c r="K157" i="6"/>
  <c r="U260" i="6"/>
  <c r="N10" i="7"/>
  <c r="U10" i="7"/>
  <c r="I96" i="8"/>
  <c r="G96" i="8"/>
  <c r="M63" i="2"/>
  <c r="T63" i="2"/>
  <c r="M84" i="2"/>
  <c r="N112" i="2"/>
  <c r="O112" i="2" s="1"/>
  <c r="N132" i="2"/>
  <c r="O132" i="2" s="1"/>
  <c r="T132" i="2"/>
  <c r="M150" i="2"/>
  <c r="T150" i="2"/>
  <c r="M169" i="2"/>
  <c r="N198" i="2"/>
  <c r="G224" i="2"/>
  <c r="M230" i="2"/>
  <c r="M231" i="2"/>
  <c r="U292" i="2"/>
  <c r="K310" i="2"/>
  <c r="K339" i="2"/>
  <c r="G10" i="3"/>
  <c r="I47" i="3"/>
  <c r="T54" i="3"/>
  <c r="K78" i="3"/>
  <c r="T78" i="3"/>
  <c r="U84" i="3"/>
  <c r="I91" i="3"/>
  <c r="K102" i="3"/>
  <c r="T102" i="3"/>
  <c r="K106" i="3"/>
  <c r="K112" i="3"/>
  <c r="I121" i="3"/>
  <c r="U121" i="3"/>
  <c r="T144" i="3"/>
  <c r="U157" i="3"/>
  <c r="I169" i="3"/>
  <c r="U169" i="3"/>
  <c r="U170" i="3"/>
  <c r="N191" i="3"/>
  <c r="K240" i="3"/>
  <c r="N267" i="3"/>
  <c r="K275" i="3"/>
  <c r="G292" i="3"/>
  <c r="T292" i="3"/>
  <c r="O332" i="3"/>
  <c r="T338" i="3"/>
  <c r="T10" i="4"/>
  <c r="M35" i="4"/>
  <c r="G40" i="4"/>
  <c r="G54" i="4"/>
  <c r="N70" i="4"/>
  <c r="O70" i="4" s="1"/>
  <c r="N85" i="4"/>
  <c r="O85" i="4" s="1"/>
  <c r="T85" i="4"/>
  <c r="T101" i="4"/>
  <c r="M112" i="4"/>
  <c r="G121" i="4"/>
  <c r="G137" i="4"/>
  <c r="N157" i="4"/>
  <c r="O157" i="4" s="1"/>
  <c r="K170" i="4"/>
  <c r="N204" i="4"/>
  <c r="O204" i="4" s="1"/>
  <c r="K205" i="4"/>
  <c r="N216" i="4"/>
  <c r="O216" i="4" s="1"/>
  <c r="U224" i="4"/>
  <c r="T230" i="4"/>
  <c r="G247" i="4"/>
  <c r="T254" i="4"/>
  <c r="I259" i="4"/>
  <c r="M303" i="4"/>
  <c r="U317" i="4"/>
  <c r="U332" i="4"/>
  <c r="U338" i="4"/>
  <c r="N19" i="5"/>
  <c r="O19" i="5" s="1"/>
  <c r="T19" i="5"/>
  <c r="K40" i="5"/>
  <c r="T40" i="5"/>
  <c r="N58" i="5"/>
  <c r="O58" i="5" s="1"/>
  <c r="M96" i="5"/>
  <c r="K96" i="5"/>
  <c r="M126" i="5"/>
  <c r="K126" i="5"/>
  <c r="I157" i="5"/>
  <c r="G157" i="5"/>
  <c r="N10" i="6"/>
  <c r="O10" i="6" s="1"/>
  <c r="G10" i="6"/>
  <c r="I19" i="6"/>
  <c r="I35" i="6"/>
  <c r="G35" i="6"/>
  <c r="I91" i="6"/>
  <c r="M102" i="6"/>
  <c r="M205" i="6"/>
  <c r="K317" i="6"/>
  <c r="I54" i="7"/>
  <c r="G54" i="7"/>
  <c r="I70" i="7"/>
  <c r="M198" i="7"/>
  <c r="K198" i="7"/>
  <c r="N84" i="2"/>
  <c r="O84" i="2" s="1"/>
  <c r="T84" i="2"/>
  <c r="T96" i="2"/>
  <c r="N150" i="2"/>
  <c r="O150" i="2" s="1"/>
  <c r="N169" i="2"/>
  <c r="O169" i="2" s="1"/>
  <c r="T169" i="2"/>
  <c r="K179" i="2"/>
  <c r="T185" i="2"/>
  <c r="I275" i="2"/>
  <c r="U275" i="2"/>
  <c r="K298" i="2"/>
  <c r="K337" i="2"/>
  <c r="K338" i="2"/>
  <c r="N40" i="3"/>
  <c r="O40" i="3" s="1"/>
  <c r="T63" i="3"/>
  <c r="I84" i="3"/>
  <c r="M91" i="3"/>
  <c r="N102" i="3"/>
  <c r="T112" i="3"/>
  <c r="N132" i="3"/>
  <c r="I157" i="3"/>
  <c r="U179" i="3"/>
  <c r="G204" i="3"/>
  <c r="U216" i="3"/>
  <c r="N247" i="3"/>
  <c r="I254" i="3"/>
  <c r="U267" i="3"/>
  <c r="T298" i="3"/>
  <c r="K303" i="3"/>
  <c r="T303" i="3"/>
  <c r="M310" i="3"/>
  <c r="K323" i="3"/>
  <c r="K332" i="3"/>
  <c r="K339" i="3"/>
  <c r="N10" i="4"/>
  <c r="O10" i="4" s="1"/>
  <c r="N35" i="4"/>
  <c r="O35" i="4" s="1"/>
  <c r="T35" i="4"/>
  <c r="K47" i="4"/>
  <c r="T53" i="4"/>
  <c r="N101" i="4"/>
  <c r="O101" i="4" s="1"/>
  <c r="N112" i="4"/>
  <c r="O112" i="4" s="1"/>
  <c r="T112" i="4"/>
  <c r="K126" i="4"/>
  <c r="T132" i="4"/>
  <c r="N170" i="4"/>
  <c r="O170" i="4" s="1"/>
  <c r="T185" i="4"/>
  <c r="N230" i="4"/>
  <c r="O230" i="4" s="1"/>
  <c r="N240" i="4"/>
  <c r="O240" i="4" s="1"/>
  <c r="T275" i="4"/>
  <c r="T292" i="4"/>
  <c r="N303" i="4"/>
  <c r="O317" i="4"/>
  <c r="N40" i="5"/>
  <c r="O40" i="5" s="1"/>
  <c r="M85" i="5"/>
  <c r="K85" i="5"/>
  <c r="T85" i="5"/>
  <c r="K231" i="5"/>
  <c r="M231" i="5"/>
  <c r="M132" i="6"/>
  <c r="K132" i="6"/>
  <c r="U169" i="6"/>
  <c r="I267" i="6"/>
  <c r="G267" i="6"/>
  <c r="K292" i="6"/>
  <c r="M292" i="6"/>
  <c r="U310" i="6"/>
  <c r="M54" i="7"/>
  <c r="K54" i="7"/>
  <c r="M102" i="7"/>
  <c r="K102" i="7"/>
  <c r="O132" i="7"/>
  <c r="I132" i="7"/>
  <c r="M58" i="8"/>
  <c r="K58" i="8"/>
  <c r="I58" i="9"/>
  <c r="G58" i="9"/>
  <c r="K102" i="9"/>
  <c r="M102" i="9"/>
  <c r="N106" i="5"/>
  <c r="O106" i="5" s="1"/>
  <c r="N126" i="5"/>
  <c r="O126" i="5" s="1"/>
  <c r="T126" i="5"/>
  <c r="K150" i="5"/>
  <c r="K157" i="5"/>
  <c r="G170" i="5"/>
  <c r="I179" i="5"/>
  <c r="U179" i="5"/>
  <c r="T191" i="5"/>
  <c r="N198" i="5"/>
  <c r="O198" i="5" s="1"/>
  <c r="N205" i="5"/>
  <c r="O205" i="5" s="1"/>
  <c r="M216" i="5"/>
  <c r="K230" i="5"/>
  <c r="G231" i="5"/>
  <c r="N247" i="5"/>
  <c r="O247" i="5" s="1"/>
  <c r="M259" i="5"/>
  <c r="G298" i="5"/>
  <c r="T303" i="5"/>
  <c r="M35" i="6"/>
  <c r="M54" i="6"/>
  <c r="G58" i="6"/>
  <c r="M101" i="6"/>
  <c r="O102" i="6"/>
  <c r="O157" i="6"/>
  <c r="M179" i="6"/>
  <c r="O185" i="6"/>
  <c r="O205" i="6"/>
  <c r="M259" i="6"/>
  <c r="U285" i="6"/>
  <c r="I298" i="6"/>
  <c r="T323" i="6"/>
  <c r="O54" i="7"/>
  <c r="I112" i="7"/>
  <c r="G112" i="7"/>
  <c r="M150" i="7"/>
  <c r="K150" i="7"/>
  <c r="I179" i="7"/>
  <c r="M338" i="7"/>
  <c r="K338" i="7"/>
  <c r="I35" i="8"/>
  <c r="G35" i="8"/>
  <c r="M84" i="8"/>
  <c r="K84" i="8"/>
  <c r="M101" i="8"/>
  <c r="K101" i="8"/>
  <c r="N198" i="8"/>
  <c r="O198" i="8" s="1"/>
  <c r="G198" i="8"/>
  <c r="M292" i="8"/>
  <c r="K292" i="8"/>
  <c r="N19" i="9"/>
  <c r="O19" i="9" s="1"/>
  <c r="G19" i="9"/>
  <c r="N78" i="5"/>
  <c r="O78" i="5" s="1"/>
  <c r="T78" i="5"/>
  <c r="M91" i="5"/>
  <c r="T91" i="5"/>
  <c r="M102" i="5"/>
  <c r="T137" i="5"/>
  <c r="N157" i="5"/>
  <c r="O157" i="5" s="1"/>
  <c r="M169" i="5"/>
  <c r="U169" i="5"/>
  <c r="K205" i="5"/>
  <c r="T216" i="5"/>
  <c r="K247" i="5"/>
  <c r="N254" i="5"/>
  <c r="T260" i="5"/>
  <c r="U267" i="5"/>
  <c r="K275" i="5"/>
  <c r="U323" i="5"/>
  <c r="N338" i="5"/>
  <c r="O338" i="5" s="1"/>
  <c r="N35" i="6"/>
  <c r="O35" i="6" s="1"/>
  <c r="N54" i="6"/>
  <c r="O54" i="6" s="1"/>
  <c r="T54" i="6"/>
  <c r="K70" i="6"/>
  <c r="K78" i="6"/>
  <c r="N101" i="6"/>
  <c r="O101" i="6" s="1"/>
  <c r="M121" i="6"/>
  <c r="O121" i="6"/>
  <c r="N126" i="6"/>
  <c r="O126" i="6" s="1"/>
  <c r="T126" i="6"/>
  <c r="K150" i="6"/>
  <c r="K169" i="6"/>
  <c r="N179" i="6"/>
  <c r="M204" i="6"/>
  <c r="I216" i="6"/>
  <c r="K231" i="6"/>
  <c r="M240" i="6"/>
  <c r="U240" i="6"/>
  <c r="N259" i="6"/>
  <c r="I285" i="6"/>
  <c r="M298" i="6"/>
  <c r="N303" i="6"/>
  <c r="N338" i="6"/>
  <c r="K35" i="7"/>
  <c r="N70" i="7"/>
  <c r="O70" i="7" s="1"/>
  <c r="I230" i="7"/>
  <c r="N254" i="7"/>
  <c r="U121" i="8"/>
  <c r="I121" i="8"/>
  <c r="N224" i="8"/>
  <c r="N230" i="8"/>
  <c r="O230" i="8" s="1"/>
  <c r="N338" i="8"/>
  <c r="O338" i="8" s="1"/>
  <c r="N70" i="9"/>
  <c r="O70" i="9" s="1"/>
  <c r="U70" i="9"/>
  <c r="K112" i="5"/>
  <c r="K121" i="5"/>
  <c r="T121" i="5"/>
  <c r="K137" i="5"/>
  <c r="K198" i="5"/>
  <c r="U285" i="5"/>
  <c r="U292" i="5"/>
  <c r="M317" i="5"/>
  <c r="K19" i="6"/>
  <c r="K47" i="6"/>
  <c r="N78" i="6"/>
  <c r="O78" i="6" s="1"/>
  <c r="T78" i="6"/>
  <c r="K91" i="6"/>
  <c r="T101" i="6"/>
  <c r="M112" i="6"/>
  <c r="N121" i="6"/>
  <c r="N150" i="6"/>
  <c r="O150" i="6" s="1"/>
  <c r="T150" i="6"/>
  <c r="K170" i="6"/>
  <c r="K191" i="6"/>
  <c r="N204" i="6"/>
  <c r="O204" i="6" s="1"/>
  <c r="T204" i="6"/>
  <c r="K230" i="6"/>
  <c r="N231" i="6"/>
  <c r="O231" i="6" s="1"/>
  <c r="N240" i="6"/>
  <c r="O240" i="6" s="1"/>
  <c r="M260" i="6"/>
  <c r="T267" i="6"/>
  <c r="M285" i="6"/>
  <c r="U332" i="6"/>
  <c r="U337" i="6"/>
  <c r="O19" i="7"/>
  <c r="T53" i="7"/>
  <c r="K78" i="7"/>
  <c r="K84" i="7"/>
  <c r="I163" i="7"/>
  <c r="G163" i="7"/>
  <c r="U204" i="7"/>
  <c r="M10" i="8"/>
  <c r="K10" i="8"/>
  <c r="I54" i="8"/>
  <c r="G54" i="8"/>
  <c r="M157" i="8"/>
  <c r="K157" i="8"/>
  <c r="I170" i="8"/>
  <c r="G170" i="8"/>
  <c r="I323" i="8"/>
  <c r="G323" i="8"/>
  <c r="M53" i="9"/>
  <c r="K53" i="9"/>
  <c r="I70" i="9"/>
  <c r="M91" i="9"/>
  <c r="K91" i="9"/>
  <c r="G102" i="5"/>
  <c r="N121" i="5"/>
  <c r="O121" i="5" s="1"/>
  <c r="K170" i="5"/>
  <c r="I204" i="5"/>
  <c r="U204" i="5"/>
  <c r="K224" i="5"/>
  <c r="I230" i="5"/>
  <c r="K260" i="5"/>
  <c r="U275" i="5"/>
  <c r="I285" i="5"/>
  <c r="K299" i="5"/>
  <c r="K337" i="5"/>
  <c r="G78" i="6"/>
  <c r="G150" i="6"/>
  <c r="K198" i="6"/>
  <c r="G204" i="6"/>
  <c r="G240" i="6"/>
  <c r="M247" i="6"/>
  <c r="O260" i="6"/>
  <c r="O310" i="6"/>
  <c r="M339" i="6"/>
  <c r="G19" i="7"/>
  <c r="K47" i="7"/>
  <c r="K53" i="7"/>
  <c r="M58" i="7"/>
  <c r="N63" i="7"/>
  <c r="O63" i="7" s="1"/>
  <c r="T63" i="7"/>
  <c r="N84" i="7"/>
  <c r="I205" i="7"/>
  <c r="G205" i="7"/>
  <c r="I231" i="7"/>
  <c r="U231" i="7"/>
  <c r="I317" i="7"/>
  <c r="G317" i="7"/>
  <c r="U337" i="7"/>
  <c r="N10" i="8"/>
  <c r="O10" i="8" s="1"/>
  <c r="G10" i="8"/>
  <c r="M40" i="8"/>
  <c r="K40" i="8"/>
  <c r="I132" i="8"/>
  <c r="G132" i="8"/>
  <c r="N157" i="8"/>
  <c r="O157" i="8" s="1"/>
  <c r="G157" i="8"/>
  <c r="U185" i="8"/>
  <c r="N53" i="9"/>
  <c r="O53" i="9" s="1"/>
  <c r="G53" i="9"/>
  <c r="I101" i="9"/>
  <c r="G101" i="9"/>
  <c r="U121" i="9"/>
  <c r="T101" i="5"/>
  <c r="U137" i="5"/>
  <c r="T163" i="5"/>
  <c r="M204" i="5"/>
  <c r="I205" i="5"/>
  <c r="G224" i="5"/>
  <c r="T267" i="5"/>
  <c r="K292" i="5"/>
  <c r="K310" i="5"/>
  <c r="N317" i="5"/>
  <c r="O317" i="5" s="1"/>
  <c r="N70" i="6"/>
  <c r="O70" i="6" s="1"/>
  <c r="T70" i="6"/>
  <c r="N96" i="6"/>
  <c r="O96" i="6" s="1"/>
  <c r="N112" i="6"/>
  <c r="O112" i="6" s="1"/>
  <c r="T112" i="6"/>
  <c r="T144" i="6"/>
  <c r="N169" i="6"/>
  <c r="O169" i="6" s="1"/>
  <c r="N198" i="6"/>
  <c r="O198" i="6" s="1"/>
  <c r="T198" i="6"/>
  <c r="K224" i="6"/>
  <c r="T224" i="6"/>
  <c r="I230" i="6"/>
  <c r="U230" i="6"/>
  <c r="I231" i="6"/>
  <c r="K259" i="6"/>
  <c r="K275" i="6"/>
  <c r="T299" i="6"/>
  <c r="K303" i="6"/>
  <c r="I337" i="6"/>
  <c r="O10" i="7"/>
  <c r="T10" i="7"/>
  <c r="N35" i="7"/>
  <c r="O35" i="7" s="1"/>
  <c r="T35" i="7"/>
  <c r="I40" i="7"/>
  <c r="N53" i="7"/>
  <c r="O58" i="7"/>
  <c r="K91" i="7"/>
  <c r="M317" i="7"/>
  <c r="K317" i="7"/>
  <c r="N40" i="8"/>
  <c r="O40" i="8" s="1"/>
  <c r="G40" i="8"/>
  <c r="M132" i="8"/>
  <c r="K132" i="8"/>
  <c r="I191" i="8"/>
  <c r="G191" i="8"/>
  <c r="I204" i="8"/>
  <c r="M254" i="8"/>
  <c r="K254" i="8"/>
  <c r="N101" i="5"/>
  <c r="O101" i="5" s="1"/>
  <c r="I102" i="5"/>
  <c r="N112" i="5"/>
  <c r="O112" i="5" s="1"/>
  <c r="T112" i="5"/>
  <c r="N150" i="5"/>
  <c r="O150" i="5" s="1"/>
  <c r="T185" i="5"/>
  <c r="I198" i="5"/>
  <c r="N204" i="5"/>
  <c r="O204" i="5" s="1"/>
  <c r="T230" i="5"/>
  <c r="U259" i="5"/>
  <c r="N285" i="5"/>
  <c r="N310" i="5"/>
  <c r="K317" i="5"/>
  <c r="N323" i="5"/>
  <c r="N19" i="6"/>
  <c r="O19" i="6" s="1"/>
  <c r="N47" i="6"/>
  <c r="O47" i="6" s="1"/>
  <c r="G70" i="6"/>
  <c r="N91" i="6"/>
  <c r="O91" i="6" s="1"/>
  <c r="G96" i="6"/>
  <c r="M106" i="6"/>
  <c r="G112" i="6"/>
  <c r="T137" i="6"/>
  <c r="G169" i="6"/>
  <c r="N191" i="6"/>
  <c r="O191" i="6" s="1"/>
  <c r="G198" i="6"/>
  <c r="M216" i="6"/>
  <c r="N224" i="6"/>
  <c r="T254" i="6"/>
  <c r="T260" i="6"/>
  <c r="N275" i="6"/>
  <c r="O292" i="6"/>
  <c r="N299" i="6"/>
  <c r="T310" i="6"/>
  <c r="M332" i="6"/>
  <c r="M337" i="6"/>
  <c r="U338" i="6"/>
  <c r="T58" i="7"/>
  <c r="N78" i="7"/>
  <c r="O78" i="7" s="1"/>
  <c r="T78" i="7"/>
  <c r="G102" i="7"/>
  <c r="I332" i="7"/>
  <c r="G332" i="7"/>
  <c r="G58" i="8"/>
  <c r="I78" i="8"/>
  <c r="G78" i="8"/>
  <c r="M216" i="8"/>
  <c r="K216" i="8"/>
  <c r="M299" i="8"/>
  <c r="K299" i="8"/>
  <c r="M112" i="7"/>
  <c r="K126" i="7"/>
  <c r="K132" i="7"/>
  <c r="M163" i="7"/>
  <c r="K170" i="7"/>
  <c r="K179" i="7"/>
  <c r="M205" i="7"/>
  <c r="K224" i="7"/>
  <c r="K230" i="7"/>
  <c r="I247" i="7"/>
  <c r="K292" i="7"/>
  <c r="I298" i="7"/>
  <c r="M332" i="7"/>
  <c r="N338" i="7"/>
  <c r="O338" i="7" s="1"/>
  <c r="G84" i="8"/>
  <c r="G101" i="8"/>
  <c r="O112" i="8"/>
  <c r="M191" i="8"/>
  <c r="G216" i="8"/>
  <c r="O323" i="8"/>
  <c r="T323" i="8"/>
  <c r="M35" i="9"/>
  <c r="N58" i="9"/>
  <c r="O58" i="9" s="1"/>
  <c r="K63" i="9"/>
  <c r="T78" i="9"/>
  <c r="T91" i="9"/>
  <c r="M101" i="9"/>
  <c r="G84" i="10"/>
  <c r="K101" i="7"/>
  <c r="T101" i="7"/>
  <c r="N112" i="7"/>
  <c r="O112" i="7" s="1"/>
  <c r="T112" i="7"/>
  <c r="N132" i="7"/>
  <c r="T144" i="7"/>
  <c r="N163" i="7"/>
  <c r="O163" i="7" s="1"/>
  <c r="T163" i="7"/>
  <c r="N179" i="7"/>
  <c r="O179" i="7" s="1"/>
  <c r="T191" i="7"/>
  <c r="N205" i="7"/>
  <c r="O205" i="7" s="1"/>
  <c r="T205" i="7"/>
  <c r="N230" i="7"/>
  <c r="O230" i="7" s="1"/>
  <c r="T240" i="7"/>
  <c r="T298" i="7"/>
  <c r="T299" i="7"/>
  <c r="N332" i="7"/>
  <c r="O332" i="7" s="1"/>
  <c r="T338" i="7"/>
  <c r="O27" i="8"/>
  <c r="O35" i="8"/>
  <c r="O53" i="8"/>
  <c r="O54" i="8"/>
  <c r="O78" i="8"/>
  <c r="O96" i="8"/>
  <c r="U137" i="8"/>
  <c r="M150" i="8"/>
  <c r="O169" i="8"/>
  <c r="O170" i="8"/>
  <c r="O191" i="8"/>
  <c r="U198" i="8"/>
  <c r="K205" i="8"/>
  <c r="M240" i="8"/>
  <c r="T254" i="8"/>
  <c r="N275" i="8"/>
  <c r="O275" i="8" s="1"/>
  <c r="N292" i="8"/>
  <c r="U310" i="8"/>
  <c r="T332" i="8"/>
  <c r="G339" i="8"/>
  <c r="T10" i="9"/>
  <c r="N35" i="9"/>
  <c r="O35" i="9" s="1"/>
  <c r="T35" i="9"/>
  <c r="I40" i="9"/>
  <c r="O101" i="9"/>
  <c r="O132" i="9"/>
  <c r="K150" i="9"/>
  <c r="M150" i="9"/>
  <c r="U254" i="9"/>
  <c r="T338" i="9"/>
  <c r="M170" i="10"/>
  <c r="K170" i="10"/>
  <c r="K144" i="7"/>
  <c r="K191" i="7"/>
  <c r="K240" i="7"/>
  <c r="N70" i="8"/>
  <c r="O70" i="8" s="1"/>
  <c r="N91" i="8"/>
  <c r="O91" i="8" s="1"/>
  <c r="O106" i="8"/>
  <c r="K121" i="8"/>
  <c r="M126" i="8"/>
  <c r="O150" i="8"/>
  <c r="O205" i="8"/>
  <c r="T240" i="8"/>
  <c r="K275" i="8"/>
  <c r="I310" i="8"/>
  <c r="U338" i="8"/>
  <c r="K10" i="9"/>
  <c r="U63" i="9"/>
  <c r="U126" i="9"/>
  <c r="I204" i="9"/>
  <c r="G204" i="9"/>
  <c r="M58" i="11"/>
  <c r="K58" i="11"/>
  <c r="M96" i="7"/>
  <c r="O106" i="7"/>
  <c r="O157" i="7"/>
  <c r="N247" i="7"/>
  <c r="U254" i="7"/>
  <c r="K260" i="7"/>
  <c r="I267" i="7"/>
  <c r="I285" i="7"/>
  <c r="N298" i="7"/>
  <c r="O298" i="7" s="1"/>
  <c r="K299" i="7"/>
  <c r="K339" i="7"/>
  <c r="G27" i="8"/>
  <c r="G53" i="8"/>
  <c r="G70" i="8"/>
  <c r="T70" i="8"/>
  <c r="G91" i="8"/>
  <c r="G106" i="8"/>
  <c r="O126" i="8"/>
  <c r="G150" i="8"/>
  <c r="G169" i="8"/>
  <c r="M185" i="8"/>
  <c r="M204" i="8"/>
  <c r="G205" i="8"/>
  <c r="U224" i="8"/>
  <c r="G240" i="8"/>
  <c r="K247" i="8"/>
  <c r="I260" i="8"/>
  <c r="T267" i="8"/>
  <c r="K298" i="8"/>
  <c r="N303" i="8"/>
  <c r="M310" i="8"/>
  <c r="K323" i="8"/>
  <c r="M337" i="8"/>
  <c r="T337" i="8"/>
  <c r="K339" i="8"/>
  <c r="M70" i="9"/>
  <c r="K85" i="9"/>
  <c r="G106" i="9"/>
  <c r="M121" i="9"/>
  <c r="M132" i="9"/>
  <c r="K132" i="9"/>
  <c r="M191" i="9"/>
  <c r="K191" i="9"/>
  <c r="K231" i="10"/>
  <c r="M231" i="10"/>
  <c r="N96" i="7"/>
  <c r="O96" i="7" s="1"/>
  <c r="T96" i="7"/>
  <c r="I101" i="7"/>
  <c r="G126" i="7"/>
  <c r="M137" i="7"/>
  <c r="M185" i="7"/>
  <c r="U191" i="7"/>
  <c r="G224" i="7"/>
  <c r="M231" i="7"/>
  <c r="T267" i="7"/>
  <c r="T275" i="7"/>
  <c r="K298" i="7"/>
  <c r="N299" i="7"/>
  <c r="I303" i="7"/>
  <c r="K323" i="7"/>
  <c r="K337" i="7"/>
  <c r="K19" i="8"/>
  <c r="T19" i="8"/>
  <c r="K47" i="8"/>
  <c r="T47" i="8"/>
  <c r="T63" i="8"/>
  <c r="T85" i="8"/>
  <c r="T102" i="8"/>
  <c r="N144" i="8"/>
  <c r="O144" i="8" s="1"/>
  <c r="T144" i="8"/>
  <c r="M163" i="8"/>
  <c r="T163" i="8"/>
  <c r="N185" i="8"/>
  <c r="O185" i="8" s="1"/>
  <c r="N204" i="8"/>
  <c r="O204" i="8" s="1"/>
  <c r="T204" i="8"/>
  <c r="I230" i="8"/>
  <c r="O240" i="8"/>
  <c r="M259" i="8"/>
  <c r="U299" i="8"/>
  <c r="N310" i="8"/>
  <c r="O310" i="8" s="1"/>
  <c r="T310" i="8"/>
  <c r="T317" i="8"/>
  <c r="U332" i="8"/>
  <c r="G337" i="8"/>
  <c r="M54" i="9"/>
  <c r="N121" i="9"/>
  <c r="O121" i="9" s="1"/>
  <c r="O204" i="9"/>
  <c r="M106" i="10"/>
  <c r="K106" i="10"/>
  <c r="G163" i="10"/>
  <c r="I163" i="10"/>
  <c r="N106" i="7"/>
  <c r="T121" i="7"/>
  <c r="N137" i="7"/>
  <c r="O137" i="7" s="1"/>
  <c r="T137" i="7"/>
  <c r="N157" i="7"/>
  <c r="T169" i="7"/>
  <c r="N185" i="7"/>
  <c r="O185" i="7" s="1"/>
  <c r="T185" i="7"/>
  <c r="N204" i="7"/>
  <c r="O204" i="7" s="1"/>
  <c r="T216" i="7"/>
  <c r="N231" i="7"/>
  <c r="O231" i="7" s="1"/>
  <c r="T231" i="7"/>
  <c r="N323" i="7"/>
  <c r="O323" i="7" s="1"/>
  <c r="K332" i="7"/>
  <c r="N19" i="8"/>
  <c r="O19" i="8" s="1"/>
  <c r="N47" i="8"/>
  <c r="O47" i="8" s="1"/>
  <c r="N63" i="8"/>
  <c r="O63" i="8" s="1"/>
  <c r="N85" i="8"/>
  <c r="O85" i="8" s="1"/>
  <c r="N102" i="8"/>
  <c r="O102" i="8" s="1"/>
  <c r="N121" i="8"/>
  <c r="O121" i="8" s="1"/>
  <c r="T121" i="8"/>
  <c r="N163" i="8"/>
  <c r="O163" i="8" s="1"/>
  <c r="M179" i="8"/>
  <c r="K224" i="8"/>
  <c r="K240" i="8"/>
  <c r="O254" i="8"/>
  <c r="K267" i="8"/>
  <c r="I275" i="8"/>
  <c r="K285" i="8"/>
  <c r="I299" i="8"/>
  <c r="G310" i="8"/>
  <c r="U323" i="8"/>
  <c r="K338" i="8"/>
  <c r="U339" i="8"/>
  <c r="N27" i="9"/>
  <c r="O27" i="9" s="1"/>
  <c r="T40" i="9"/>
  <c r="U47" i="9"/>
  <c r="N54" i="9"/>
  <c r="O54" i="9" s="1"/>
  <c r="M63" i="9"/>
  <c r="T70" i="9"/>
  <c r="M84" i="9"/>
  <c r="U85" i="9"/>
  <c r="K96" i="9"/>
  <c r="T102" i="9"/>
  <c r="M126" i="9"/>
  <c r="U169" i="9"/>
  <c r="M150" i="10"/>
  <c r="K150" i="10"/>
  <c r="M204" i="10"/>
  <c r="K204" i="10"/>
  <c r="I337" i="10"/>
  <c r="I10" i="11"/>
  <c r="G10" i="11"/>
  <c r="K157" i="9"/>
  <c r="I169" i="9"/>
  <c r="N191" i="9"/>
  <c r="O191" i="9" s="1"/>
  <c r="M204" i="9"/>
  <c r="K216" i="9"/>
  <c r="K224" i="9"/>
  <c r="T231" i="9"/>
  <c r="U317" i="9"/>
  <c r="N338" i="9"/>
  <c r="O338" i="9" s="1"/>
  <c r="G91" i="10"/>
  <c r="K102" i="10"/>
  <c r="I112" i="10"/>
  <c r="G132" i="10"/>
  <c r="K247" i="10"/>
  <c r="N254" i="10"/>
  <c r="O254" i="10" s="1"/>
  <c r="K275" i="10"/>
  <c r="K285" i="10"/>
  <c r="U298" i="10"/>
  <c r="K310" i="10"/>
  <c r="U317" i="10"/>
  <c r="K339" i="10"/>
  <c r="M10" i="11"/>
  <c r="K27" i="11"/>
  <c r="K35" i="11"/>
  <c r="G70" i="11"/>
  <c r="O70" i="11"/>
  <c r="M275" i="12"/>
  <c r="K275" i="12"/>
  <c r="N63" i="13"/>
  <c r="O63" i="13" s="1"/>
  <c r="G63" i="13"/>
  <c r="N85" i="13"/>
  <c r="O85" i="13" s="1"/>
  <c r="G85" i="13"/>
  <c r="I137" i="13"/>
  <c r="G137" i="13"/>
  <c r="O224" i="13"/>
  <c r="I224" i="13"/>
  <c r="T132" i="9"/>
  <c r="K163" i="9"/>
  <c r="T170" i="9"/>
  <c r="G191" i="9"/>
  <c r="K230" i="9"/>
  <c r="T267" i="9"/>
  <c r="U298" i="9"/>
  <c r="U35" i="10"/>
  <c r="K47" i="10"/>
  <c r="M53" i="10"/>
  <c r="K54" i="10"/>
  <c r="G106" i="10"/>
  <c r="O121" i="10"/>
  <c r="G144" i="10"/>
  <c r="U150" i="10"/>
  <c r="O163" i="10"/>
  <c r="T163" i="10"/>
  <c r="U170" i="10"/>
  <c r="U185" i="10"/>
  <c r="M216" i="10"/>
  <c r="M230" i="10"/>
  <c r="N240" i="10"/>
  <c r="O240" i="10" s="1"/>
  <c r="N247" i="10"/>
  <c r="U259" i="10"/>
  <c r="K267" i="10"/>
  <c r="N285" i="10"/>
  <c r="K303" i="10"/>
  <c r="K337" i="10"/>
  <c r="K338" i="10"/>
  <c r="N10" i="11"/>
  <c r="O10" i="11" s="1"/>
  <c r="T10" i="11"/>
  <c r="T47" i="11"/>
  <c r="G254" i="12"/>
  <c r="N157" i="9"/>
  <c r="O157" i="9" s="1"/>
  <c r="U332" i="9"/>
  <c r="K338" i="9"/>
  <c r="N19" i="10"/>
  <c r="O19" i="10" s="1"/>
  <c r="M63" i="10"/>
  <c r="T126" i="10"/>
  <c r="T169" i="10"/>
  <c r="T198" i="10"/>
  <c r="M205" i="10"/>
  <c r="G216" i="10"/>
  <c r="N230" i="10"/>
  <c r="O230" i="10" s="1"/>
  <c r="T230" i="10"/>
  <c r="M254" i="10"/>
  <c r="T254" i="10"/>
  <c r="N267" i="10"/>
  <c r="T292" i="10"/>
  <c r="K299" i="10"/>
  <c r="N303" i="10"/>
  <c r="O303" i="10" s="1"/>
  <c r="K332" i="10"/>
  <c r="K40" i="11"/>
  <c r="K47" i="11"/>
  <c r="G247" i="11"/>
  <c r="N247" i="11"/>
  <c r="O247" i="11" s="1"/>
  <c r="M170" i="12"/>
  <c r="K170" i="12"/>
  <c r="G230" i="12"/>
  <c r="N230" i="12"/>
  <c r="O230" i="12" s="1"/>
  <c r="I40" i="13"/>
  <c r="G40" i="13"/>
  <c r="N102" i="13"/>
  <c r="O102" i="13" s="1"/>
  <c r="G102" i="13"/>
  <c r="O230" i="9"/>
  <c r="I259" i="9"/>
  <c r="U259" i="9"/>
  <c r="N267" i="9"/>
  <c r="K275" i="9"/>
  <c r="O285" i="9"/>
  <c r="I298" i="9"/>
  <c r="M317" i="9"/>
  <c r="U47" i="10"/>
  <c r="U54" i="10"/>
  <c r="K70" i="10"/>
  <c r="N157" i="10"/>
  <c r="O157" i="10" s="1"/>
  <c r="K169" i="10"/>
  <c r="N179" i="10"/>
  <c r="O179" i="10" s="1"/>
  <c r="T179" i="10"/>
  <c r="K191" i="10"/>
  <c r="U205" i="10"/>
  <c r="K260" i="10"/>
  <c r="N332" i="10"/>
  <c r="O332" i="10" s="1"/>
  <c r="N47" i="11"/>
  <c r="O47" i="11" s="1"/>
  <c r="M310" i="12"/>
  <c r="K310" i="12"/>
  <c r="I84" i="13"/>
  <c r="G84" i="13"/>
  <c r="T137" i="9"/>
  <c r="T157" i="9"/>
  <c r="M169" i="9"/>
  <c r="K185" i="9"/>
  <c r="T198" i="9"/>
  <c r="G216" i="9"/>
  <c r="K267" i="9"/>
  <c r="G285" i="9"/>
  <c r="T285" i="9"/>
  <c r="T292" i="9"/>
  <c r="K303" i="9"/>
  <c r="N317" i="9"/>
  <c r="I332" i="9"/>
  <c r="K337" i="9"/>
  <c r="U338" i="9"/>
  <c r="I58" i="10"/>
  <c r="K91" i="10"/>
  <c r="K132" i="10"/>
  <c r="K198" i="10"/>
  <c r="K259" i="10"/>
  <c r="I27" i="12"/>
  <c r="G27" i="12"/>
  <c r="M179" i="12"/>
  <c r="K247" i="12"/>
  <c r="M247" i="12"/>
  <c r="N169" i="9"/>
  <c r="O169" i="9" s="1"/>
  <c r="M179" i="9"/>
  <c r="T205" i="9"/>
  <c r="T230" i="9"/>
  <c r="M240" i="9"/>
  <c r="N247" i="9"/>
  <c r="O247" i="9" s="1"/>
  <c r="N259" i="9"/>
  <c r="O259" i="9" s="1"/>
  <c r="M332" i="9"/>
  <c r="M10" i="10"/>
  <c r="K19" i="10"/>
  <c r="O96" i="10"/>
  <c r="N137" i="10"/>
  <c r="O137" i="10" s="1"/>
  <c r="U169" i="10"/>
  <c r="I230" i="10"/>
  <c r="I254" i="10"/>
  <c r="G275" i="10"/>
  <c r="U292" i="10"/>
  <c r="T299" i="10"/>
  <c r="G310" i="10"/>
  <c r="T323" i="10"/>
  <c r="G339" i="10"/>
  <c r="O19" i="11"/>
  <c r="T19" i="11"/>
  <c r="N40" i="11"/>
  <c r="O40" i="11" s="1"/>
  <c r="T40" i="11"/>
  <c r="I47" i="11"/>
  <c r="K63" i="11"/>
  <c r="T58" i="12"/>
  <c r="I70" i="12"/>
  <c r="G70" i="12"/>
  <c r="M204" i="12"/>
  <c r="I10" i="13"/>
  <c r="G10" i="13"/>
  <c r="I101" i="13"/>
  <c r="G101" i="13"/>
  <c r="N254" i="9"/>
  <c r="O254" i="9" s="1"/>
  <c r="G259" i="9"/>
  <c r="M260" i="9"/>
  <c r="K310" i="9"/>
  <c r="N332" i="9"/>
  <c r="I338" i="9"/>
  <c r="N10" i="10"/>
  <c r="O10" i="10" s="1"/>
  <c r="N27" i="10"/>
  <c r="O27" i="10" s="1"/>
  <c r="N47" i="10"/>
  <c r="O47" i="10" s="1"/>
  <c r="N54" i="10"/>
  <c r="O54" i="10" s="1"/>
  <c r="I78" i="10"/>
  <c r="N112" i="10"/>
  <c r="O112" i="10" s="1"/>
  <c r="G150" i="10"/>
  <c r="T150" i="10"/>
  <c r="I157" i="10"/>
  <c r="G170" i="10"/>
  <c r="T170" i="10"/>
  <c r="I179" i="10"/>
  <c r="I240" i="10"/>
  <c r="T247" i="10"/>
  <c r="U267" i="10"/>
  <c r="M299" i="10"/>
  <c r="U303" i="10"/>
  <c r="M323" i="10"/>
  <c r="G337" i="10"/>
  <c r="M101" i="11"/>
  <c r="K101" i="11"/>
  <c r="I58" i="13"/>
  <c r="G58" i="13"/>
  <c r="O101" i="11"/>
  <c r="I106" i="11"/>
  <c r="U106" i="11"/>
  <c r="N144" i="11"/>
  <c r="O144" i="11" s="1"/>
  <c r="K179" i="11"/>
  <c r="M285" i="11"/>
  <c r="M338" i="11"/>
  <c r="T338" i="11"/>
  <c r="M27" i="12"/>
  <c r="G35" i="12"/>
  <c r="N58" i="12"/>
  <c r="N84" i="12"/>
  <c r="O84" i="12" s="1"/>
  <c r="M91" i="12"/>
  <c r="O101" i="12"/>
  <c r="U112" i="12"/>
  <c r="M132" i="12"/>
  <c r="O144" i="12"/>
  <c r="I150" i="12"/>
  <c r="U150" i="12"/>
  <c r="T170" i="12"/>
  <c r="T198" i="12"/>
  <c r="T205" i="12"/>
  <c r="I224" i="12"/>
  <c r="U224" i="12"/>
  <c r="M240" i="12"/>
  <c r="T254" i="12"/>
  <c r="T275" i="12"/>
  <c r="T292" i="12"/>
  <c r="M10" i="13"/>
  <c r="G19" i="13"/>
  <c r="M40" i="13"/>
  <c r="G47" i="13"/>
  <c r="M58" i="13"/>
  <c r="M84" i="13"/>
  <c r="M101" i="13"/>
  <c r="G112" i="13"/>
  <c r="O169" i="13"/>
  <c r="U70" i="14"/>
  <c r="I70" i="14"/>
  <c r="M85" i="11"/>
  <c r="G101" i="11"/>
  <c r="G285" i="11"/>
  <c r="N310" i="11"/>
  <c r="O310" i="11" s="1"/>
  <c r="G338" i="11"/>
  <c r="N27" i="12"/>
  <c r="O27" i="12" s="1"/>
  <c r="T27" i="12"/>
  <c r="K47" i="12"/>
  <c r="N70" i="12"/>
  <c r="O70" i="12" s="1"/>
  <c r="T70" i="12"/>
  <c r="M78" i="12"/>
  <c r="K84" i="12"/>
  <c r="N85" i="12"/>
  <c r="O85" i="12" s="1"/>
  <c r="N91" i="12"/>
  <c r="G101" i="12"/>
  <c r="K102" i="12"/>
  <c r="K106" i="12"/>
  <c r="T106" i="12"/>
  <c r="K121" i="12"/>
  <c r="T121" i="12"/>
  <c r="G132" i="12"/>
  <c r="G144" i="12"/>
  <c r="M150" i="12"/>
  <c r="T163" i="12"/>
  <c r="G191" i="12"/>
  <c r="U247" i="12"/>
  <c r="U260" i="12"/>
  <c r="T267" i="12"/>
  <c r="K338" i="12"/>
  <c r="K339" i="12"/>
  <c r="O10" i="13"/>
  <c r="O40" i="13"/>
  <c r="O58" i="13"/>
  <c r="O84" i="13"/>
  <c r="O101" i="13"/>
  <c r="I106" i="13"/>
  <c r="U106" i="13"/>
  <c r="K132" i="13"/>
  <c r="O137" i="13"/>
  <c r="I157" i="14"/>
  <c r="G157" i="14"/>
  <c r="I230" i="14"/>
  <c r="G230" i="14"/>
  <c r="O96" i="11"/>
  <c r="T96" i="11"/>
  <c r="N106" i="11"/>
  <c r="O106" i="11" s="1"/>
  <c r="I132" i="11"/>
  <c r="U132" i="11"/>
  <c r="K144" i="11"/>
  <c r="U240" i="11"/>
  <c r="U260" i="11"/>
  <c r="U299" i="11"/>
  <c r="K303" i="11"/>
  <c r="K317" i="11"/>
  <c r="U323" i="11"/>
  <c r="T54" i="12"/>
  <c r="K63" i="12"/>
  <c r="G106" i="12"/>
  <c r="N121" i="12"/>
  <c r="O121" i="12" s="1"/>
  <c r="I126" i="12"/>
  <c r="U126" i="12"/>
  <c r="N150" i="12"/>
  <c r="O150" i="12" s="1"/>
  <c r="T169" i="12"/>
  <c r="K179" i="12"/>
  <c r="T179" i="12"/>
  <c r="K204" i="12"/>
  <c r="T204" i="12"/>
  <c r="K216" i="12"/>
  <c r="T216" i="12"/>
  <c r="N224" i="12"/>
  <c r="I231" i="12"/>
  <c r="U231" i="12"/>
  <c r="K254" i="12"/>
  <c r="I260" i="12"/>
  <c r="K285" i="12"/>
  <c r="K292" i="12"/>
  <c r="M317" i="12"/>
  <c r="I323" i="12"/>
  <c r="K337" i="12"/>
  <c r="K27" i="13"/>
  <c r="M35" i="13"/>
  <c r="K53" i="13"/>
  <c r="M54" i="13"/>
  <c r="K70" i="13"/>
  <c r="M78" i="13"/>
  <c r="K91" i="13"/>
  <c r="M96" i="13"/>
  <c r="M106" i="13"/>
  <c r="N126" i="13"/>
  <c r="O126" i="13" s="1"/>
  <c r="G126" i="13"/>
  <c r="U231" i="13"/>
  <c r="I231" i="13"/>
  <c r="N54" i="11"/>
  <c r="M84" i="11"/>
  <c r="M96" i="11"/>
  <c r="G106" i="11"/>
  <c r="K112" i="11"/>
  <c r="I121" i="11"/>
  <c r="N163" i="11"/>
  <c r="O163" i="11" s="1"/>
  <c r="M204" i="11"/>
  <c r="N224" i="11"/>
  <c r="T259" i="11"/>
  <c r="U267" i="11"/>
  <c r="K285" i="11"/>
  <c r="N292" i="11"/>
  <c r="M298" i="11"/>
  <c r="T298" i="11"/>
  <c r="M332" i="11"/>
  <c r="T332" i="11"/>
  <c r="K338" i="11"/>
  <c r="K19" i="12"/>
  <c r="T19" i="12"/>
  <c r="M40" i="12"/>
  <c r="K54" i="12"/>
  <c r="G96" i="12"/>
  <c r="T96" i="12"/>
  <c r="I102" i="12"/>
  <c r="U102" i="12"/>
  <c r="G137" i="12"/>
  <c r="T137" i="12"/>
  <c r="G150" i="12"/>
  <c r="K169" i="12"/>
  <c r="I185" i="12"/>
  <c r="G224" i="12"/>
  <c r="M260" i="12"/>
  <c r="K267" i="12"/>
  <c r="N285" i="12"/>
  <c r="N298" i="12"/>
  <c r="U299" i="12"/>
  <c r="M323" i="12"/>
  <c r="U339" i="12"/>
  <c r="N35" i="13"/>
  <c r="O35" i="13" s="1"/>
  <c r="T35" i="13"/>
  <c r="N54" i="13"/>
  <c r="O54" i="13" s="1"/>
  <c r="T54" i="13"/>
  <c r="N78" i="13"/>
  <c r="O78" i="13" s="1"/>
  <c r="T78" i="13"/>
  <c r="O96" i="13"/>
  <c r="K102" i="13"/>
  <c r="U132" i="13"/>
  <c r="O230" i="14"/>
  <c r="U58" i="15"/>
  <c r="I58" i="15"/>
  <c r="K96" i="12"/>
  <c r="U121" i="12"/>
  <c r="U285" i="12"/>
  <c r="I299" i="12"/>
  <c r="I339" i="12"/>
  <c r="T339" i="12"/>
  <c r="K19" i="13"/>
  <c r="K47" i="13"/>
  <c r="K63" i="13"/>
  <c r="K85" i="13"/>
  <c r="N121" i="13"/>
  <c r="O121" i="13" s="1"/>
  <c r="T121" i="13"/>
  <c r="I132" i="13"/>
  <c r="G132" i="13"/>
  <c r="U169" i="13"/>
  <c r="I169" i="13"/>
  <c r="U191" i="13"/>
  <c r="I191" i="13"/>
  <c r="I230" i="13"/>
  <c r="G230" i="13"/>
  <c r="M132" i="14"/>
  <c r="K132" i="14"/>
  <c r="I10" i="15"/>
  <c r="G10" i="15"/>
  <c r="I85" i="15"/>
  <c r="G85" i="15"/>
  <c r="N53" i="11"/>
  <c r="O53" i="11" s="1"/>
  <c r="T53" i="11"/>
  <c r="N63" i="11"/>
  <c r="O63" i="11" s="1"/>
  <c r="M91" i="11"/>
  <c r="K102" i="11"/>
  <c r="U112" i="11"/>
  <c r="G132" i="11"/>
  <c r="K216" i="11"/>
  <c r="K224" i="11"/>
  <c r="K240" i="11"/>
  <c r="I247" i="11"/>
  <c r="U254" i="11"/>
  <c r="K259" i="11"/>
  <c r="K260" i="11"/>
  <c r="I267" i="11"/>
  <c r="U285" i="11"/>
  <c r="K299" i="11"/>
  <c r="U310" i="11"/>
  <c r="K323" i="11"/>
  <c r="U338" i="11"/>
  <c r="M10" i="12"/>
  <c r="G19" i="12"/>
  <c r="G40" i="12"/>
  <c r="M53" i="12"/>
  <c r="U54" i="12"/>
  <c r="G112" i="12"/>
  <c r="T112" i="12"/>
  <c r="G126" i="12"/>
  <c r="T157" i="12"/>
  <c r="I179" i="12"/>
  <c r="I204" i="12"/>
  <c r="I216" i="12"/>
  <c r="G231" i="12"/>
  <c r="N323" i="12"/>
  <c r="O323" i="12" s="1"/>
  <c r="N27" i="13"/>
  <c r="O27" i="13" s="1"/>
  <c r="T27" i="13"/>
  <c r="N53" i="13"/>
  <c r="O53" i="13" s="1"/>
  <c r="T53" i="13"/>
  <c r="N70" i="13"/>
  <c r="O70" i="13" s="1"/>
  <c r="T70" i="13"/>
  <c r="N91" i="13"/>
  <c r="O91" i="13" s="1"/>
  <c r="T91" i="13"/>
  <c r="G121" i="13"/>
  <c r="I157" i="13"/>
  <c r="G157" i="13"/>
  <c r="I337" i="14"/>
  <c r="G337" i="14"/>
  <c r="K70" i="11"/>
  <c r="O78" i="11"/>
  <c r="T78" i="11"/>
  <c r="O91" i="11"/>
  <c r="N102" i="11"/>
  <c r="N169" i="11"/>
  <c r="M185" i="11"/>
  <c r="M191" i="11"/>
  <c r="M205" i="11"/>
  <c r="N230" i="11"/>
  <c r="O230" i="11" s="1"/>
  <c r="N260" i="11"/>
  <c r="M267" i="11"/>
  <c r="T267" i="11"/>
  <c r="K275" i="11"/>
  <c r="N299" i="11"/>
  <c r="I303" i="11"/>
  <c r="I317" i="11"/>
  <c r="N323" i="11"/>
  <c r="O10" i="12"/>
  <c r="O53" i="12"/>
  <c r="T84" i="12"/>
  <c r="T185" i="12"/>
  <c r="M112" i="13"/>
  <c r="K112" i="13"/>
  <c r="G101" i="14"/>
  <c r="N101" i="14"/>
  <c r="O101" i="14" s="1"/>
  <c r="I285" i="14"/>
  <c r="U10" i="14"/>
  <c r="N106" i="14"/>
  <c r="O106" i="14" s="1"/>
  <c r="N126" i="14"/>
  <c r="K185" i="14"/>
  <c r="M185" i="14"/>
  <c r="M230" i="14"/>
  <c r="K230" i="14"/>
  <c r="K259" i="14"/>
  <c r="M259" i="14"/>
  <c r="O303" i="14"/>
  <c r="I303" i="14"/>
  <c r="I78" i="15"/>
  <c r="T78" i="15"/>
  <c r="I112" i="15"/>
  <c r="U112" i="15"/>
  <c r="M35" i="16"/>
  <c r="K35" i="16"/>
  <c r="M157" i="13"/>
  <c r="G163" i="13"/>
  <c r="M179" i="13"/>
  <c r="G185" i="13"/>
  <c r="M204" i="13"/>
  <c r="N230" i="13"/>
  <c r="O230" i="13" s="1"/>
  <c r="T247" i="13"/>
  <c r="T254" i="13"/>
  <c r="G267" i="13"/>
  <c r="T338" i="13"/>
  <c r="I27" i="14"/>
  <c r="M35" i="14"/>
  <c r="G54" i="14"/>
  <c r="O157" i="14"/>
  <c r="U27" i="15"/>
  <c r="I54" i="15"/>
  <c r="G54" i="15"/>
  <c r="N106" i="13"/>
  <c r="O106" i="13" s="1"/>
  <c r="T106" i="13"/>
  <c r="N132" i="13"/>
  <c r="O132" i="13" s="1"/>
  <c r="T132" i="13"/>
  <c r="K144" i="13"/>
  <c r="N157" i="13"/>
  <c r="O157" i="13" s="1"/>
  <c r="K169" i="13"/>
  <c r="N179" i="13"/>
  <c r="O179" i="13" s="1"/>
  <c r="T179" i="13"/>
  <c r="N204" i="13"/>
  <c r="O204" i="13" s="1"/>
  <c r="I216" i="13"/>
  <c r="N247" i="13"/>
  <c r="O247" i="13" s="1"/>
  <c r="N267" i="13"/>
  <c r="M285" i="13"/>
  <c r="T285" i="13"/>
  <c r="I298" i="13"/>
  <c r="K317" i="13"/>
  <c r="N323" i="13"/>
  <c r="U337" i="13"/>
  <c r="G19" i="14"/>
  <c r="N35" i="14"/>
  <c r="O35" i="14" s="1"/>
  <c r="M53" i="14"/>
  <c r="M106" i="14"/>
  <c r="K106" i="14"/>
  <c r="K163" i="14"/>
  <c r="M163" i="14"/>
  <c r="U19" i="15"/>
  <c r="I35" i="15"/>
  <c r="G35" i="15"/>
  <c r="I91" i="15"/>
  <c r="G91" i="15"/>
  <c r="G338" i="15"/>
  <c r="N338" i="15"/>
  <c r="O338" i="15" s="1"/>
  <c r="N40" i="16"/>
  <c r="O40" i="16" s="1"/>
  <c r="G40" i="16"/>
  <c r="I102" i="16"/>
  <c r="G102" i="16"/>
  <c r="K150" i="13"/>
  <c r="K170" i="13"/>
  <c r="G179" i="13"/>
  <c r="K198" i="13"/>
  <c r="G204" i="13"/>
  <c r="U216" i="13"/>
  <c r="I240" i="13"/>
  <c r="K254" i="13"/>
  <c r="U332" i="13"/>
  <c r="K19" i="14"/>
  <c r="G35" i="14"/>
  <c r="T35" i="14"/>
  <c r="O53" i="14"/>
  <c r="I91" i="14"/>
  <c r="G91" i="14"/>
  <c r="K231" i="14"/>
  <c r="M231" i="14"/>
  <c r="O338" i="14"/>
  <c r="I338" i="14"/>
  <c r="I19" i="15"/>
  <c r="O54" i="15"/>
  <c r="G78" i="15"/>
  <c r="M91" i="15"/>
  <c r="K91" i="15"/>
  <c r="N102" i="15"/>
  <c r="O102" i="15" s="1"/>
  <c r="G102" i="15"/>
  <c r="K126" i="16"/>
  <c r="M126" i="16"/>
  <c r="N150" i="13"/>
  <c r="O150" i="13" s="1"/>
  <c r="T150" i="13"/>
  <c r="N170" i="13"/>
  <c r="O170" i="13" s="1"/>
  <c r="T170" i="13"/>
  <c r="M191" i="13"/>
  <c r="N198" i="13"/>
  <c r="O198" i="13" s="1"/>
  <c r="T198" i="13"/>
  <c r="N216" i="13"/>
  <c r="O216" i="13" s="1"/>
  <c r="U240" i="13"/>
  <c r="U275" i="13"/>
  <c r="K292" i="13"/>
  <c r="U317" i="13"/>
  <c r="I332" i="13"/>
  <c r="K338" i="13"/>
  <c r="T40" i="14"/>
  <c r="M91" i="14"/>
  <c r="K91" i="14"/>
  <c r="I299" i="14"/>
  <c r="G299" i="14"/>
  <c r="U47" i="15"/>
  <c r="I70" i="15"/>
  <c r="G70" i="15"/>
  <c r="O91" i="15"/>
  <c r="M121" i="13"/>
  <c r="N144" i="13"/>
  <c r="O144" i="13" s="1"/>
  <c r="G150" i="13"/>
  <c r="N169" i="13"/>
  <c r="G170" i="13"/>
  <c r="N191" i="13"/>
  <c r="O191" i="13" s="1"/>
  <c r="G198" i="13"/>
  <c r="G216" i="13"/>
  <c r="K230" i="13"/>
  <c r="K231" i="13"/>
  <c r="T231" i="13"/>
  <c r="N240" i="13"/>
  <c r="O240" i="13" s="1"/>
  <c r="K285" i="13"/>
  <c r="N292" i="13"/>
  <c r="G298" i="13"/>
  <c r="M323" i="13"/>
  <c r="M332" i="13"/>
  <c r="K337" i="13"/>
  <c r="T10" i="14"/>
  <c r="U19" i="14"/>
  <c r="M27" i="14"/>
  <c r="K40" i="14"/>
  <c r="I53" i="14"/>
  <c r="O91" i="14"/>
  <c r="I101" i="14"/>
  <c r="M112" i="14"/>
  <c r="O132" i="14"/>
  <c r="G216" i="14"/>
  <c r="N216" i="14"/>
  <c r="O216" i="14" s="1"/>
  <c r="M299" i="14"/>
  <c r="N332" i="14"/>
  <c r="O339" i="14"/>
  <c r="U339" i="14"/>
  <c r="N19" i="15"/>
  <c r="O19" i="15" s="1"/>
  <c r="M40" i="15"/>
  <c r="K40" i="15"/>
  <c r="I53" i="15"/>
  <c r="G53" i="15"/>
  <c r="M70" i="15"/>
  <c r="K70" i="15"/>
  <c r="K267" i="16"/>
  <c r="M267" i="16"/>
  <c r="T169" i="13"/>
  <c r="T205" i="13"/>
  <c r="M224" i="13"/>
  <c r="N231" i="13"/>
  <c r="T260" i="13"/>
  <c r="N27" i="14"/>
  <c r="O27" i="14" s="1"/>
  <c r="T47" i="14"/>
  <c r="I132" i="14"/>
  <c r="G132" i="14"/>
  <c r="N150" i="14"/>
  <c r="T185" i="14"/>
  <c r="T339" i="14"/>
  <c r="G19" i="15"/>
  <c r="O70" i="15"/>
  <c r="I144" i="15"/>
  <c r="G144" i="15"/>
  <c r="G169" i="15"/>
  <c r="O198" i="16"/>
  <c r="N204" i="16"/>
  <c r="O204" i="16" s="1"/>
  <c r="I299" i="16"/>
  <c r="G299" i="16"/>
  <c r="K58" i="14"/>
  <c r="G63" i="14"/>
  <c r="K84" i="14"/>
  <c r="I96" i="14"/>
  <c r="U96" i="14"/>
  <c r="T102" i="14"/>
  <c r="G121" i="14"/>
  <c r="M144" i="14"/>
  <c r="M157" i="14"/>
  <c r="N191" i="14"/>
  <c r="O191" i="14" s="1"/>
  <c r="K204" i="14"/>
  <c r="U205" i="14"/>
  <c r="T230" i="14"/>
  <c r="K285" i="14"/>
  <c r="N299" i="14"/>
  <c r="O299" i="14" s="1"/>
  <c r="K310" i="14"/>
  <c r="O317" i="14"/>
  <c r="T317" i="14"/>
  <c r="M337" i="14"/>
  <c r="M10" i="15"/>
  <c r="K27" i="15"/>
  <c r="K35" i="15"/>
  <c r="T35" i="15"/>
  <c r="M53" i="15"/>
  <c r="K84" i="15"/>
  <c r="K85" i="15"/>
  <c r="M144" i="15"/>
  <c r="K144" i="15"/>
  <c r="I70" i="16"/>
  <c r="G70" i="16"/>
  <c r="I96" i="16"/>
  <c r="G96" i="16"/>
  <c r="M150" i="16"/>
  <c r="O299" i="16"/>
  <c r="G58" i="14"/>
  <c r="K63" i="14"/>
  <c r="G84" i="14"/>
  <c r="M96" i="14"/>
  <c r="U112" i="14"/>
  <c r="G144" i="14"/>
  <c r="M169" i="14"/>
  <c r="M179" i="14"/>
  <c r="N179" i="14"/>
  <c r="O179" i="14" s="1"/>
  <c r="T224" i="14"/>
  <c r="M240" i="14"/>
  <c r="M254" i="14"/>
  <c r="N254" i="14"/>
  <c r="O254" i="14" s="1"/>
  <c r="M260" i="14"/>
  <c r="M275" i="14"/>
  <c r="O275" i="14"/>
  <c r="N285" i="14"/>
  <c r="O285" i="14" s="1"/>
  <c r="T299" i="14"/>
  <c r="K317" i="14"/>
  <c r="N337" i="14"/>
  <c r="O337" i="14" s="1"/>
  <c r="K339" i="14"/>
  <c r="O10" i="15"/>
  <c r="O35" i="15"/>
  <c r="O53" i="15"/>
  <c r="K63" i="15"/>
  <c r="O85" i="15"/>
  <c r="M106" i="15"/>
  <c r="K106" i="15"/>
  <c r="I121" i="15"/>
  <c r="G121" i="15"/>
  <c r="K185" i="15"/>
  <c r="M185" i="15"/>
  <c r="M275" i="15"/>
  <c r="K275" i="15"/>
  <c r="I10" i="16"/>
  <c r="G10" i="16"/>
  <c r="N137" i="16"/>
  <c r="K102" i="14"/>
  <c r="U137" i="14"/>
  <c r="M191" i="14"/>
  <c r="K205" i="14"/>
  <c r="K216" i="14"/>
  <c r="M121" i="15"/>
  <c r="K121" i="15"/>
  <c r="I53" i="16"/>
  <c r="G53" i="16"/>
  <c r="M112" i="16"/>
  <c r="K112" i="16"/>
  <c r="O163" i="16"/>
  <c r="I163" i="16"/>
  <c r="U54" i="14"/>
  <c r="U63" i="14"/>
  <c r="M70" i="14"/>
  <c r="I78" i="14"/>
  <c r="U78" i="14"/>
  <c r="G85" i="14"/>
  <c r="G96" i="14"/>
  <c r="T96" i="14"/>
  <c r="N102" i="14"/>
  <c r="K112" i="14"/>
  <c r="K121" i="14"/>
  <c r="T150" i="14"/>
  <c r="U163" i="14"/>
  <c r="T179" i="14"/>
  <c r="K224" i="14"/>
  <c r="U231" i="14"/>
  <c r="T254" i="14"/>
  <c r="U259" i="14"/>
  <c r="T275" i="14"/>
  <c r="K298" i="14"/>
  <c r="N310" i="14"/>
  <c r="O310" i="14" s="1"/>
  <c r="O332" i="14"/>
  <c r="T332" i="14"/>
  <c r="N27" i="15"/>
  <c r="O27" i="15" s="1"/>
  <c r="T27" i="15"/>
  <c r="M47" i="15"/>
  <c r="T47" i="15"/>
  <c r="M58" i="15"/>
  <c r="N84" i="15"/>
  <c r="O84" i="15" s="1"/>
  <c r="T84" i="15"/>
  <c r="K247" i="15"/>
  <c r="M247" i="15"/>
  <c r="O298" i="15"/>
  <c r="G299" i="15"/>
  <c r="U58" i="16"/>
  <c r="T216" i="16"/>
  <c r="G240" i="16"/>
  <c r="G310" i="16"/>
  <c r="N70" i="14"/>
  <c r="O70" i="14" s="1"/>
  <c r="M78" i="14"/>
  <c r="K85" i="14"/>
  <c r="K137" i="14"/>
  <c r="T170" i="14"/>
  <c r="N224" i="14"/>
  <c r="T247" i="14"/>
  <c r="T267" i="14"/>
  <c r="N298" i="14"/>
  <c r="O298" i="14" s="1"/>
  <c r="T310" i="14"/>
  <c r="N339" i="14"/>
  <c r="K19" i="15"/>
  <c r="N47" i="15"/>
  <c r="O47" i="15" s="1"/>
  <c r="N58" i="15"/>
  <c r="O58" i="15" s="1"/>
  <c r="T58" i="15"/>
  <c r="K78" i="15"/>
  <c r="M96" i="15"/>
  <c r="T96" i="15"/>
  <c r="N112" i="15"/>
  <c r="I35" i="16"/>
  <c r="G35" i="16"/>
  <c r="I63" i="16"/>
  <c r="G63" i="16"/>
  <c r="O63" i="16"/>
  <c r="T144" i="16"/>
  <c r="N106" i="15"/>
  <c r="O106" i="15" s="1"/>
  <c r="T106" i="15"/>
  <c r="N121" i="15"/>
  <c r="O121" i="15" s="1"/>
  <c r="K132" i="15"/>
  <c r="N137" i="15"/>
  <c r="O137" i="15" s="1"/>
  <c r="N144" i="15"/>
  <c r="O144" i="15" s="1"/>
  <c r="O170" i="15"/>
  <c r="T170" i="15"/>
  <c r="U179" i="15"/>
  <c r="U185" i="15"/>
  <c r="I204" i="15"/>
  <c r="I216" i="15"/>
  <c r="U216" i="15"/>
  <c r="K224" i="15"/>
  <c r="T224" i="15"/>
  <c r="M230" i="15"/>
  <c r="T230" i="15"/>
  <c r="T231" i="15"/>
  <c r="U247" i="15"/>
  <c r="T259" i="15"/>
  <c r="G275" i="15"/>
  <c r="T298" i="15"/>
  <c r="M310" i="15"/>
  <c r="T332" i="15"/>
  <c r="N10" i="16"/>
  <c r="O10" i="16" s="1"/>
  <c r="N35" i="16"/>
  <c r="O35" i="16" s="1"/>
  <c r="T35" i="16"/>
  <c r="K47" i="16"/>
  <c r="K53" i="16"/>
  <c r="T53" i="16"/>
  <c r="N70" i="16"/>
  <c r="O70" i="16" s="1"/>
  <c r="M96" i="16"/>
  <c r="M102" i="16"/>
  <c r="G112" i="16"/>
  <c r="T112" i="16"/>
  <c r="I121" i="16"/>
  <c r="U121" i="16"/>
  <c r="G185" i="16"/>
  <c r="K191" i="16"/>
  <c r="K198" i="16"/>
  <c r="K204" i="16"/>
  <c r="N216" i="16"/>
  <c r="O216" i="16" s="1"/>
  <c r="T224" i="16"/>
  <c r="U298" i="16"/>
  <c r="M299" i="16"/>
  <c r="T310" i="16"/>
  <c r="T317" i="16"/>
  <c r="U323" i="16"/>
  <c r="K332" i="16"/>
  <c r="M337" i="16"/>
  <c r="T337" i="16"/>
  <c r="K339" i="16"/>
  <c r="T121" i="15"/>
  <c r="T144" i="15"/>
  <c r="M157" i="15"/>
  <c r="M170" i="15"/>
  <c r="I179" i="15"/>
  <c r="K198" i="15"/>
  <c r="M204" i="15"/>
  <c r="T240" i="15"/>
  <c r="N267" i="15"/>
  <c r="G298" i="15"/>
  <c r="T303" i="15"/>
  <c r="M332" i="15"/>
  <c r="N53" i="16"/>
  <c r="O53" i="16" s="1"/>
  <c r="N63" i="16"/>
  <c r="I78" i="16"/>
  <c r="U78" i="16"/>
  <c r="I85" i="16"/>
  <c r="U85" i="16"/>
  <c r="N96" i="16"/>
  <c r="O96" i="16" s="1"/>
  <c r="N102" i="16"/>
  <c r="O102" i="16" s="1"/>
  <c r="I132" i="16"/>
  <c r="O150" i="16"/>
  <c r="K157" i="16"/>
  <c r="N163" i="16"/>
  <c r="G198" i="16"/>
  <c r="T198" i="16"/>
  <c r="K224" i="16"/>
  <c r="I230" i="16"/>
  <c r="K240" i="16"/>
  <c r="K247" i="16"/>
  <c r="K254" i="16"/>
  <c r="K275" i="16"/>
  <c r="U299" i="16"/>
  <c r="I323" i="16"/>
  <c r="G337" i="16"/>
  <c r="I132" i="15"/>
  <c r="U132" i="15"/>
  <c r="M179" i="15"/>
  <c r="U224" i="15"/>
  <c r="O230" i="15"/>
  <c r="O285" i="15"/>
  <c r="M337" i="15"/>
  <c r="K27" i="16"/>
  <c r="K144" i="16"/>
  <c r="K150" i="16"/>
  <c r="I169" i="16"/>
  <c r="K216" i="16"/>
  <c r="N224" i="16"/>
  <c r="M230" i="16"/>
  <c r="U231" i="16"/>
  <c r="N247" i="16"/>
  <c r="M292" i="16"/>
  <c r="M298" i="16"/>
  <c r="T299" i="16"/>
  <c r="K310" i="16"/>
  <c r="M323" i="16"/>
  <c r="K338" i="16"/>
  <c r="U339" i="16"/>
  <c r="K150" i="15"/>
  <c r="G157" i="15"/>
  <c r="G216" i="15"/>
  <c r="N231" i="15"/>
  <c r="K285" i="15"/>
  <c r="I292" i="15"/>
  <c r="N27" i="16"/>
  <c r="O27" i="16" s="1"/>
  <c r="N47" i="16"/>
  <c r="O47" i="16" s="1"/>
  <c r="T47" i="16"/>
  <c r="K54" i="16"/>
  <c r="T58" i="16"/>
  <c r="N78" i="16"/>
  <c r="O78" i="16" s="1"/>
  <c r="N85" i="16"/>
  <c r="O85" i="16" s="1"/>
  <c r="T101" i="16"/>
  <c r="T106" i="16"/>
  <c r="M137" i="16"/>
  <c r="T150" i="16"/>
  <c r="U224" i="16"/>
  <c r="U247" i="16"/>
  <c r="N317" i="16"/>
  <c r="N338" i="16"/>
  <c r="O112" i="15"/>
  <c r="T112" i="15"/>
  <c r="N132" i="15"/>
  <c r="O132" i="15" s="1"/>
  <c r="N150" i="15"/>
  <c r="O163" i="15"/>
  <c r="T163" i="15"/>
  <c r="I169" i="15"/>
  <c r="I170" i="15"/>
  <c r="I191" i="15"/>
  <c r="T205" i="15"/>
  <c r="I260" i="15"/>
  <c r="G285" i="15"/>
  <c r="T285" i="15"/>
  <c r="T317" i="15"/>
  <c r="M19" i="16"/>
  <c r="G27" i="16"/>
  <c r="G47" i="16"/>
  <c r="N58" i="16"/>
  <c r="O58" i="16" s="1"/>
  <c r="G78" i="16"/>
  <c r="T78" i="16"/>
  <c r="G85" i="16"/>
  <c r="T85" i="16"/>
  <c r="U144" i="16"/>
  <c r="I157" i="16"/>
  <c r="N169" i="16"/>
  <c r="T169" i="16"/>
  <c r="N179" i="16"/>
  <c r="K231" i="16"/>
  <c r="N260" i="16"/>
  <c r="O260" i="16" s="1"/>
  <c r="T298" i="16"/>
  <c r="T303" i="16"/>
  <c r="I339" i="16"/>
  <c r="M112" i="15"/>
  <c r="G132" i="15"/>
  <c r="T132" i="15"/>
  <c r="M163" i="15"/>
  <c r="M169" i="15"/>
  <c r="T169" i="15"/>
  <c r="T185" i="15"/>
  <c r="K205" i="15"/>
  <c r="M224" i="15"/>
  <c r="T247" i="15"/>
  <c r="U275" i="15"/>
  <c r="N292" i="15"/>
  <c r="G317" i="15"/>
  <c r="N323" i="15"/>
  <c r="N19" i="16"/>
  <c r="O19" i="16" s="1"/>
  <c r="T19" i="16"/>
  <c r="T40" i="16"/>
  <c r="O84" i="16"/>
  <c r="T84" i="16"/>
  <c r="O91" i="16"/>
  <c r="T91" i="16"/>
  <c r="N101" i="16"/>
  <c r="N106" i="16"/>
  <c r="O126" i="16"/>
  <c r="T137" i="16"/>
  <c r="O170" i="16"/>
  <c r="O185" i="16"/>
  <c r="N191" i="16"/>
  <c r="T205" i="16"/>
  <c r="T254" i="16"/>
  <c r="T275" i="16"/>
  <c r="O101" i="16"/>
  <c r="O106" i="16"/>
  <c r="M10" i="16"/>
  <c r="M27" i="16"/>
  <c r="M40" i="16"/>
  <c r="M53" i="16"/>
  <c r="M58" i="16"/>
  <c r="M70" i="16"/>
  <c r="M84" i="16"/>
  <c r="M91" i="16"/>
  <c r="M101" i="16"/>
  <c r="M106" i="16"/>
  <c r="G231" i="16"/>
  <c r="I231" i="16"/>
  <c r="N323" i="16"/>
  <c r="O323" i="16" s="1"/>
  <c r="G323" i="16"/>
  <c r="G332" i="16"/>
  <c r="I332" i="16"/>
  <c r="M132" i="16"/>
  <c r="U132" i="16"/>
  <c r="U157" i="16"/>
  <c r="G169" i="16"/>
  <c r="G179" i="16"/>
  <c r="G191" i="16"/>
  <c r="I204" i="16"/>
  <c r="G204" i="16"/>
  <c r="G259" i="16"/>
  <c r="I259" i="16"/>
  <c r="G260" i="16"/>
  <c r="G285" i="16"/>
  <c r="I285" i="16"/>
  <c r="G84" i="16"/>
  <c r="G91" i="16"/>
  <c r="G101" i="16"/>
  <c r="G106" i="16"/>
  <c r="O121" i="16"/>
  <c r="N132" i="16"/>
  <c r="O132" i="16" s="1"/>
  <c r="O137" i="16"/>
  <c r="N157" i="16"/>
  <c r="O157" i="16" s="1"/>
  <c r="O169" i="16"/>
  <c r="O179" i="16"/>
  <c r="O191" i="16"/>
  <c r="K205" i="16"/>
  <c r="M205" i="16"/>
  <c r="N230" i="16"/>
  <c r="O230" i="16" s="1"/>
  <c r="G230" i="16"/>
  <c r="K259" i="16"/>
  <c r="M259" i="16"/>
  <c r="M121" i="16"/>
  <c r="G132" i="16"/>
  <c r="O144" i="16"/>
  <c r="G157" i="16"/>
  <c r="M169" i="16"/>
  <c r="U169" i="16"/>
  <c r="M170" i="16"/>
  <c r="M185" i="16"/>
  <c r="N267" i="16"/>
  <c r="N292" i="16"/>
  <c r="O292" i="16" s="1"/>
  <c r="G292" i="16"/>
  <c r="K303" i="16"/>
  <c r="M303" i="16"/>
  <c r="K317" i="16"/>
  <c r="M317" i="16"/>
  <c r="N337" i="16"/>
  <c r="O337" i="16" s="1"/>
  <c r="G126" i="16"/>
  <c r="G137" i="16"/>
  <c r="G150" i="16"/>
  <c r="G163" i="16"/>
  <c r="G170" i="16"/>
  <c r="U204" i="16"/>
  <c r="G216" i="16"/>
  <c r="O224" i="16"/>
  <c r="G224" i="16"/>
  <c r="I224" i="16"/>
  <c r="O247" i="16"/>
  <c r="G247" i="16"/>
  <c r="I247" i="16"/>
  <c r="N259" i="16"/>
  <c r="O259" i="16" s="1"/>
  <c r="T260" i="16"/>
  <c r="O267" i="16"/>
  <c r="G267" i="16"/>
  <c r="I267" i="16"/>
  <c r="N285" i="16"/>
  <c r="O285" i="16" s="1"/>
  <c r="T292" i="16"/>
  <c r="O298" i="16"/>
  <c r="G298" i="16"/>
  <c r="I298" i="16"/>
  <c r="N332" i="16"/>
  <c r="O332" i="16" s="1"/>
  <c r="O338" i="16"/>
  <c r="G338" i="16"/>
  <c r="I338" i="16"/>
  <c r="O205" i="16"/>
  <c r="G205" i="16"/>
  <c r="I205" i="16"/>
  <c r="N231" i="16"/>
  <c r="O231" i="16" s="1"/>
  <c r="M285" i="16"/>
  <c r="O303" i="16"/>
  <c r="G303" i="16"/>
  <c r="I303" i="16"/>
  <c r="O317" i="16"/>
  <c r="G317" i="16"/>
  <c r="I317" i="16"/>
  <c r="M332" i="16"/>
  <c r="N339" i="16"/>
  <c r="O339" i="16" s="1"/>
  <c r="M338" i="16"/>
  <c r="O126" i="15"/>
  <c r="O150" i="15"/>
  <c r="M150" i="15"/>
  <c r="O224" i="15"/>
  <c r="G224" i="15"/>
  <c r="I224" i="15"/>
  <c r="G179" i="15"/>
  <c r="O185" i="15"/>
  <c r="G185" i="15"/>
  <c r="I185" i="15"/>
  <c r="M191" i="15"/>
  <c r="O191" i="15"/>
  <c r="G204" i="15"/>
  <c r="O205" i="15"/>
  <c r="G205" i="15"/>
  <c r="I205" i="15"/>
  <c r="U230" i="15"/>
  <c r="M231" i="15"/>
  <c r="U240" i="15"/>
  <c r="G260" i="15"/>
  <c r="K303" i="15"/>
  <c r="M303" i="15"/>
  <c r="M35" i="15"/>
  <c r="M63" i="15"/>
  <c r="K47" i="15"/>
  <c r="K54" i="15"/>
  <c r="K96" i="15"/>
  <c r="K102" i="15"/>
  <c r="G112" i="15"/>
  <c r="K112" i="15"/>
  <c r="G126" i="15"/>
  <c r="K126" i="15"/>
  <c r="G137" i="15"/>
  <c r="K137" i="15"/>
  <c r="G150" i="15"/>
  <c r="G163" i="15"/>
  <c r="K163" i="15"/>
  <c r="G170" i="15"/>
  <c r="K170" i="15"/>
  <c r="U191" i="15"/>
  <c r="M198" i="15"/>
  <c r="M216" i="15"/>
  <c r="G230" i="15"/>
  <c r="O231" i="15"/>
  <c r="G231" i="15"/>
  <c r="I231" i="15"/>
  <c r="N240" i="15"/>
  <c r="O240" i="15"/>
  <c r="K267" i="15"/>
  <c r="M267" i="15"/>
  <c r="K298" i="15"/>
  <c r="M298" i="15"/>
  <c r="U337" i="15"/>
  <c r="G191" i="15"/>
  <c r="O198" i="15"/>
  <c r="G198" i="15"/>
  <c r="I198" i="15"/>
  <c r="G240" i="15"/>
  <c r="N247" i="15"/>
  <c r="O247" i="15" s="1"/>
  <c r="K259" i="15"/>
  <c r="M259" i="15"/>
  <c r="G247" i="15"/>
  <c r="I247" i="15"/>
  <c r="M254" i="15"/>
  <c r="U254" i="15"/>
  <c r="M260" i="15"/>
  <c r="U260" i="15"/>
  <c r="O292" i="15"/>
  <c r="O299" i="15"/>
  <c r="N310" i="15"/>
  <c r="N317" i="15"/>
  <c r="O317" i="15" s="1"/>
  <c r="G337" i="15"/>
  <c r="I337" i="15"/>
  <c r="U339" i="15"/>
  <c r="M240" i="15"/>
  <c r="N254" i="15"/>
  <c r="O254" i="15" s="1"/>
  <c r="O259" i="15"/>
  <c r="N260" i="15"/>
  <c r="O260" i="15" s="1"/>
  <c r="O267" i="15"/>
  <c r="O275" i="15"/>
  <c r="M292" i="15"/>
  <c r="U292" i="15"/>
  <c r="M299" i="15"/>
  <c r="U299" i="15"/>
  <c r="G310" i="15"/>
  <c r="O323" i="15"/>
  <c r="I323" i="15"/>
  <c r="U323" i="15"/>
  <c r="N332" i="15"/>
  <c r="O332" i="15" s="1"/>
  <c r="O339" i="15"/>
  <c r="G339" i="15"/>
  <c r="I339" i="15"/>
  <c r="O310" i="15"/>
  <c r="M323" i="15"/>
  <c r="N337" i="15"/>
  <c r="O337" i="15" s="1"/>
  <c r="M339" i="15"/>
  <c r="G259" i="15"/>
  <c r="G267" i="15"/>
  <c r="K332" i="15"/>
  <c r="K338" i="15"/>
  <c r="M40" i="14"/>
  <c r="M58" i="14"/>
  <c r="M84" i="14"/>
  <c r="M10" i="14"/>
  <c r="N10" i="14"/>
  <c r="O10" i="14" s="1"/>
  <c r="I19" i="14"/>
  <c r="M19" i="14"/>
  <c r="N40" i="14"/>
  <c r="O40" i="14" s="1"/>
  <c r="I47" i="14"/>
  <c r="M47" i="14"/>
  <c r="N58" i="14"/>
  <c r="O58" i="14" s="1"/>
  <c r="I63" i="14"/>
  <c r="M63" i="14"/>
  <c r="N84" i="14"/>
  <c r="O84" i="14" s="1"/>
  <c r="I85" i="14"/>
  <c r="M85" i="14"/>
  <c r="G112" i="14"/>
  <c r="I112" i="14"/>
  <c r="G137" i="14"/>
  <c r="I137" i="14"/>
  <c r="G163" i="14"/>
  <c r="I163" i="14"/>
  <c r="G185" i="14"/>
  <c r="I185" i="14"/>
  <c r="G205" i="14"/>
  <c r="I205" i="14"/>
  <c r="G231" i="14"/>
  <c r="I231" i="14"/>
  <c r="G259" i="14"/>
  <c r="I259" i="14"/>
  <c r="N19" i="14"/>
  <c r="O19" i="14"/>
  <c r="T27" i="14"/>
  <c r="N47" i="14"/>
  <c r="O47" i="14" s="1"/>
  <c r="T53" i="14"/>
  <c r="N63" i="14"/>
  <c r="O63" i="14" s="1"/>
  <c r="T70" i="14"/>
  <c r="N85" i="14"/>
  <c r="O85" i="14" s="1"/>
  <c r="T91" i="14"/>
  <c r="K101" i="14"/>
  <c r="M102" i="14"/>
  <c r="M126" i="14"/>
  <c r="M150" i="14"/>
  <c r="M170" i="14"/>
  <c r="M198" i="14"/>
  <c r="M224" i="14"/>
  <c r="M247" i="14"/>
  <c r="M267" i="14"/>
  <c r="T101" i="14"/>
  <c r="O102" i="14"/>
  <c r="G102" i="14"/>
  <c r="I102" i="14"/>
  <c r="N112" i="14"/>
  <c r="O112" i="14" s="1"/>
  <c r="T121" i="14"/>
  <c r="O126" i="14"/>
  <c r="G126" i="14"/>
  <c r="I126" i="14"/>
  <c r="N137" i="14"/>
  <c r="O137" i="14" s="1"/>
  <c r="T144" i="14"/>
  <c r="O150" i="14"/>
  <c r="G150" i="14"/>
  <c r="I150" i="14"/>
  <c r="N163" i="14"/>
  <c r="O163" i="14" s="1"/>
  <c r="T169" i="14"/>
  <c r="O170" i="14"/>
  <c r="G170" i="14"/>
  <c r="I170" i="14"/>
  <c r="N185" i="14"/>
  <c r="O185" i="14" s="1"/>
  <c r="T191" i="14"/>
  <c r="O198" i="14"/>
  <c r="G198" i="14"/>
  <c r="I198" i="14"/>
  <c r="N205" i="14"/>
  <c r="O205" i="14" s="1"/>
  <c r="T216" i="14"/>
  <c r="O224" i="14"/>
  <c r="G224" i="14"/>
  <c r="I224" i="14"/>
  <c r="N231" i="14"/>
  <c r="O231" i="14" s="1"/>
  <c r="T240" i="14"/>
  <c r="O247" i="14"/>
  <c r="G247" i="14"/>
  <c r="I247" i="14"/>
  <c r="N259" i="14"/>
  <c r="O259" i="14" s="1"/>
  <c r="T260" i="14"/>
  <c r="O267" i="14"/>
  <c r="G267" i="14"/>
  <c r="I267" i="14"/>
  <c r="M285" i="14"/>
  <c r="M298" i="14"/>
  <c r="M303" i="14"/>
  <c r="M317" i="14"/>
  <c r="M332" i="14"/>
  <c r="M338" i="14"/>
  <c r="G285" i="14"/>
  <c r="G298" i="14"/>
  <c r="G303" i="14"/>
  <c r="G317" i="14"/>
  <c r="G332" i="14"/>
  <c r="G338" i="14"/>
  <c r="U260" i="13"/>
  <c r="N260" i="13"/>
  <c r="O275" i="13"/>
  <c r="G275" i="13"/>
  <c r="I275" i="13"/>
  <c r="O299" i="13"/>
  <c r="G299" i="13"/>
  <c r="I299" i="13"/>
  <c r="M137" i="13"/>
  <c r="M185" i="13"/>
  <c r="U310" i="13"/>
  <c r="N310" i="13"/>
  <c r="O310" i="13" s="1"/>
  <c r="N332" i="13"/>
  <c r="O332" i="13" s="1"/>
  <c r="G332" i="13"/>
  <c r="N338" i="13"/>
  <c r="O338" i="13" s="1"/>
  <c r="G338" i="13"/>
  <c r="T144" i="13"/>
  <c r="T191" i="13"/>
  <c r="M205" i="13"/>
  <c r="O231" i="13"/>
  <c r="N303" i="13"/>
  <c r="O303" i="13" s="1"/>
  <c r="G303" i="13"/>
  <c r="G339" i="13"/>
  <c r="I339" i="13"/>
  <c r="T157" i="13"/>
  <c r="M163" i="13"/>
  <c r="T204" i="13"/>
  <c r="O205" i="13"/>
  <c r="M247" i="13"/>
  <c r="K247" i="13"/>
  <c r="N259" i="13"/>
  <c r="O259" i="13" s="1"/>
  <c r="G259" i="13"/>
  <c r="G337" i="13"/>
  <c r="I337" i="13"/>
  <c r="O260" i="13"/>
  <c r="G260" i="13"/>
  <c r="I260" i="13"/>
  <c r="G310" i="13"/>
  <c r="I310" i="13"/>
  <c r="G205" i="13"/>
  <c r="G224" i="13"/>
  <c r="G231" i="13"/>
  <c r="G247" i="13"/>
  <c r="O254" i="13"/>
  <c r="G254" i="13"/>
  <c r="I254" i="13"/>
  <c r="M267" i="13"/>
  <c r="O267" i="13"/>
  <c r="G285" i="13"/>
  <c r="O292" i="13"/>
  <c r="G292" i="13"/>
  <c r="I292" i="13"/>
  <c r="M298" i="13"/>
  <c r="O298" i="13"/>
  <c r="G317" i="13"/>
  <c r="O323" i="13"/>
  <c r="G323" i="13"/>
  <c r="I323" i="13"/>
  <c r="N337" i="13"/>
  <c r="O337" i="13" s="1"/>
  <c r="N339" i="13"/>
  <c r="O339" i="13" s="1"/>
  <c r="M259" i="13"/>
  <c r="U267" i="13"/>
  <c r="M275" i="13"/>
  <c r="U298" i="13"/>
  <c r="M299" i="13"/>
  <c r="M303" i="13"/>
  <c r="M337" i="13"/>
  <c r="M339" i="13"/>
  <c r="O35" i="12"/>
  <c r="O54" i="12"/>
  <c r="G58" i="12"/>
  <c r="O63" i="12"/>
  <c r="G63" i="12"/>
  <c r="I63" i="12"/>
  <c r="O91" i="12"/>
  <c r="N96" i="12"/>
  <c r="G169" i="12"/>
  <c r="N169" i="12"/>
  <c r="O169" i="12" s="1"/>
  <c r="G179" i="12"/>
  <c r="N179" i="12"/>
  <c r="O179" i="12" s="1"/>
  <c r="I205" i="12"/>
  <c r="G205" i="12"/>
  <c r="N260" i="12"/>
  <c r="O260" i="12" s="1"/>
  <c r="G260" i="12"/>
  <c r="N275" i="12"/>
  <c r="O275" i="12" s="1"/>
  <c r="G275" i="12"/>
  <c r="G338" i="12"/>
  <c r="I338" i="12"/>
  <c r="M54" i="12"/>
  <c r="O78" i="12"/>
  <c r="G78" i="12"/>
  <c r="I78" i="12"/>
  <c r="M101" i="12"/>
  <c r="K191" i="12"/>
  <c r="M191" i="12"/>
  <c r="G204" i="12"/>
  <c r="N204" i="12"/>
  <c r="O204" i="12" s="1"/>
  <c r="M19" i="12"/>
  <c r="M35" i="12"/>
  <c r="M47" i="12"/>
  <c r="M58" i="12"/>
  <c r="O58" i="12"/>
  <c r="U84" i="12"/>
  <c r="M85" i="12"/>
  <c r="G91" i="12"/>
  <c r="I96" i="12"/>
  <c r="O96" i="12"/>
  <c r="N102" i="12"/>
  <c r="O102" i="12" s="1"/>
  <c r="N106" i="12"/>
  <c r="O106" i="12" s="1"/>
  <c r="N132" i="12"/>
  <c r="O132" i="12" s="1"/>
  <c r="N157" i="12"/>
  <c r="O157" i="12" s="1"/>
  <c r="I163" i="12"/>
  <c r="G163" i="12"/>
  <c r="I170" i="12"/>
  <c r="G170" i="12"/>
  <c r="G216" i="12"/>
  <c r="N216" i="12"/>
  <c r="O216" i="12" s="1"/>
  <c r="N299" i="12"/>
  <c r="G299" i="12"/>
  <c r="G47" i="12"/>
  <c r="G54" i="12"/>
  <c r="U58" i="12"/>
  <c r="M63" i="12"/>
  <c r="M70" i="12"/>
  <c r="G85" i="12"/>
  <c r="I85" i="12"/>
  <c r="M112" i="12"/>
  <c r="M137" i="12"/>
  <c r="I198" i="12"/>
  <c r="G198" i="12"/>
  <c r="N112" i="12"/>
  <c r="O112" i="12"/>
  <c r="M121" i="12"/>
  <c r="K132" i="12"/>
  <c r="N137" i="12"/>
  <c r="O137" i="12" s="1"/>
  <c r="M144" i="12"/>
  <c r="K157" i="12"/>
  <c r="M163" i="12"/>
  <c r="U163" i="12"/>
  <c r="M169" i="12"/>
  <c r="U170" i="12"/>
  <c r="M198" i="12"/>
  <c r="U198" i="12"/>
  <c r="U205" i="12"/>
  <c r="K240" i="12"/>
  <c r="I254" i="12"/>
  <c r="O254" i="12"/>
  <c r="O259" i="12"/>
  <c r="G259" i="12"/>
  <c r="I259" i="12"/>
  <c r="N310" i="12"/>
  <c r="O310" i="12" s="1"/>
  <c r="G310" i="12"/>
  <c r="N163" i="12"/>
  <c r="O163" i="12" s="1"/>
  <c r="N170" i="12"/>
  <c r="O170" i="12" s="1"/>
  <c r="M185" i="12"/>
  <c r="U185" i="12"/>
  <c r="N198" i="12"/>
  <c r="O198" i="12" s="1"/>
  <c r="N205" i="12"/>
  <c r="O205" i="12" s="1"/>
  <c r="O224" i="12"/>
  <c r="O231" i="12"/>
  <c r="N240" i="12"/>
  <c r="O240" i="12" s="1"/>
  <c r="G240" i="12"/>
  <c r="K259" i="12"/>
  <c r="M259" i="12"/>
  <c r="N267" i="12"/>
  <c r="O267" i="12" s="1"/>
  <c r="I292" i="12"/>
  <c r="G292" i="12"/>
  <c r="O303" i="12"/>
  <c r="G303" i="12"/>
  <c r="I303" i="12"/>
  <c r="N185" i="12"/>
  <c r="O185" i="12" s="1"/>
  <c r="N191" i="12"/>
  <c r="O191" i="12" s="1"/>
  <c r="M224" i="12"/>
  <c r="M230" i="12"/>
  <c r="M231" i="12"/>
  <c r="N247" i="12"/>
  <c r="O247" i="12" s="1"/>
  <c r="K298" i="12"/>
  <c r="M298" i="12"/>
  <c r="N337" i="12"/>
  <c r="O337" i="12" s="1"/>
  <c r="G337" i="12"/>
  <c r="N339" i="12"/>
  <c r="O339" i="12" s="1"/>
  <c r="G339" i="12"/>
  <c r="G247" i="12"/>
  <c r="I247" i="12"/>
  <c r="M254" i="12"/>
  <c r="G267" i="12"/>
  <c r="I267" i="12"/>
  <c r="O285" i="12"/>
  <c r="G285" i="12"/>
  <c r="I285" i="12"/>
  <c r="U292" i="12"/>
  <c r="O317" i="12"/>
  <c r="G317" i="12"/>
  <c r="I317" i="12"/>
  <c r="U323" i="12"/>
  <c r="M332" i="12"/>
  <c r="U254" i="12"/>
  <c r="O298" i="12"/>
  <c r="G298" i="12"/>
  <c r="I298" i="12"/>
  <c r="M299" i="12"/>
  <c r="O299" i="12"/>
  <c r="G323" i="12"/>
  <c r="O332" i="12"/>
  <c r="G332" i="12"/>
  <c r="I332" i="12"/>
  <c r="N338" i="12"/>
  <c r="O338" i="12" s="1"/>
  <c r="O85" i="11"/>
  <c r="O102" i="11"/>
  <c r="O35" i="11"/>
  <c r="O54" i="11"/>
  <c r="M35" i="11"/>
  <c r="M63" i="11"/>
  <c r="M78" i="11"/>
  <c r="G144" i="11"/>
  <c r="I144" i="11"/>
  <c r="M170" i="11"/>
  <c r="M121" i="11"/>
  <c r="O121" i="11"/>
  <c r="U137" i="11"/>
  <c r="U163" i="11"/>
  <c r="U204" i="11"/>
  <c r="U205" i="11"/>
  <c r="K230" i="11"/>
  <c r="O254" i="11"/>
  <c r="G254" i="11"/>
  <c r="I254" i="11"/>
  <c r="O323" i="11"/>
  <c r="G323" i="11"/>
  <c r="I323" i="11"/>
  <c r="N332" i="11"/>
  <c r="O332" i="11" s="1"/>
  <c r="M19" i="11"/>
  <c r="M47" i="11"/>
  <c r="M102" i="11"/>
  <c r="O157" i="11"/>
  <c r="G157" i="11"/>
  <c r="I157" i="11"/>
  <c r="G19" i="11"/>
  <c r="G35" i="11"/>
  <c r="G47" i="11"/>
  <c r="G54" i="11"/>
  <c r="K54" i="11"/>
  <c r="G63" i="11"/>
  <c r="G78" i="11"/>
  <c r="G85" i="11"/>
  <c r="K85" i="11"/>
  <c r="G96" i="11"/>
  <c r="K96" i="11"/>
  <c r="G102" i="11"/>
  <c r="M106" i="11"/>
  <c r="U121" i="11"/>
  <c r="M126" i="11"/>
  <c r="M132" i="11"/>
  <c r="I137" i="11"/>
  <c r="O137" i="11"/>
  <c r="G137" i="11"/>
  <c r="U150" i="11"/>
  <c r="I163" i="11"/>
  <c r="G163" i="11"/>
  <c r="O169" i="11"/>
  <c r="G169" i="11"/>
  <c r="I169" i="11"/>
  <c r="U170" i="11"/>
  <c r="I185" i="11"/>
  <c r="O185" i="11"/>
  <c r="G185" i="11"/>
  <c r="U191" i="11"/>
  <c r="U198" i="11"/>
  <c r="O204" i="11"/>
  <c r="G204" i="11"/>
  <c r="I204" i="11"/>
  <c r="I205" i="11"/>
  <c r="O205" i="11"/>
  <c r="G205" i="11"/>
  <c r="O216" i="11"/>
  <c r="G216" i="11"/>
  <c r="I216" i="11"/>
  <c r="O112" i="11"/>
  <c r="G112" i="11"/>
  <c r="I231" i="11"/>
  <c r="G231" i="11"/>
  <c r="O231" i="11"/>
  <c r="G121" i="11"/>
  <c r="O126" i="11"/>
  <c r="G126" i="11"/>
  <c r="I126" i="11"/>
  <c r="I150" i="11"/>
  <c r="O150" i="11"/>
  <c r="G150" i="11"/>
  <c r="U157" i="11"/>
  <c r="I170" i="11"/>
  <c r="O170" i="11"/>
  <c r="G170" i="11"/>
  <c r="O179" i="11"/>
  <c r="G179" i="11"/>
  <c r="I179" i="11"/>
  <c r="O191" i="11"/>
  <c r="G191" i="11"/>
  <c r="I191" i="11"/>
  <c r="I198" i="11"/>
  <c r="O198" i="11"/>
  <c r="G198" i="11"/>
  <c r="I224" i="11"/>
  <c r="O224" i="11"/>
  <c r="G224" i="11"/>
  <c r="U224" i="11"/>
  <c r="U230" i="11"/>
  <c r="M240" i="11"/>
  <c r="O260" i="11"/>
  <c r="G260" i="11"/>
  <c r="I260" i="11"/>
  <c r="N267" i="11"/>
  <c r="O267" i="11" s="1"/>
  <c r="K137" i="11"/>
  <c r="K150" i="11"/>
  <c r="K163" i="11"/>
  <c r="K170" i="11"/>
  <c r="K185" i="11"/>
  <c r="K198" i="11"/>
  <c r="K205" i="11"/>
  <c r="G230" i="11"/>
  <c r="I230" i="11"/>
  <c r="M231" i="11"/>
  <c r="M254" i="11"/>
  <c r="G275" i="11"/>
  <c r="I275" i="11"/>
  <c r="N285" i="11"/>
  <c r="O285" i="11" s="1"/>
  <c r="N298" i="11"/>
  <c r="O298" i="11" s="1"/>
  <c r="O337" i="11"/>
  <c r="G337" i="11"/>
  <c r="I337" i="11"/>
  <c r="N339" i="11"/>
  <c r="U339" i="11"/>
  <c r="O292" i="11"/>
  <c r="G292" i="11"/>
  <c r="I292" i="11"/>
  <c r="O299" i="11"/>
  <c r="G299" i="11"/>
  <c r="I299" i="11"/>
  <c r="N303" i="11"/>
  <c r="O303" i="11" s="1"/>
  <c r="G310" i="11"/>
  <c r="I310" i="11"/>
  <c r="N338" i="11"/>
  <c r="O338" i="11" s="1"/>
  <c r="O240" i="11"/>
  <c r="G240" i="11"/>
  <c r="I240" i="11"/>
  <c r="N275" i="11"/>
  <c r="O275" i="11" s="1"/>
  <c r="U275" i="11"/>
  <c r="N317" i="11"/>
  <c r="O317" i="11" s="1"/>
  <c r="N337" i="11"/>
  <c r="O339" i="11"/>
  <c r="G339" i="11"/>
  <c r="I339" i="11"/>
  <c r="M275" i="11"/>
  <c r="M292" i="11"/>
  <c r="M299" i="11"/>
  <c r="M310" i="11"/>
  <c r="M323" i="11"/>
  <c r="M337" i="11"/>
  <c r="M339" i="11"/>
  <c r="O35" i="10"/>
  <c r="O40" i="10"/>
  <c r="M84" i="10"/>
  <c r="M101" i="10"/>
  <c r="M121" i="10"/>
  <c r="M144" i="10"/>
  <c r="M169" i="10"/>
  <c r="O317" i="10"/>
  <c r="G317" i="10"/>
  <c r="I317" i="10"/>
  <c r="G332" i="10"/>
  <c r="I332" i="10"/>
  <c r="G338" i="10"/>
  <c r="I338" i="10"/>
  <c r="G10" i="10"/>
  <c r="K10" i="10"/>
  <c r="I19" i="10"/>
  <c r="G27" i="10"/>
  <c r="K27" i="10"/>
  <c r="I35" i="10"/>
  <c r="G40" i="10"/>
  <c r="K40" i="10"/>
  <c r="I47" i="10"/>
  <c r="G53" i="10"/>
  <c r="K53" i="10"/>
  <c r="I54" i="10"/>
  <c r="G58" i="10"/>
  <c r="K58" i="10"/>
  <c r="I63" i="10"/>
  <c r="K78" i="10"/>
  <c r="I85" i="10"/>
  <c r="K96" i="10"/>
  <c r="I102" i="10"/>
  <c r="K112" i="10"/>
  <c r="I126" i="10"/>
  <c r="K137" i="10"/>
  <c r="I150" i="10"/>
  <c r="K163" i="10"/>
  <c r="N169" i="10"/>
  <c r="O169" i="10" s="1"/>
  <c r="I170" i="10"/>
  <c r="G185" i="10"/>
  <c r="I185" i="10"/>
  <c r="G205" i="10"/>
  <c r="I205" i="10"/>
  <c r="G231" i="10"/>
  <c r="I231" i="10"/>
  <c r="N275" i="10"/>
  <c r="O275" i="10" s="1"/>
  <c r="N292" i="10"/>
  <c r="O292" i="10" s="1"/>
  <c r="N299" i="10"/>
  <c r="O299" i="10" s="1"/>
  <c r="N63" i="10"/>
  <c r="O63" i="10" s="1"/>
  <c r="T70" i="10"/>
  <c r="N85" i="10"/>
  <c r="O85" i="10"/>
  <c r="T91" i="10"/>
  <c r="N102" i="10"/>
  <c r="O102" i="10" s="1"/>
  <c r="T106" i="10"/>
  <c r="N126" i="10"/>
  <c r="O126" i="10" s="1"/>
  <c r="T132" i="10"/>
  <c r="N150" i="10"/>
  <c r="O150" i="10" s="1"/>
  <c r="T157" i="10"/>
  <c r="N170" i="10"/>
  <c r="O170" i="10"/>
  <c r="M198" i="10"/>
  <c r="M224" i="10"/>
  <c r="M247" i="10"/>
  <c r="O259" i="10"/>
  <c r="G259" i="10"/>
  <c r="I259" i="10"/>
  <c r="G303" i="10"/>
  <c r="I303" i="10"/>
  <c r="N323" i="10"/>
  <c r="O323" i="10" s="1"/>
  <c r="N337" i="10"/>
  <c r="O337" i="10" s="1"/>
  <c r="N338" i="10"/>
  <c r="O338" i="10" s="1"/>
  <c r="U338" i="10"/>
  <c r="N339" i="10"/>
  <c r="O339" i="10" s="1"/>
  <c r="G19" i="10"/>
  <c r="G35" i="10"/>
  <c r="G47" i="10"/>
  <c r="G54" i="10"/>
  <c r="N185" i="10"/>
  <c r="O185" i="10" s="1"/>
  <c r="T191" i="10"/>
  <c r="O198" i="10"/>
  <c r="G198" i="10"/>
  <c r="I198" i="10"/>
  <c r="N205" i="10"/>
  <c r="O205" i="10" s="1"/>
  <c r="T216" i="10"/>
  <c r="O224" i="10"/>
  <c r="G224" i="10"/>
  <c r="I224" i="10"/>
  <c r="N231" i="10"/>
  <c r="O231" i="10" s="1"/>
  <c r="T240" i="10"/>
  <c r="O247" i="10"/>
  <c r="G247" i="10"/>
  <c r="I247" i="10"/>
  <c r="O267" i="10"/>
  <c r="G267" i="10"/>
  <c r="I267" i="10"/>
  <c r="O285" i="10"/>
  <c r="G285" i="10"/>
  <c r="I285" i="10"/>
  <c r="O298" i="10"/>
  <c r="G298" i="10"/>
  <c r="I298" i="10"/>
  <c r="M259" i="10"/>
  <c r="M267" i="10"/>
  <c r="M285" i="10"/>
  <c r="M298" i="10"/>
  <c r="M303" i="10"/>
  <c r="M317" i="10"/>
  <c r="M332" i="10"/>
  <c r="M338" i="10"/>
  <c r="O10" i="9"/>
  <c r="O40" i="9"/>
  <c r="O267" i="9"/>
  <c r="M27" i="9"/>
  <c r="M40" i="9"/>
  <c r="M58" i="9"/>
  <c r="I47" i="9"/>
  <c r="K54" i="9"/>
  <c r="I63" i="9"/>
  <c r="N78" i="9"/>
  <c r="T84" i="9"/>
  <c r="G85" i="9"/>
  <c r="I85" i="9"/>
  <c r="N96" i="9"/>
  <c r="O96" i="9" s="1"/>
  <c r="T101" i="9"/>
  <c r="G102" i="9"/>
  <c r="I102" i="9"/>
  <c r="N112" i="9"/>
  <c r="T121" i="9"/>
  <c r="G126" i="9"/>
  <c r="I126" i="9"/>
  <c r="N137" i="9"/>
  <c r="O137" i="9" s="1"/>
  <c r="T144" i="9"/>
  <c r="G150" i="9"/>
  <c r="I150" i="9"/>
  <c r="N163" i="9"/>
  <c r="T169" i="9"/>
  <c r="G170" i="9"/>
  <c r="I170" i="9"/>
  <c r="N185" i="9"/>
  <c r="O185" i="9" s="1"/>
  <c r="T191" i="9"/>
  <c r="G198" i="9"/>
  <c r="I198" i="9"/>
  <c r="N205" i="9"/>
  <c r="T216" i="9"/>
  <c r="G224" i="9"/>
  <c r="I224" i="9"/>
  <c r="N231" i="9"/>
  <c r="O231" i="9" s="1"/>
  <c r="T240" i="9"/>
  <c r="I247" i="9"/>
  <c r="G247" i="9"/>
  <c r="G337" i="9"/>
  <c r="I337" i="9"/>
  <c r="M10" i="9"/>
  <c r="G10" i="9"/>
  <c r="G27" i="9"/>
  <c r="G40" i="9"/>
  <c r="N47" i="9"/>
  <c r="O47" i="9" s="1"/>
  <c r="T53" i="9"/>
  <c r="N63" i="9"/>
  <c r="O63" i="9" s="1"/>
  <c r="M78" i="9"/>
  <c r="M96" i="9"/>
  <c r="M112" i="9"/>
  <c r="M137" i="9"/>
  <c r="M163" i="9"/>
  <c r="M185" i="9"/>
  <c r="M205" i="9"/>
  <c r="M231" i="9"/>
  <c r="M247" i="9"/>
  <c r="K247" i="9"/>
  <c r="K254" i="9"/>
  <c r="M254" i="9"/>
  <c r="O260" i="9"/>
  <c r="G260" i="9"/>
  <c r="I260" i="9"/>
  <c r="G323" i="9"/>
  <c r="I323" i="9"/>
  <c r="G63" i="9"/>
  <c r="O78" i="9"/>
  <c r="G78" i="9"/>
  <c r="I78" i="9"/>
  <c r="N85" i="9"/>
  <c r="O85" i="9" s="1"/>
  <c r="G96" i="9"/>
  <c r="I96" i="9"/>
  <c r="N102" i="9"/>
  <c r="O102" i="9" s="1"/>
  <c r="O112" i="9"/>
  <c r="G112" i="9"/>
  <c r="I112" i="9"/>
  <c r="N126" i="9"/>
  <c r="O126" i="9" s="1"/>
  <c r="G137" i="9"/>
  <c r="I137" i="9"/>
  <c r="N150" i="9"/>
  <c r="O150" i="9" s="1"/>
  <c r="O163" i="9"/>
  <c r="G163" i="9"/>
  <c r="I163" i="9"/>
  <c r="N170" i="9"/>
  <c r="O170" i="9" s="1"/>
  <c r="G185" i="9"/>
  <c r="I185" i="9"/>
  <c r="N198" i="9"/>
  <c r="O198" i="9" s="1"/>
  <c r="O205" i="9"/>
  <c r="G205" i="9"/>
  <c r="I205" i="9"/>
  <c r="N224" i="9"/>
  <c r="O224" i="9" s="1"/>
  <c r="G231" i="9"/>
  <c r="I231" i="9"/>
  <c r="I267" i="9"/>
  <c r="G267" i="9"/>
  <c r="K292" i="9"/>
  <c r="M292" i="9"/>
  <c r="G299" i="9"/>
  <c r="I299" i="9"/>
  <c r="G310" i="9"/>
  <c r="I310" i="9"/>
  <c r="U247" i="9"/>
  <c r="U267" i="9"/>
  <c r="M275" i="9"/>
  <c r="N292" i="9"/>
  <c r="O292" i="9" s="1"/>
  <c r="G254" i="9"/>
  <c r="I254" i="9"/>
  <c r="M259" i="9"/>
  <c r="O275" i="9"/>
  <c r="G275" i="9"/>
  <c r="I275" i="9"/>
  <c r="N298" i="9"/>
  <c r="O298" i="9" s="1"/>
  <c r="N299" i="9"/>
  <c r="O299" i="9" s="1"/>
  <c r="U299" i="9"/>
  <c r="N310" i="9"/>
  <c r="O310" i="9" s="1"/>
  <c r="U310" i="9"/>
  <c r="N323" i="9"/>
  <c r="O323" i="9" s="1"/>
  <c r="U323" i="9"/>
  <c r="N337" i="9"/>
  <c r="O337" i="9" s="1"/>
  <c r="U337" i="9"/>
  <c r="G292" i="9"/>
  <c r="I292" i="9"/>
  <c r="O339" i="9"/>
  <c r="G339" i="9"/>
  <c r="I339" i="9"/>
  <c r="M299" i="9"/>
  <c r="G303" i="9"/>
  <c r="O303" i="9"/>
  <c r="M310" i="9"/>
  <c r="G317" i="9"/>
  <c r="O317" i="9"/>
  <c r="M323" i="9"/>
  <c r="G332" i="9"/>
  <c r="O332" i="9"/>
  <c r="M337" i="9"/>
  <c r="G338" i="9"/>
  <c r="M339" i="9"/>
  <c r="M47" i="8"/>
  <c r="M85" i="8"/>
  <c r="T53" i="8"/>
  <c r="T91" i="8"/>
  <c r="T10" i="8"/>
  <c r="M19" i="8"/>
  <c r="T58" i="8"/>
  <c r="M63" i="8"/>
  <c r="M170" i="8"/>
  <c r="M205" i="8"/>
  <c r="G338" i="8"/>
  <c r="I338" i="8"/>
  <c r="K102" i="8"/>
  <c r="K112" i="8"/>
  <c r="K126" i="8"/>
  <c r="K137" i="8"/>
  <c r="K150" i="8"/>
  <c r="K163" i="8"/>
  <c r="K185" i="8"/>
  <c r="K198" i="8"/>
  <c r="U230" i="8"/>
  <c r="M231" i="8"/>
  <c r="O247" i="8"/>
  <c r="G247" i="8"/>
  <c r="I247" i="8"/>
  <c r="O267" i="8"/>
  <c r="G267" i="8"/>
  <c r="I267" i="8"/>
  <c r="O285" i="8"/>
  <c r="G285" i="8"/>
  <c r="I285" i="8"/>
  <c r="U292" i="8"/>
  <c r="M298" i="8"/>
  <c r="M317" i="8"/>
  <c r="O259" i="8"/>
  <c r="G259" i="8"/>
  <c r="G230" i="8"/>
  <c r="O231" i="8"/>
  <c r="G231" i="8"/>
  <c r="I231" i="8"/>
  <c r="G292" i="8"/>
  <c r="O298" i="8"/>
  <c r="G298" i="8"/>
  <c r="I298" i="8"/>
  <c r="O299" i="8"/>
  <c r="G317" i="8"/>
  <c r="I317" i="8"/>
  <c r="N332" i="8"/>
  <c r="O332" i="8" s="1"/>
  <c r="N337" i="8"/>
  <c r="O337" i="8" s="1"/>
  <c r="O224" i="8"/>
  <c r="G224" i="8"/>
  <c r="I224" i="8"/>
  <c r="M230" i="8"/>
  <c r="U240" i="8"/>
  <c r="M247" i="8"/>
  <c r="U260" i="8"/>
  <c r="M267" i="8"/>
  <c r="U275" i="8"/>
  <c r="M285" i="8"/>
  <c r="O292" i="8"/>
  <c r="G299" i="8"/>
  <c r="O303" i="8"/>
  <c r="G303" i="8"/>
  <c r="I303" i="8"/>
  <c r="N317" i="8"/>
  <c r="O317" i="8" s="1"/>
  <c r="G332" i="8"/>
  <c r="I332" i="8"/>
  <c r="N339" i="8"/>
  <c r="O339" i="8" s="1"/>
  <c r="M338" i="8"/>
  <c r="O84" i="7"/>
  <c r="O101" i="7"/>
  <c r="O27" i="7"/>
  <c r="O53" i="7"/>
  <c r="O121" i="7"/>
  <c r="O144" i="7"/>
  <c r="O169" i="7"/>
  <c r="O191" i="7"/>
  <c r="O216" i="7"/>
  <c r="O240" i="7"/>
  <c r="G247" i="7"/>
  <c r="O254" i="7"/>
  <c r="G254" i="7"/>
  <c r="I254" i="7"/>
  <c r="G259" i="7"/>
  <c r="O260" i="7"/>
  <c r="G260" i="7"/>
  <c r="I260" i="7"/>
  <c r="G285" i="7"/>
  <c r="O292" i="7"/>
  <c r="G292" i="7"/>
  <c r="I292" i="7"/>
  <c r="G303" i="7"/>
  <c r="G310" i="7"/>
  <c r="I310" i="7"/>
  <c r="G337" i="7"/>
  <c r="I337" i="7"/>
  <c r="G339" i="7"/>
  <c r="I339" i="7"/>
  <c r="M179" i="7"/>
  <c r="M204" i="7"/>
  <c r="M216" i="7"/>
  <c r="M10" i="7"/>
  <c r="M106" i="7"/>
  <c r="M132" i="7"/>
  <c r="M157" i="7"/>
  <c r="M169" i="7"/>
  <c r="M247" i="7"/>
  <c r="O247" i="7"/>
  <c r="M259" i="7"/>
  <c r="O259" i="7"/>
  <c r="U267" i="7"/>
  <c r="M275" i="7"/>
  <c r="M285" i="7"/>
  <c r="O285" i="7"/>
  <c r="U298" i="7"/>
  <c r="M299" i="7"/>
  <c r="M303" i="7"/>
  <c r="O303" i="7"/>
  <c r="N310" i="7"/>
  <c r="O310" i="7" s="1"/>
  <c r="M323" i="7"/>
  <c r="N337" i="7"/>
  <c r="O337" i="7" s="1"/>
  <c r="N339" i="7"/>
  <c r="O339" i="7" s="1"/>
  <c r="M27" i="7"/>
  <c r="M40" i="7"/>
  <c r="M53" i="7"/>
  <c r="M70" i="7"/>
  <c r="M84" i="7"/>
  <c r="M91" i="7"/>
  <c r="M121" i="7"/>
  <c r="M144" i="7"/>
  <c r="M191" i="7"/>
  <c r="M230" i="7"/>
  <c r="M240" i="7"/>
  <c r="G10" i="7"/>
  <c r="G27" i="7"/>
  <c r="G40" i="7"/>
  <c r="G53" i="7"/>
  <c r="G58" i="7"/>
  <c r="G70" i="7"/>
  <c r="G84" i="7"/>
  <c r="G91" i="7"/>
  <c r="G101" i="7"/>
  <c r="G106" i="7"/>
  <c r="G121" i="7"/>
  <c r="G132" i="7"/>
  <c r="G144" i="7"/>
  <c r="G157" i="7"/>
  <c r="G169" i="7"/>
  <c r="G179" i="7"/>
  <c r="G191" i="7"/>
  <c r="G204" i="7"/>
  <c r="G216" i="7"/>
  <c r="G230" i="7"/>
  <c r="G240" i="7"/>
  <c r="U247" i="7"/>
  <c r="M254" i="7"/>
  <c r="U259" i="7"/>
  <c r="M260" i="7"/>
  <c r="G267" i="7"/>
  <c r="O275" i="7"/>
  <c r="G275" i="7"/>
  <c r="I275" i="7"/>
  <c r="U285" i="7"/>
  <c r="M292" i="7"/>
  <c r="G298" i="7"/>
  <c r="O299" i="7"/>
  <c r="G299" i="7"/>
  <c r="I299" i="7"/>
  <c r="U303" i="7"/>
  <c r="M310" i="7"/>
  <c r="G323" i="7"/>
  <c r="I323" i="7"/>
  <c r="M337" i="7"/>
  <c r="M339" i="7"/>
  <c r="T10" i="6"/>
  <c r="T19" i="6"/>
  <c r="T27" i="6"/>
  <c r="T35" i="6"/>
  <c r="T40" i="6"/>
  <c r="T47" i="6"/>
  <c r="T53" i="6"/>
  <c r="T84" i="6"/>
  <c r="T121" i="6"/>
  <c r="T169" i="6"/>
  <c r="T216" i="6"/>
  <c r="O224" i="6"/>
  <c r="T91" i="6"/>
  <c r="M96" i="6"/>
  <c r="T132" i="6"/>
  <c r="M137" i="6"/>
  <c r="T179" i="6"/>
  <c r="M185" i="6"/>
  <c r="M231" i="6"/>
  <c r="I247" i="6"/>
  <c r="G247" i="6"/>
  <c r="O247" i="6"/>
  <c r="K254" i="6"/>
  <c r="M254" i="6"/>
  <c r="U317" i="6"/>
  <c r="U298" i="6"/>
  <c r="G317" i="6"/>
  <c r="I317" i="6"/>
  <c r="O323" i="6"/>
  <c r="G224" i="6"/>
  <c r="G231" i="6"/>
  <c r="U247" i="6"/>
  <c r="G259" i="6"/>
  <c r="M267" i="6"/>
  <c r="U267" i="6"/>
  <c r="M275" i="6"/>
  <c r="G285" i="6"/>
  <c r="N298" i="6"/>
  <c r="O298" i="6" s="1"/>
  <c r="O299" i="6"/>
  <c r="G303" i="6"/>
  <c r="M317" i="6"/>
  <c r="O332" i="6"/>
  <c r="G332" i="6"/>
  <c r="I332" i="6"/>
  <c r="O338" i="6"/>
  <c r="G338" i="6"/>
  <c r="I338" i="6"/>
  <c r="O254" i="6"/>
  <c r="O259" i="6"/>
  <c r="N267" i="6"/>
  <c r="O267" i="6" s="1"/>
  <c r="O275" i="6"/>
  <c r="O285" i="6"/>
  <c r="G298" i="6"/>
  <c r="O303" i="6"/>
  <c r="N317" i="6"/>
  <c r="O317" i="6" s="1"/>
  <c r="G254" i="6"/>
  <c r="G260" i="6"/>
  <c r="G275" i="6"/>
  <c r="G292" i="6"/>
  <c r="G299" i="6"/>
  <c r="G310" i="6"/>
  <c r="G323" i="6"/>
  <c r="K323" i="6"/>
  <c r="G337" i="6"/>
  <c r="K337" i="6"/>
  <c r="O337" i="6"/>
  <c r="G339" i="6"/>
  <c r="K339" i="6"/>
  <c r="O339" i="6"/>
  <c r="M10" i="5"/>
  <c r="M40" i="5"/>
  <c r="M70" i="5"/>
  <c r="M106" i="5"/>
  <c r="M121" i="5"/>
  <c r="M157" i="5"/>
  <c r="N170" i="5"/>
  <c r="O170" i="5" s="1"/>
  <c r="K323" i="5"/>
  <c r="M323" i="5"/>
  <c r="K339" i="5"/>
  <c r="M339" i="5"/>
  <c r="M137" i="5"/>
  <c r="G150" i="5"/>
  <c r="M163" i="5"/>
  <c r="G191" i="5"/>
  <c r="U216" i="5"/>
  <c r="U230" i="5"/>
  <c r="G240" i="5"/>
  <c r="I247" i="5"/>
  <c r="G247" i="5"/>
  <c r="N260" i="5"/>
  <c r="G285" i="5"/>
  <c r="U337" i="5"/>
  <c r="K91" i="5"/>
  <c r="K132" i="5"/>
  <c r="N137" i="5"/>
  <c r="O137" i="5" s="1"/>
  <c r="N163" i="5"/>
  <c r="O163" i="5" s="1"/>
  <c r="M179" i="5"/>
  <c r="M185" i="5"/>
  <c r="O191" i="5"/>
  <c r="N216" i="5"/>
  <c r="O216" i="5" s="1"/>
  <c r="N224" i="5"/>
  <c r="O224" i="5" s="1"/>
  <c r="N230" i="5"/>
  <c r="O230" i="5" s="1"/>
  <c r="N231" i="5"/>
  <c r="O231" i="5" s="1"/>
  <c r="O240" i="5"/>
  <c r="K254" i="5"/>
  <c r="M254" i="5"/>
  <c r="I338" i="5"/>
  <c r="G338" i="5"/>
  <c r="M27" i="5"/>
  <c r="M58" i="5"/>
  <c r="M84" i="5"/>
  <c r="M101" i="5"/>
  <c r="N259" i="5"/>
  <c r="O259" i="5" s="1"/>
  <c r="G259" i="5"/>
  <c r="O299" i="5"/>
  <c r="G299" i="5"/>
  <c r="N144" i="5"/>
  <c r="O144" i="5" s="1"/>
  <c r="T150" i="5"/>
  <c r="N169" i="5"/>
  <c r="O169" i="5" s="1"/>
  <c r="T170" i="5"/>
  <c r="N179" i="5"/>
  <c r="O179" i="5" s="1"/>
  <c r="N185" i="5"/>
  <c r="O185" i="5" s="1"/>
  <c r="M191" i="5"/>
  <c r="U191" i="5"/>
  <c r="M198" i="5"/>
  <c r="G216" i="5"/>
  <c r="G230" i="5"/>
  <c r="M240" i="5"/>
  <c r="U240" i="5"/>
  <c r="N267" i="5"/>
  <c r="O267" i="5" s="1"/>
  <c r="G267" i="5"/>
  <c r="N275" i="5"/>
  <c r="O275" i="5" s="1"/>
  <c r="O292" i="5"/>
  <c r="G292" i="5"/>
  <c r="I292" i="5"/>
  <c r="N303" i="5"/>
  <c r="O303" i="5" s="1"/>
  <c r="G303" i="5"/>
  <c r="I317" i="5"/>
  <c r="G317" i="5"/>
  <c r="G332" i="5"/>
  <c r="O337" i="5"/>
  <c r="G337" i="5"/>
  <c r="I337" i="5"/>
  <c r="M338" i="5"/>
  <c r="U247" i="5"/>
  <c r="O260" i="5"/>
  <c r="G260" i="5"/>
  <c r="I260" i="5"/>
  <c r="G275" i="5"/>
  <c r="I275" i="5"/>
  <c r="O310" i="5"/>
  <c r="G310" i="5"/>
  <c r="I310" i="5"/>
  <c r="U317" i="5"/>
  <c r="U338" i="5"/>
  <c r="O254" i="5"/>
  <c r="G254" i="5"/>
  <c r="I254" i="5"/>
  <c r="M285" i="5"/>
  <c r="O285" i="5"/>
  <c r="M298" i="5"/>
  <c r="O298" i="5"/>
  <c r="O323" i="5"/>
  <c r="G323" i="5"/>
  <c r="I323" i="5"/>
  <c r="O332" i="5"/>
  <c r="O339" i="5"/>
  <c r="G339" i="5"/>
  <c r="I339" i="5"/>
  <c r="G163" i="4"/>
  <c r="I170" i="4"/>
  <c r="M170" i="4"/>
  <c r="G185" i="4"/>
  <c r="I198" i="4"/>
  <c r="M198" i="4"/>
  <c r="G205" i="4"/>
  <c r="I224" i="4"/>
  <c r="M224" i="4"/>
  <c r="G231" i="4"/>
  <c r="M247" i="4"/>
  <c r="O267" i="4"/>
  <c r="O285" i="4"/>
  <c r="O332" i="4"/>
  <c r="O338" i="4"/>
  <c r="M10" i="4"/>
  <c r="M27" i="4"/>
  <c r="M40" i="4"/>
  <c r="M53" i="4"/>
  <c r="M58" i="4"/>
  <c r="M70" i="4"/>
  <c r="M84" i="4"/>
  <c r="M91" i="4"/>
  <c r="M101" i="4"/>
  <c r="M106" i="4"/>
  <c r="M121" i="4"/>
  <c r="M132" i="4"/>
  <c r="M144" i="4"/>
  <c r="M157" i="4"/>
  <c r="M179" i="4"/>
  <c r="M204" i="4"/>
  <c r="M230" i="4"/>
  <c r="M254" i="4"/>
  <c r="I163" i="4"/>
  <c r="I185" i="4"/>
  <c r="I205" i="4"/>
  <c r="I231" i="4"/>
  <c r="N254" i="4"/>
  <c r="O254" i="4" s="1"/>
  <c r="N259" i="4"/>
  <c r="O259" i="4" s="1"/>
  <c r="N260" i="4"/>
  <c r="O260" i="4" s="1"/>
  <c r="O303" i="4"/>
  <c r="N163" i="4"/>
  <c r="O163" i="4" s="1"/>
  <c r="T169" i="4"/>
  <c r="N185" i="4"/>
  <c r="O185" i="4" s="1"/>
  <c r="T191" i="4"/>
  <c r="N205" i="4"/>
  <c r="O205" i="4" s="1"/>
  <c r="T216" i="4"/>
  <c r="N231" i="4"/>
  <c r="O231" i="4" s="1"/>
  <c r="T240" i="4"/>
  <c r="G259" i="4"/>
  <c r="O298" i="4"/>
  <c r="N275" i="4"/>
  <c r="O275" i="4" s="1"/>
  <c r="N292" i="4"/>
  <c r="O292" i="4" s="1"/>
  <c r="N299" i="4"/>
  <c r="O299" i="4" s="1"/>
  <c r="N310" i="4"/>
  <c r="O310" i="4" s="1"/>
  <c r="N323" i="4"/>
  <c r="O323" i="4" s="1"/>
  <c r="N337" i="4"/>
  <c r="O337" i="4" s="1"/>
  <c r="N339" i="4"/>
  <c r="O339" i="4" s="1"/>
  <c r="I267" i="4"/>
  <c r="K275" i="4"/>
  <c r="I285" i="4"/>
  <c r="K292" i="4"/>
  <c r="I298" i="4"/>
  <c r="K299" i="4"/>
  <c r="I303" i="4"/>
  <c r="K310" i="4"/>
  <c r="I317" i="4"/>
  <c r="K323" i="4"/>
  <c r="I332" i="4"/>
  <c r="K337" i="4"/>
  <c r="I338" i="4"/>
  <c r="K339" i="4"/>
  <c r="G267" i="4"/>
  <c r="G285" i="4"/>
  <c r="G298" i="4"/>
  <c r="G303" i="4"/>
  <c r="G317" i="4"/>
  <c r="G332" i="4"/>
  <c r="G338" i="4"/>
  <c r="U91" i="3"/>
  <c r="U101" i="3"/>
  <c r="U144" i="3"/>
  <c r="O170" i="3"/>
  <c r="G170" i="3"/>
  <c r="I170" i="3"/>
  <c r="N170" i="3"/>
  <c r="I230" i="3"/>
  <c r="G230" i="3"/>
  <c r="O230" i="3"/>
  <c r="K231" i="3"/>
  <c r="M231" i="3"/>
  <c r="U27" i="3"/>
  <c r="O58" i="3"/>
  <c r="O10" i="3"/>
  <c r="N27" i="3"/>
  <c r="O35" i="3"/>
  <c r="M53" i="3"/>
  <c r="U53" i="3"/>
  <c r="M54" i="3"/>
  <c r="M63" i="3"/>
  <c r="O70" i="3"/>
  <c r="G84" i="3"/>
  <c r="N91" i="3"/>
  <c r="O91" i="3" s="1"/>
  <c r="O96" i="3"/>
  <c r="N101" i="3"/>
  <c r="O101" i="3" s="1"/>
  <c r="O102" i="3"/>
  <c r="G106" i="3"/>
  <c r="O121" i="3"/>
  <c r="G132" i="3"/>
  <c r="N144" i="3"/>
  <c r="O150" i="3"/>
  <c r="G157" i="3"/>
  <c r="N260" i="3"/>
  <c r="O260" i="3" s="1"/>
  <c r="G260" i="3"/>
  <c r="I299" i="3"/>
  <c r="G299" i="3"/>
  <c r="I339" i="3"/>
  <c r="G339" i="3"/>
  <c r="O27" i="3"/>
  <c r="O144" i="3"/>
  <c r="I275" i="3"/>
  <c r="G275" i="3"/>
  <c r="M10" i="3"/>
  <c r="M19" i="3"/>
  <c r="G27" i="3"/>
  <c r="M40" i="3"/>
  <c r="M47" i="3"/>
  <c r="N53" i="3"/>
  <c r="O53" i="3" s="1"/>
  <c r="O54" i="3"/>
  <c r="N58" i="3"/>
  <c r="O63" i="3"/>
  <c r="M70" i="3"/>
  <c r="M78" i="3"/>
  <c r="O84" i="3"/>
  <c r="G91" i="3"/>
  <c r="G101" i="3"/>
  <c r="M121" i="3"/>
  <c r="M126" i="3"/>
  <c r="O132" i="3"/>
  <c r="G144" i="3"/>
  <c r="O157" i="3"/>
  <c r="O198" i="3"/>
  <c r="G198" i="3"/>
  <c r="I198" i="3"/>
  <c r="O205" i="3"/>
  <c r="G205" i="3"/>
  <c r="I205" i="3"/>
  <c r="K247" i="3"/>
  <c r="M247" i="3"/>
  <c r="O259" i="3"/>
  <c r="G259" i="3"/>
  <c r="I259" i="3"/>
  <c r="K298" i="3"/>
  <c r="M298" i="3"/>
  <c r="K338" i="3"/>
  <c r="M338" i="3"/>
  <c r="I240" i="3"/>
  <c r="G240" i="3"/>
  <c r="O240" i="3"/>
  <c r="K259" i="3"/>
  <c r="M259" i="3"/>
  <c r="O285" i="3"/>
  <c r="U299" i="3"/>
  <c r="U339" i="3"/>
  <c r="G19" i="3"/>
  <c r="G35" i="3"/>
  <c r="G47" i="3"/>
  <c r="G54" i="3"/>
  <c r="G63" i="3"/>
  <c r="G78" i="3"/>
  <c r="G85" i="3"/>
  <c r="G96" i="3"/>
  <c r="G102" i="3"/>
  <c r="G112" i="3"/>
  <c r="G126" i="3"/>
  <c r="G137" i="3"/>
  <c r="G150" i="3"/>
  <c r="G163" i="3"/>
  <c r="G179" i="3"/>
  <c r="O185" i="3"/>
  <c r="G185" i="3"/>
  <c r="I185" i="3"/>
  <c r="M191" i="3"/>
  <c r="O191" i="3"/>
  <c r="M204" i="3"/>
  <c r="O204" i="3"/>
  <c r="G216" i="3"/>
  <c r="O224" i="3"/>
  <c r="G224" i="3"/>
  <c r="I224" i="3"/>
  <c r="U230" i="3"/>
  <c r="U240" i="3"/>
  <c r="G254" i="3"/>
  <c r="O267" i="3"/>
  <c r="G267" i="3"/>
  <c r="I267" i="3"/>
  <c r="K285" i="3"/>
  <c r="M285" i="3"/>
  <c r="M292" i="3"/>
  <c r="U292" i="3"/>
  <c r="I310" i="3"/>
  <c r="G310" i="3"/>
  <c r="U310" i="3"/>
  <c r="M337" i="3"/>
  <c r="U337" i="3"/>
  <c r="M169" i="3"/>
  <c r="U191" i="3"/>
  <c r="M198" i="3"/>
  <c r="U204" i="3"/>
  <c r="M205" i="3"/>
  <c r="O231" i="3"/>
  <c r="G231" i="3"/>
  <c r="I231" i="3"/>
  <c r="O254" i="3"/>
  <c r="M260" i="3"/>
  <c r="O317" i="3"/>
  <c r="O247" i="3"/>
  <c r="G247" i="3"/>
  <c r="I247" i="3"/>
  <c r="U254" i="3"/>
  <c r="U275" i="3"/>
  <c r="N292" i="3"/>
  <c r="O292" i="3" s="1"/>
  <c r="O298" i="3"/>
  <c r="N299" i="3"/>
  <c r="O299" i="3" s="1"/>
  <c r="O303" i="3"/>
  <c r="O323" i="3"/>
  <c r="N337" i="3"/>
  <c r="O337" i="3" s="1"/>
  <c r="O338" i="3"/>
  <c r="N339" i="3"/>
  <c r="O339" i="3" s="1"/>
  <c r="G285" i="3"/>
  <c r="G298" i="3"/>
  <c r="G303" i="3"/>
  <c r="G317" i="3"/>
  <c r="G332" i="3"/>
  <c r="G338" i="3"/>
  <c r="O298" i="2"/>
  <c r="G298" i="2"/>
  <c r="I298" i="2"/>
  <c r="K303" i="2"/>
  <c r="M303" i="2"/>
  <c r="O317" i="2"/>
  <c r="G317" i="2"/>
  <c r="I317" i="2"/>
  <c r="U332" i="2"/>
  <c r="M19" i="2"/>
  <c r="M96" i="2"/>
  <c r="M102" i="2"/>
  <c r="M163" i="2"/>
  <c r="O230" i="2"/>
  <c r="G230" i="2"/>
  <c r="K35" i="2"/>
  <c r="K47" i="2"/>
  <c r="K54" i="2"/>
  <c r="K63" i="2"/>
  <c r="K78" i="2"/>
  <c r="K85" i="2"/>
  <c r="K112" i="2"/>
  <c r="K126" i="2"/>
  <c r="K137" i="2"/>
  <c r="K150" i="2"/>
  <c r="K170" i="2"/>
  <c r="K185" i="2"/>
  <c r="U198" i="2"/>
  <c r="M204" i="2"/>
  <c r="M224" i="2"/>
  <c r="O240" i="2"/>
  <c r="G240" i="2"/>
  <c r="I240" i="2"/>
  <c r="O259" i="2"/>
  <c r="G259" i="2"/>
  <c r="I259" i="2"/>
  <c r="M292" i="2"/>
  <c r="G198" i="2"/>
  <c r="O204" i="2"/>
  <c r="G204" i="2"/>
  <c r="I204" i="2"/>
  <c r="K267" i="2"/>
  <c r="G275" i="2"/>
  <c r="G299" i="2"/>
  <c r="K317" i="2"/>
  <c r="M317" i="2"/>
  <c r="I323" i="2"/>
  <c r="O323" i="2"/>
  <c r="I230" i="2"/>
  <c r="I254" i="2"/>
  <c r="O254" i="2"/>
  <c r="O338" i="2"/>
  <c r="G338" i="2"/>
  <c r="I338" i="2"/>
  <c r="I260" i="2"/>
  <c r="G260" i="2"/>
  <c r="O260" i="2"/>
  <c r="O299" i="2"/>
  <c r="O191" i="2"/>
  <c r="M198" i="2"/>
  <c r="O198" i="2"/>
  <c r="G205" i="2"/>
  <c r="O216" i="2"/>
  <c r="G216" i="2"/>
  <c r="I216" i="2"/>
  <c r="U231" i="2"/>
  <c r="M240" i="2"/>
  <c r="U247" i="2"/>
  <c r="U254" i="2"/>
  <c r="M259" i="2"/>
  <c r="U260" i="2"/>
  <c r="M275" i="2"/>
  <c r="O285" i="2"/>
  <c r="G285" i="2"/>
  <c r="I285" i="2"/>
  <c r="M299" i="2"/>
  <c r="O303" i="2"/>
  <c r="G303" i="2"/>
  <c r="I303" i="2"/>
  <c r="O310" i="2"/>
  <c r="G332" i="2"/>
  <c r="I332" i="2"/>
  <c r="M254" i="2"/>
  <c r="O267" i="2"/>
  <c r="G267" i="2"/>
  <c r="I267" i="2"/>
  <c r="U299" i="2"/>
  <c r="U310" i="2"/>
  <c r="M323" i="2"/>
  <c r="O40" i="1"/>
  <c r="G121" i="1"/>
  <c r="N126" i="1"/>
  <c r="O126" i="1" s="1"/>
  <c r="O169" i="1"/>
  <c r="I254" i="1"/>
  <c r="G254" i="1"/>
  <c r="O285" i="1"/>
  <c r="G285" i="1"/>
  <c r="I285" i="1"/>
  <c r="K338" i="1"/>
  <c r="M338" i="1"/>
  <c r="M10" i="1"/>
  <c r="M40" i="1"/>
  <c r="O78" i="1"/>
  <c r="G78" i="1"/>
  <c r="I78" i="1"/>
  <c r="O96" i="1"/>
  <c r="G96" i="1"/>
  <c r="I96" i="1"/>
  <c r="O204" i="1"/>
  <c r="I240" i="1"/>
  <c r="G240" i="1"/>
  <c r="O240" i="1"/>
  <c r="O267" i="1"/>
  <c r="G267" i="1"/>
  <c r="I267" i="1"/>
  <c r="O292" i="1"/>
  <c r="O317" i="1"/>
  <c r="G317" i="1"/>
  <c r="I317" i="1"/>
  <c r="K332" i="1"/>
  <c r="M332" i="1"/>
  <c r="G84" i="1"/>
  <c r="G85" i="1"/>
  <c r="N85" i="1"/>
  <c r="O85" i="1" s="1"/>
  <c r="G126" i="1"/>
  <c r="I126" i="1"/>
  <c r="O179" i="1"/>
  <c r="K198" i="1"/>
  <c r="O205" i="1"/>
  <c r="G205" i="1"/>
  <c r="I205" i="1"/>
  <c r="G10" i="1"/>
  <c r="G27" i="1"/>
  <c r="K27" i="1"/>
  <c r="G40" i="1"/>
  <c r="G53" i="1"/>
  <c r="K53" i="1"/>
  <c r="G58" i="1"/>
  <c r="K58" i="1"/>
  <c r="M70" i="1"/>
  <c r="M91" i="1"/>
  <c r="O91" i="1"/>
  <c r="G101" i="1"/>
  <c r="O102" i="1"/>
  <c r="G102" i="1"/>
  <c r="I102" i="1"/>
  <c r="U106" i="1"/>
  <c r="M112" i="1"/>
  <c r="G132" i="1"/>
  <c r="O137" i="1"/>
  <c r="G137" i="1"/>
  <c r="I137" i="1"/>
  <c r="G144" i="1"/>
  <c r="O150" i="1"/>
  <c r="G150" i="1"/>
  <c r="I150" i="1"/>
  <c r="G157" i="1"/>
  <c r="O163" i="1"/>
  <c r="G163" i="1"/>
  <c r="I163" i="1"/>
  <c r="U169" i="1"/>
  <c r="M170" i="1"/>
  <c r="U179" i="1"/>
  <c r="M185" i="1"/>
  <c r="M191" i="1"/>
  <c r="N198" i="1"/>
  <c r="M198" i="1"/>
  <c r="K205" i="1"/>
  <c r="M205" i="1"/>
  <c r="G216" i="1"/>
  <c r="O224" i="1"/>
  <c r="G224" i="1"/>
  <c r="I224" i="1"/>
  <c r="K231" i="1"/>
  <c r="G260" i="1"/>
  <c r="I337" i="1"/>
  <c r="O337" i="1"/>
  <c r="O106" i="1"/>
  <c r="U70" i="1"/>
  <c r="M78" i="1"/>
  <c r="M84" i="1"/>
  <c r="U91" i="1"/>
  <c r="M96" i="1"/>
  <c r="G106" i="1"/>
  <c r="O112" i="1"/>
  <c r="G112" i="1"/>
  <c r="I112" i="1"/>
  <c r="M121" i="1"/>
  <c r="G169" i="1"/>
  <c r="G170" i="1"/>
  <c r="I170" i="1"/>
  <c r="G179" i="1"/>
  <c r="O185" i="1"/>
  <c r="G185" i="1"/>
  <c r="I185" i="1"/>
  <c r="U191" i="1"/>
  <c r="G204" i="1"/>
  <c r="I230" i="1"/>
  <c r="G230" i="1"/>
  <c r="O230" i="1"/>
  <c r="N231" i="1"/>
  <c r="O231" i="1" s="1"/>
  <c r="M267" i="1"/>
  <c r="I275" i="1"/>
  <c r="G275" i="1"/>
  <c r="G292" i="1"/>
  <c r="O303" i="1"/>
  <c r="G303" i="1"/>
  <c r="I303" i="1"/>
  <c r="I339" i="1"/>
  <c r="G339" i="1"/>
  <c r="U267" i="1"/>
  <c r="K285" i="1"/>
  <c r="M285" i="1"/>
  <c r="O298" i="1"/>
  <c r="G298" i="1"/>
  <c r="I298" i="1"/>
  <c r="M310" i="1"/>
  <c r="I323" i="1"/>
  <c r="G323" i="1"/>
  <c r="O323" i="1"/>
  <c r="U337" i="1"/>
  <c r="U339" i="1"/>
  <c r="O198" i="1"/>
  <c r="G198" i="1"/>
  <c r="I198" i="1"/>
  <c r="U204" i="1"/>
  <c r="G231" i="1"/>
  <c r="I231" i="1"/>
  <c r="O247" i="1"/>
  <c r="G247" i="1"/>
  <c r="I247" i="1"/>
  <c r="K259" i="1"/>
  <c r="I260" i="1"/>
  <c r="O260" i="1"/>
  <c r="K298" i="1"/>
  <c r="M298" i="1"/>
  <c r="G299" i="1"/>
  <c r="U323" i="1"/>
  <c r="O338" i="1"/>
  <c r="G338" i="1"/>
  <c r="I338" i="1"/>
  <c r="O259" i="1"/>
  <c r="G259" i="1"/>
  <c r="I259" i="1"/>
  <c r="M260" i="1"/>
  <c r="U275" i="1"/>
  <c r="U292" i="1"/>
  <c r="O332" i="1"/>
  <c r="G332" i="1"/>
  <c r="I332" i="1"/>
  <c r="M337" i="1"/>
</calcChain>
</file>

<file path=xl/sharedStrings.xml><?xml version="1.0" encoding="utf-8"?>
<sst xmlns="http://schemas.openxmlformats.org/spreadsheetml/2006/main" count="16336" uniqueCount="619">
  <si>
    <t/>
  </si>
  <si>
    <t>Figures Finalised as at 2022/01/29</t>
  </si>
  <si>
    <t>STATEMENT OF OPERATING EXPENDITURE FOR THE 2nd Quarter Ended 31 December 2021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</si>
  <si>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</si>
  <si>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</si>
  <si>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</si>
  <si>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</si>
  <si>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</si>
  <si>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</si>
  <si>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December 2021</t>
  </si>
  <si>
    <t>Second Quarter 2020/21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</si>
  <si>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</si>
  <si>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</si>
  <si>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</si>
  <si>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</si>
  <si>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</si>
  <si>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</si>
  <si>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</si>
  <si>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</si>
  <si>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</si>
  <si>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Main app</t>
  </si>
  <si>
    <t>Q2 of 2020/21 to Q2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</si>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</sst>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422138712</v>
      </c>
      <c r="E8" s="33">
        <v>422138712</v>
      </c>
      <c r="F8" s="33">
        <v>115301549</v>
      </c>
      <c r="G8" s="38">
        <f>IF(($D8       =0),0,($F8       /$D8       ))</f>
        <v>0.27313663902968466</v>
      </c>
      <c r="H8" s="33">
        <v>95866091</v>
      </c>
      <c r="I8" s="38">
        <f>IF(($D8       =0),0,($H8       /$D8       ))</f>
        <v>0.22709618491468747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211167640</v>
      </c>
      <c r="O8" s="38">
        <f>IF(($D8       =0),0,($N8       /$D8       ))</f>
        <v>0.50023282394437207</v>
      </c>
      <c r="P8" s="33">
        <v>205290276</v>
      </c>
      <c r="Q8" s="33">
        <v>436340911</v>
      </c>
      <c r="R8" s="33">
        <v>436340911</v>
      </c>
      <c r="S8" s="33">
        <v>89457474</v>
      </c>
      <c r="T8" s="38">
        <f>IF(($Q8       =0),0,($S8       /$Q8       ))</f>
        <v>0.20501738834202507</v>
      </c>
      <c r="U8" s="38">
        <f>IF(($P8       =0),0,(($H8       /$P8       )-1))</f>
        <v>-0.53302176377803689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256749620</v>
      </c>
      <c r="E9" s="33">
        <v>256749620</v>
      </c>
      <c r="F9" s="33">
        <v>30898213</v>
      </c>
      <c r="G9" s="38">
        <f>IF(($D9       =0),0,($F9       /$D9       ))</f>
        <v>0.12034375357595466</v>
      </c>
      <c r="H9" s="33">
        <v>58783838</v>
      </c>
      <c r="I9" s="38">
        <f>IF(($D9       =0),0,($H9       /$D9       ))</f>
        <v>0.22895394353456103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89682051</v>
      </c>
      <c r="O9" s="38">
        <f>IF(($D9       =0),0,($N9       /$D9       ))</f>
        <v>0.34929769711051567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678888332</v>
      </c>
      <c r="E10" s="34">
        <f>SUM(E8:E9)</f>
        <v>678888332</v>
      </c>
      <c r="F10" s="34">
        <f>SUM(F8:F9)</f>
        <v>146199762</v>
      </c>
      <c r="G10" s="39">
        <f t="shared" ref="G10:G54" si="0">IF(($D10      =0),0,($F10      /$D10      ))</f>
        <v>0.21535170823940453</v>
      </c>
      <c r="H10" s="34">
        <f>SUM(H8:H9)</f>
        <v>154649929</v>
      </c>
      <c r="I10" s="39">
        <f t="shared" ref="I10:I54" si="1">IF(($D10      =0),0,($H10      /$D10      ))</f>
        <v>0.22779877295048281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300849691</v>
      </c>
      <c r="O10" s="39">
        <f t="shared" ref="O10:O54" si="5">IF(($D10      =0),0,($N10      /$D10      ))</f>
        <v>0.44315048118988737</v>
      </c>
      <c r="P10" s="34">
        <f>SUM(P8:P9)</f>
        <v>205290276</v>
      </c>
      <c r="Q10" s="34">
        <f>SUM(Q8:Q9)</f>
        <v>436340911</v>
      </c>
      <c r="R10" s="34">
        <f>SUM(R8:R9)</f>
        <v>436340911</v>
      </c>
      <c r="S10" s="34">
        <f>SUM(S8:S9)</f>
        <v>89457474</v>
      </c>
      <c r="T10" s="39">
        <f t="shared" ref="T10:T54" si="6">IF(($Q10      =0),0,($S10      /$Q10      ))</f>
        <v>0.20501738834202507</v>
      </c>
      <c r="U10" s="39">
        <f t="shared" ref="U10:U54" si="7">IF(($P10      =0),0,(($H10      /$P10      )-1))</f>
        <v>-0.2466767934005798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29445083</v>
      </c>
      <c r="E11" s="33">
        <v>29445083</v>
      </c>
      <c r="F11" s="33">
        <v>7265666</v>
      </c>
      <c r="G11" s="38">
        <f t="shared" si="0"/>
        <v>0.24675311664090063</v>
      </c>
      <c r="H11" s="33">
        <v>8315614</v>
      </c>
      <c r="I11" s="38">
        <f t="shared" si="1"/>
        <v>0.28241095465752297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15581280</v>
      </c>
      <c r="O11" s="38">
        <f t="shared" si="5"/>
        <v>0.52916407129842358</v>
      </c>
      <c r="P11" s="33">
        <v>15967230</v>
      </c>
      <c r="Q11" s="33">
        <v>30048164</v>
      </c>
      <c r="R11" s="33">
        <v>30048164</v>
      </c>
      <c r="S11" s="33">
        <v>8290914</v>
      </c>
      <c r="T11" s="38">
        <f t="shared" si="6"/>
        <v>0.27592081832354215</v>
      </c>
      <c r="U11" s="38">
        <f t="shared" si="7"/>
        <v>-0.47920747681344855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11186937</v>
      </c>
      <c r="E12" s="33">
        <v>11186937</v>
      </c>
      <c r="F12" s="33">
        <v>2380696</v>
      </c>
      <c r="G12" s="38">
        <f t="shared" si="0"/>
        <v>0.21281035193100667</v>
      </c>
      <c r="H12" s="33">
        <v>2579969</v>
      </c>
      <c r="I12" s="38">
        <f t="shared" si="1"/>
        <v>0.23062336008507064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4960665</v>
      </c>
      <c r="O12" s="38">
        <f t="shared" si="5"/>
        <v>0.44343371201607734</v>
      </c>
      <c r="P12" s="33">
        <v>5272119</v>
      </c>
      <c r="Q12" s="33">
        <v>11579158</v>
      </c>
      <c r="R12" s="33">
        <v>11579158</v>
      </c>
      <c r="S12" s="33">
        <v>2814760</v>
      </c>
      <c r="T12" s="38">
        <f t="shared" si="6"/>
        <v>0.24308848709033939</v>
      </c>
      <c r="U12" s="38">
        <f t="shared" si="7"/>
        <v>-0.51063908079464815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33643140</v>
      </c>
      <c r="E13" s="33">
        <v>33643140</v>
      </c>
      <c r="F13" s="33">
        <v>3539669</v>
      </c>
      <c r="G13" s="38">
        <f t="shared" si="0"/>
        <v>0.10521220670841069</v>
      </c>
      <c r="H13" s="33">
        <v>1000584</v>
      </c>
      <c r="I13" s="38">
        <f t="shared" si="1"/>
        <v>2.9741100265908593E-2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4540253</v>
      </c>
      <c r="O13" s="38">
        <f t="shared" si="5"/>
        <v>0.13495330697431929</v>
      </c>
      <c r="P13" s="33">
        <v>11249756</v>
      </c>
      <c r="Q13" s="33">
        <v>32285124</v>
      </c>
      <c r="R13" s="33">
        <v>32285124</v>
      </c>
      <c r="S13" s="33">
        <v>7359839</v>
      </c>
      <c r="T13" s="38">
        <f t="shared" si="6"/>
        <v>0.22796378294845637</v>
      </c>
      <c r="U13" s="38">
        <f t="shared" si="7"/>
        <v>-0.91105727093103173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35924440</v>
      </c>
      <c r="E14" s="33">
        <v>35924440</v>
      </c>
      <c r="F14" s="33">
        <v>8436891</v>
      </c>
      <c r="G14" s="38">
        <f t="shared" si="0"/>
        <v>0.23485100950773347</v>
      </c>
      <c r="H14" s="33">
        <v>9642982</v>
      </c>
      <c r="I14" s="38">
        <f t="shared" si="1"/>
        <v>0.26842400326908367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18079873</v>
      </c>
      <c r="O14" s="38">
        <f t="shared" si="5"/>
        <v>0.50327501277681708</v>
      </c>
      <c r="P14" s="33">
        <v>14130783</v>
      </c>
      <c r="Q14" s="33">
        <v>34371672</v>
      </c>
      <c r="R14" s="33">
        <v>34371672</v>
      </c>
      <c r="S14" s="33">
        <v>7475993</v>
      </c>
      <c r="T14" s="38">
        <f t="shared" si="6"/>
        <v>0.21750449032563793</v>
      </c>
      <c r="U14" s="38">
        <f t="shared" si="7"/>
        <v>-0.31759039821077151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17843317</v>
      </c>
      <c r="E15" s="33">
        <v>17843317</v>
      </c>
      <c r="F15" s="33">
        <v>3776278</v>
      </c>
      <c r="G15" s="38">
        <f t="shared" si="0"/>
        <v>0.21163542630554621</v>
      </c>
      <c r="H15" s="33">
        <v>2728036</v>
      </c>
      <c r="I15" s="38">
        <f t="shared" si="1"/>
        <v>0.15288838952981668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6504314</v>
      </c>
      <c r="O15" s="38">
        <f t="shared" si="5"/>
        <v>0.36452381583536292</v>
      </c>
      <c r="P15" s="33">
        <v>3933952</v>
      </c>
      <c r="Q15" s="33">
        <v>15006612</v>
      </c>
      <c r="R15" s="33">
        <v>15006612</v>
      </c>
      <c r="S15" s="33">
        <v>2453128</v>
      </c>
      <c r="T15" s="38">
        <f t="shared" si="6"/>
        <v>0.16346980917478243</v>
      </c>
      <c r="U15" s="38">
        <f t="shared" si="7"/>
        <v>-0.30654059836012237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50592042</v>
      </c>
      <c r="E16" s="33">
        <v>50592042</v>
      </c>
      <c r="F16" s="33">
        <v>9389774</v>
      </c>
      <c r="G16" s="38">
        <f t="shared" si="0"/>
        <v>0.18559784560583659</v>
      </c>
      <c r="H16" s="33">
        <v>12997740</v>
      </c>
      <c r="I16" s="38">
        <f t="shared" si="1"/>
        <v>0.25691273738268955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22387514</v>
      </c>
      <c r="O16" s="38">
        <f t="shared" si="5"/>
        <v>0.44251058298852614</v>
      </c>
      <c r="P16" s="33">
        <v>19196340</v>
      </c>
      <c r="Q16" s="33">
        <v>41969286</v>
      </c>
      <c r="R16" s="33">
        <v>41969286</v>
      </c>
      <c r="S16" s="33">
        <v>11531461</v>
      </c>
      <c r="T16" s="38">
        <f t="shared" si="6"/>
        <v>0.27475952295209405</v>
      </c>
      <c r="U16" s="38">
        <f t="shared" si="7"/>
        <v>-0.32290530382354132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13813385</v>
      </c>
      <c r="E17" s="33">
        <v>13813385</v>
      </c>
      <c r="F17" s="33">
        <v>3000708</v>
      </c>
      <c r="G17" s="38">
        <f t="shared" si="0"/>
        <v>0.21723190948489454</v>
      </c>
      <c r="H17" s="33">
        <v>2822894</v>
      </c>
      <c r="I17" s="38">
        <f t="shared" si="1"/>
        <v>0.20435932249770783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5823602</v>
      </c>
      <c r="O17" s="38">
        <f t="shared" si="5"/>
        <v>0.4215912319826024</v>
      </c>
      <c r="P17" s="33">
        <v>6526439</v>
      </c>
      <c r="Q17" s="33">
        <v>12363943</v>
      </c>
      <c r="R17" s="33">
        <v>12363943</v>
      </c>
      <c r="S17" s="33">
        <v>3601549</v>
      </c>
      <c r="T17" s="38">
        <f t="shared" si="6"/>
        <v>0.29129453282015294</v>
      </c>
      <c r="U17" s="38">
        <f t="shared" si="7"/>
        <v>-0.56746795610898992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28376607</v>
      </c>
      <c r="E18" s="33">
        <v>28952607</v>
      </c>
      <c r="F18" s="33">
        <v>4334468</v>
      </c>
      <c r="G18" s="38">
        <f t="shared" si="0"/>
        <v>0.15274793071631151</v>
      </c>
      <c r="H18" s="33">
        <v>5379702</v>
      </c>
      <c r="I18" s="38">
        <f t="shared" si="1"/>
        <v>0.18958228515481079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9714170</v>
      </c>
      <c r="O18" s="38">
        <f t="shared" si="5"/>
        <v>0.34233021587112228</v>
      </c>
      <c r="P18" s="33">
        <v>10939202</v>
      </c>
      <c r="Q18" s="33">
        <v>29483294</v>
      </c>
      <c r="R18" s="33">
        <v>29483294</v>
      </c>
      <c r="S18" s="33">
        <v>6816809</v>
      </c>
      <c r="T18" s="38">
        <f t="shared" si="6"/>
        <v>0.23120920613551524</v>
      </c>
      <c r="U18" s="38">
        <f t="shared" si="7"/>
        <v>-0.50821805831906208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220824951</v>
      </c>
      <c r="E19" s="34">
        <f>SUM(E11:E18)</f>
        <v>221400951</v>
      </c>
      <c r="F19" s="34">
        <f>SUM(F11:F18)</f>
        <v>42124150</v>
      </c>
      <c r="G19" s="39">
        <f t="shared" si="0"/>
        <v>0.19075810867042828</v>
      </c>
      <c r="H19" s="34">
        <f>SUM(H11:H18)</f>
        <v>45467521</v>
      </c>
      <c r="I19" s="39">
        <f t="shared" si="1"/>
        <v>0.20589847657206092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87591671</v>
      </c>
      <c r="O19" s="39">
        <f t="shared" si="5"/>
        <v>0.3966565852424892</v>
      </c>
      <c r="P19" s="34">
        <f>SUM(P11:P18)</f>
        <v>87215821</v>
      </c>
      <c r="Q19" s="34">
        <f>SUM(Q11:Q18)</f>
        <v>207107253</v>
      </c>
      <c r="R19" s="34">
        <f>SUM(R11:R18)</f>
        <v>207107253</v>
      </c>
      <c r="S19" s="34">
        <f>SUM(S11:S18)</f>
        <v>50344453</v>
      </c>
      <c r="T19" s="39">
        <f t="shared" si="6"/>
        <v>0.24308396867201942</v>
      </c>
      <c r="U19" s="39">
        <f t="shared" si="7"/>
        <v>-0.478678060027664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58269715</v>
      </c>
      <c r="E20" s="33">
        <v>58269715</v>
      </c>
      <c r="F20" s="33">
        <v>4651851</v>
      </c>
      <c r="G20" s="38">
        <f t="shared" si="0"/>
        <v>7.9833083103289584E-2</v>
      </c>
      <c r="H20" s="33">
        <v>9457762</v>
      </c>
      <c r="I20" s="38">
        <f t="shared" si="1"/>
        <v>0.1623100782284588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14109613</v>
      </c>
      <c r="O20" s="38">
        <f t="shared" si="5"/>
        <v>0.2421431613317484</v>
      </c>
      <c r="P20" s="33">
        <v>9190975</v>
      </c>
      <c r="Q20" s="33">
        <v>58818401</v>
      </c>
      <c r="R20" s="33">
        <v>58818401</v>
      </c>
      <c r="S20" s="33">
        <v>8373472</v>
      </c>
      <c r="T20" s="38">
        <f t="shared" si="6"/>
        <v>0.14236143549703092</v>
      </c>
      <c r="U20" s="38">
        <f t="shared" si="7"/>
        <v>2.9027061873196258E-2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48487334</v>
      </c>
      <c r="E21" s="33">
        <v>48817322</v>
      </c>
      <c r="F21" s="33">
        <v>10575032</v>
      </c>
      <c r="G21" s="38">
        <f t="shared" si="0"/>
        <v>0.21809885443485097</v>
      </c>
      <c r="H21" s="33">
        <v>9716182</v>
      </c>
      <c r="I21" s="38">
        <f t="shared" si="1"/>
        <v>0.2003859812131556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20291214</v>
      </c>
      <c r="O21" s="38">
        <f t="shared" si="5"/>
        <v>0.41848483564800654</v>
      </c>
      <c r="P21" s="33">
        <v>14582015</v>
      </c>
      <c r="Q21" s="33">
        <v>49143823</v>
      </c>
      <c r="R21" s="33">
        <v>49143823</v>
      </c>
      <c r="S21" s="33">
        <v>11213637</v>
      </c>
      <c r="T21" s="38">
        <f t="shared" si="6"/>
        <v>0.22817998917178259</v>
      </c>
      <c r="U21" s="38">
        <f t="shared" si="7"/>
        <v>-0.33368728533059389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5050694</v>
      </c>
      <c r="E22" s="33">
        <v>5050694</v>
      </c>
      <c r="F22" s="33">
        <v>1405542</v>
      </c>
      <c r="G22" s="38">
        <f t="shared" si="0"/>
        <v>0.27828690473032025</v>
      </c>
      <c r="H22" s="33">
        <v>1424516</v>
      </c>
      <c r="I22" s="38">
        <f t="shared" si="1"/>
        <v>0.28204361618423129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2830058</v>
      </c>
      <c r="O22" s="38">
        <f t="shared" si="5"/>
        <v>0.5603305209145516</v>
      </c>
      <c r="P22" s="33">
        <v>3224987</v>
      </c>
      <c r="Q22" s="33">
        <v>4548540</v>
      </c>
      <c r="R22" s="33">
        <v>4548540</v>
      </c>
      <c r="S22" s="33">
        <v>1376256</v>
      </c>
      <c r="T22" s="38">
        <f t="shared" si="6"/>
        <v>0.30257093484942421</v>
      </c>
      <c r="U22" s="38">
        <f t="shared" si="7"/>
        <v>-0.55828783185792685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70109332</v>
      </c>
      <c r="E23" s="33">
        <v>70109332</v>
      </c>
      <c r="F23" s="33">
        <v>8418237</v>
      </c>
      <c r="G23" s="38">
        <f t="shared" si="0"/>
        <v>0.12007298828635252</v>
      </c>
      <c r="H23" s="33">
        <v>7724809</v>
      </c>
      <c r="I23" s="38">
        <f t="shared" si="1"/>
        <v>0.11018232209087372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16143046</v>
      </c>
      <c r="O23" s="38">
        <f t="shared" si="5"/>
        <v>0.23025531037722624</v>
      </c>
      <c r="P23" s="33">
        <v>12537950</v>
      </c>
      <c r="Q23" s="33">
        <v>51121000</v>
      </c>
      <c r="R23" s="33">
        <v>51121000</v>
      </c>
      <c r="S23" s="33">
        <v>6879175</v>
      </c>
      <c r="T23" s="38">
        <f t="shared" si="6"/>
        <v>0.13456651865182606</v>
      </c>
      <c r="U23" s="38">
        <f t="shared" si="7"/>
        <v>-0.38388580270299366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23523361</v>
      </c>
      <c r="E24" s="33">
        <v>25040360</v>
      </c>
      <c r="F24" s="33">
        <v>5008350</v>
      </c>
      <c r="G24" s="38">
        <f t="shared" si="0"/>
        <v>0.2129096263072271</v>
      </c>
      <c r="H24" s="33">
        <v>5165991</v>
      </c>
      <c r="I24" s="38">
        <f t="shared" si="1"/>
        <v>0.21961109213942684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10174341</v>
      </c>
      <c r="O24" s="38">
        <f t="shared" si="5"/>
        <v>0.43252071844665396</v>
      </c>
      <c r="P24" s="33">
        <v>10414649</v>
      </c>
      <c r="Q24" s="33">
        <v>22426177</v>
      </c>
      <c r="R24" s="33">
        <v>22426177</v>
      </c>
      <c r="S24" s="33">
        <v>5684503</v>
      </c>
      <c r="T24" s="38">
        <f t="shared" si="6"/>
        <v>0.25347623895057991</v>
      </c>
      <c r="U24" s="38">
        <f t="shared" si="7"/>
        <v>-0.50396878473772855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36767805</v>
      </c>
      <c r="E25" s="33">
        <v>36767805</v>
      </c>
      <c r="F25" s="33">
        <v>5654768</v>
      </c>
      <c r="G25" s="38">
        <f t="shared" si="0"/>
        <v>0.15379672515125664</v>
      </c>
      <c r="H25" s="33">
        <v>8258832</v>
      </c>
      <c r="I25" s="38">
        <f t="shared" si="1"/>
        <v>0.2246212957232557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13913600</v>
      </c>
      <c r="O25" s="38">
        <f t="shared" si="5"/>
        <v>0.37841802087451237</v>
      </c>
      <c r="P25" s="33">
        <v>8278156</v>
      </c>
      <c r="Q25" s="33">
        <v>44407464</v>
      </c>
      <c r="R25" s="33">
        <v>44407464</v>
      </c>
      <c r="S25" s="33">
        <v>8278156</v>
      </c>
      <c r="T25" s="38">
        <f t="shared" si="6"/>
        <v>0.18641361731442263</v>
      </c>
      <c r="U25" s="38">
        <f t="shared" si="7"/>
        <v>-2.3343362942181978E-3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117257832</v>
      </c>
      <c r="E26" s="33">
        <v>117257832</v>
      </c>
      <c r="F26" s="33">
        <v>18818402</v>
      </c>
      <c r="G26" s="38">
        <f t="shared" si="0"/>
        <v>0.16048737793480611</v>
      </c>
      <c r="H26" s="33">
        <v>18014649</v>
      </c>
      <c r="I26" s="38">
        <f t="shared" si="1"/>
        <v>0.1536327995557687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36833051</v>
      </c>
      <c r="O26" s="38">
        <f t="shared" si="5"/>
        <v>0.3141201774905748</v>
      </c>
      <c r="P26" s="33">
        <v>42651819</v>
      </c>
      <c r="Q26" s="33">
        <v>81938040</v>
      </c>
      <c r="R26" s="33">
        <v>81938040</v>
      </c>
      <c r="S26" s="33">
        <v>25863549</v>
      </c>
      <c r="T26" s="38">
        <f t="shared" si="6"/>
        <v>0.31564764058305522</v>
      </c>
      <c r="U26" s="38">
        <f t="shared" si="7"/>
        <v>-0.57763468423234188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359466073</v>
      </c>
      <c r="E27" s="34">
        <f>SUM(E20:E26)</f>
        <v>361313060</v>
      </c>
      <c r="F27" s="34">
        <f>SUM(F20:F26)</f>
        <v>54532182</v>
      </c>
      <c r="G27" s="39">
        <f t="shared" si="0"/>
        <v>0.15170327910194739</v>
      </c>
      <c r="H27" s="34">
        <f>SUM(H20:H26)</f>
        <v>59762741</v>
      </c>
      <c r="I27" s="39">
        <f t="shared" si="1"/>
        <v>0.16625419055889595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114294923</v>
      </c>
      <c r="O27" s="39">
        <f t="shared" si="5"/>
        <v>0.31795746966084337</v>
      </c>
      <c r="P27" s="34">
        <f>SUM(P20:P26)</f>
        <v>100880551</v>
      </c>
      <c r="Q27" s="34">
        <f>SUM(Q20:Q26)</f>
        <v>312403445</v>
      </c>
      <c r="R27" s="34">
        <f>SUM(R20:R26)</f>
        <v>312403445</v>
      </c>
      <c r="S27" s="34">
        <f>SUM(S20:S26)</f>
        <v>67668748</v>
      </c>
      <c r="T27" s="39">
        <f t="shared" si="6"/>
        <v>0.21660691993969527</v>
      </c>
      <c r="U27" s="39">
        <f t="shared" si="7"/>
        <v>-0.40758907036501024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34636663</v>
      </c>
      <c r="E28" s="33">
        <v>34636663</v>
      </c>
      <c r="F28" s="33">
        <v>6372048</v>
      </c>
      <c r="G28" s="38">
        <f t="shared" si="0"/>
        <v>0.18396829971755652</v>
      </c>
      <c r="H28" s="33">
        <v>4676976</v>
      </c>
      <c r="I28" s="38">
        <f t="shared" si="1"/>
        <v>0.1350296360824367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11049024</v>
      </c>
      <c r="O28" s="38">
        <f t="shared" si="5"/>
        <v>0.31899793579999319</v>
      </c>
      <c r="P28" s="33">
        <v>4714082</v>
      </c>
      <c r="Q28" s="33">
        <v>23588229</v>
      </c>
      <c r="R28" s="33">
        <v>23588229</v>
      </c>
      <c r="S28" s="33">
        <v>3139909</v>
      </c>
      <c r="T28" s="38">
        <f t="shared" si="6"/>
        <v>0.13311338464621486</v>
      </c>
      <c r="U28" s="38">
        <f t="shared" si="7"/>
        <v>-7.8713098329642461E-3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27426701</v>
      </c>
      <c r="E29" s="33">
        <v>27426701</v>
      </c>
      <c r="F29" s="33">
        <v>3905091</v>
      </c>
      <c r="G29" s="38">
        <f t="shared" si="0"/>
        <v>0.14238281884503717</v>
      </c>
      <c r="H29" s="33">
        <v>8772856</v>
      </c>
      <c r="I29" s="38">
        <f t="shared" si="1"/>
        <v>0.31986552082950115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12677947</v>
      </c>
      <c r="O29" s="38">
        <f t="shared" si="5"/>
        <v>0.46224833967453832</v>
      </c>
      <c r="P29" s="33">
        <v>24094143</v>
      </c>
      <c r="Q29" s="33">
        <v>26198555</v>
      </c>
      <c r="R29" s="33">
        <v>26198555</v>
      </c>
      <c r="S29" s="33">
        <v>10258682</v>
      </c>
      <c r="T29" s="38">
        <f t="shared" si="6"/>
        <v>0.39157434446289119</v>
      </c>
      <c r="U29" s="38">
        <f t="shared" si="7"/>
        <v>-0.63589259016184974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25295738</v>
      </c>
      <c r="E30" s="33">
        <v>25295738</v>
      </c>
      <c r="F30" s="33">
        <v>4818786</v>
      </c>
      <c r="G30" s="38">
        <f t="shared" si="0"/>
        <v>0.19049794079935523</v>
      </c>
      <c r="H30" s="33">
        <v>7553232</v>
      </c>
      <c r="I30" s="38">
        <f t="shared" si="1"/>
        <v>0.29859702057318904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12372018</v>
      </c>
      <c r="O30" s="38">
        <f t="shared" si="5"/>
        <v>0.48909496137254427</v>
      </c>
      <c r="P30" s="33">
        <v>15357304</v>
      </c>
      <c r="Q30" s="33">
        <v>29252242</v>
      </c>
      <c r="R30" s="33">
        <v>29252242</v>
      </c>
      <c r="S30" s="33">
        <v>7322224</v>
      </c>
      <c r="T30" s="38">
        <f t="shared" si="6"/>
        <v>0.25031325804018711</v>
      </c>
      <c r="U30" s="38">
        <f t="shared" si="7"/>
        <v>-0.50816679802652853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47017912</v>
      </c>
      <c r="E31" s="33">
        <v>47017912</v>
      </c>
      <c r="F31" s="33">
        <v>9472806</v>
      </c>
      <c r="G31" s="38">
        <f t="shared" si="0"/>
        <v>0.20147228145733057</v>
      </c>
      <c r="H31" s="33">
        <v>8990977</v>
      </c>
      <c r="I31" s="38">
        <f t="shared" si="1"/>
        <v>0.19122450609886718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18463783</v>
      </c>
      <c r="O31" s="38">
        <f t="shared" si="5"/>
        <v>0.39269678755619775</v>
      </c>
      <c r="P31" s="33">
        <v>19007163</v>
      </c>
      <c r="Q31" s="33">
        <v>45875907</v>
      </c>
      <c r="R31" s="33">
        <v>45875907</v>
      </c>
      <c r="S31" s="33">
        <v>9064636</v>
      </c>
      <c r="T31" s="38">
        <f t="shared" si="6"/>
        <v>0.19759033864987127</v>
      </c>
      <c r="U31" s="38">
        <f t="shared" si="7"/>
        <v>-0.52696901689115827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17774682</v>
      </c>
      <c r="E32" s="33">
        <v>17774682</v>
      </c>
      <c r="F32" s="33">
        <v>5654873</v>
      </c>
      <c r="G32" s="38">
        <f t="shared" si="0"/>
        <v>0.31814200670369236</v>
      </c>
      <c r="H32" s="33">
        <v>2217001</v>
      </c>
      <c r="I32" s="38">
        <f t="shared" si="1"/>
        <v>0.12472802607664092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7871874</v>
      </c>
      <c r="O32" s="38">
        <f t="shared" si="5"/>
        <v>0.44287003278033327</v>
      </c>
      <c r="P32" s="33">
        <v>7730394</v>
      </c>
      <c r="Q32" s="33">
        <v>15921193</v>
      </c>
      <c r="R32" s="33">
        <v>15921193</v>
      </c>
      <c r="S32" s="33">
        <v>4053321</v>
      </c>
      <c r="T32" s="38">
        <f t="shared" si="6"/>
        <v>0.25458651245544223</v>
      </c>
      <c r="U32" s="38">
        <f t="shared" si="7"/>
        <v>-0.71320983121946946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83873742</v>
      </c>
      <c r="E33" s="33">
        <v>83873742</v>
      </c>
      <c r="F33" s="33">
        <v>15478728</v>
      </c>
      <c r="G33" s="38">
        <f t="shared" si="0"/>
        <v>0.18454796019474129</v>
      </c>
      <c r="H33" s="33">
        <v>24727925</v>
      </c>
      <c r="I33" s="38">
        <f t="shared" si="1"/>
        <v>0.29482319985198707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40206653</v>
      </c>
      <c r="O33" s="38">
        <f t="shared" si="5"/>
        <v>0.47937116004672831</v>
      </c>
      <c r="P33" s="33">
        <v>34410567</v>
      </c>
      <c r="Q33" s="33">
        <v>82938206</v>
      </c>
      <c r="R33" s="33">
        <v>82938206</v>
      </c>
      <c r="S33" s="33">
        <v>17995776</v>
      </c>
      <c r="T33" s="38">
        <f t="shared" si="6"/>
        <v>0.21697811983056398</v>
      </c>
      <c r="U33" s="38">
        <f t="shared" si="7"/>
        <v>-0.28138571503340815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52543059</v>
      </c>
      <c r="E34" s="33">
        <v>52543059</v>
      </c>
      <c r="F34" s="33">
        <v>25568892</v>
      </c>
      <c r="G34" s="38">
        <f t="shared" si="0"/>
        <v>0.48662739639882785</v>
      </c>
      <c r="H34" s="33">
        <v>16261326</v>
      </c>
      <c r="I34" s="38">
        <f t="shared" si="1"/>
        <v>0.30948571151900389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41830218</v>
      </c>
      <c r="O34" s="38">
        <f t="shared" si="5"/>
        <v>0.79611310791783174</v>
      </c>
      <c r="P34" s="33">
        <v>48571833</v>
      </c>
      <c r="Q34" s="33">
        <v>100925481</v>
      </c>
      <c r="R34" s="33">
        <v>100925481</v>
      </c>
      <c r="S34" s="33">
        <v>17327786</v>
      </c>
      <c r="T34" s="38">
        <f t="shared" si="6"/>
        <v>0.17168891174271442</v>
      </c>
      <c r="U34" s="38">
        <f t="shared" si="7"/>
        <v>-0.66521078173022619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288568497</v>
      </c>
      <c r="E35" s="34">
        <f>SUM(E28:E34)</f>
        <v>288568497</v>
      </c>
      <c r="F35" s="34">
        <f>SUM(F28:F34)</f>
        <v>71271224</v>
      </c>
      <c r="G35" s="39">
        <f t="shared" si="0"/>
        <v>0.24698199817702207</v>
      </c>
      <c r="H35" s="34">
        <f>SUM(H28:H34)</f>
        <v>73200293</v>
      </c>
      <c r="I35" s="39">
        <f t="shared" si="1"/>
        <v>0.25366695866319738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144471517</v>
      </c>
      <c r="O35" s="39">
        <f t="shared" si="5"/>
        <v>0.50064895684021948</v>
      </c>
      <c r="P35" s="34">
        <f>SUM(P28:P34)</f>
        <v>153885486</v>
      </c>
      <c r="Q35" s="34">
        <f>SUM(Q28:Q34)</f>
        <v>324699813</v>
      </c>
      <c r="R35" s="34">
        <f>SUM(R28:R34)</f>
        <v>324699813</v>
      </c>
      <c r="S35" s="34">
        <f>SUM(S28:S34)</f>
        <v>69162334</v>
      </c>
      <c r="T35" s="39">
        <f t="shared" si="6"/>
        <v>0.21300392310358368</v>
      </c>
      <c r="U35" s="39">
        <f t="shared" si="7"/>
        <v>-0.52431970744791356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50716832</v>
      </c>
      <c r="E36" s="33">
        <v>50716832</v>
      </c>
      <c r="F36" s="33">
        <v>1406960</v>
      </c>
      <c r="G36" s="38">
        <f t="shared" si="0"/>
        <v>2.7741480382686364E-2</v>
      </c>
      <c r="H36" s="33">
        <v>16899608</v>
      </c>
      <c r="I36" s="38">
        <f t="shared" si="1"/>
        <v>0.33321497683451523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18306568</v>
      </c>
      <c r="O36" s="38">
        <f t="shared" si="5"/>
        <v>0.3609564572172016</v>
      </c>
      <c r="P36" s="33">
        <v>16413274</v>
      </c>
      <c r="Q36" s="33">
        <v>57673875</v>
      </c>
      <c r="R36" s="33">
        <v>57673875</v>
      </c>
      <c r="S36" s="33">
        <v>13964493</v>
      </c>
      <c r="T36" s="38">
        <f t="shared" si="6"/>
        <v>0.24212857207877916</v>
      </c>
      <c r="U36" s="38">
        <f t="shared" si="7"/>
        <v>2.9630529533595906E-2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28531550</v>
      </c>
      <c r="E37" s="33">
        <v>28531550</v>
      </c>
      <c r="F37" s="33">
        <v>3194256</v>
      </c>
      <c r="G37" s="38">
        <f t="shared" si="0"/>
        <v>0.11195522150040919</v>
      </c>
      <c r="H37" s="33">
        <v>4883763</v>
      </c>
      <c r="I37" s="38">
        <f t="shared" si="1"/>
        <v>0.1711706163878233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8078019</v>
      </c>
      <c r="O37" s="38">
        <f t="shared" si="5"/>
        <v>0.28312583788823248</v>
      </c>
      <c r="P37" s="33">
        <v>3618705</v>
      </c>
      <c r="Q37" s="33">
        <v>28117831</v>
      </c>
      <c r="R37" s="33">
        <v>28117831</v>
      </c>
      <c r="S37" s="33">
        <v>1896657</v>
      </c>
      <c r="T37" s="38">
        <f t="shared" si="6"/>
        <v>6.7453887179277805E-2</v>
      </c>
      <c r="U37" s="38">
        <f t="shared" si="7"/>
        <v>0.34958859592036373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28102735</v>
      </c>
      <c r="E38" s="33">
        <v>28102735</v>
      </c>
      <c r="F38" s="33">
        <v>3163927</v>
      </c>
      <c r="G38" s="38">
        <f t="shared" si="0"/>
        <v>0.11258430896494594</v>
      </c>
      <c r="H38" s="33">
        <v>2445507</v>
      </c>
      <c r="I38" s="38">
        <f t="shared" si="1"/>
        <v>8.7020249096751615E-2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5609434</v>
      </c>
      <c r="O38" s="38">
        <f t="shared" si="5"/>
        <v>0.19960455806169755</v>
      </c>
      <c r="P38" s="33">
        <v>8578106</v>
      </c>
      <c r="Q38" s="33">
        <v>29461718</v>
      </c>
      <c r="R38" s="33">
        <v>29461718</v>
      </c>
      <c r="S38" s="33">
        <v>5296103</v>
      </c>
      <c r="T38" s="38">
        <f t="shared" si="6"/>
        <v>0.17976219173640859</v>
      </c>
      <c r="U38" s="38">
        <f t="shared" si="7"/>
        <v>-0.71491294232083402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25652808</v>
      </c>
      <c r="E39" s="33">
        <v>25652808</v>
      </c>
      <c r="F39" s="33">
        <v>7686612</v>
      </c>
      <c r="G39" s="38">
        <f t="shared" si="0"/>
        <v>0.29964017974172652</v>
      </c>
      <c r="H39" s="33">
        <v>5803573</v>
      </c>
      <c r="I39" s="38">
        <f t="shared" si="1"/>
        <v>0.22623538912387292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13490185</v>
      </c>
      <c r="O39" s="38">
        <f t="shared" si="5"/>
        <v>0.52587556886559939</v>
      </c>
      <c r="P39" s="33">
        <v>3264830</v>
      </c>
      <c r="Q39" s="33">
        <v>25171787</v>
      </c>
      <c r="R39" s="33">
        <v>25171787</v>
      </c>
      <c r="S39" s="33">
        <v>2978822</v>
      </c>
      <c r="T39" s="38">
        <f t="shared" si="6"/>
        <v>0.1183397110423666</v>
      </c>
      <c r="U39" s="38">
        <f t="shared" si="7"/>
        <v>0.7776034280498525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133003925</v>
      </c>
      <c r="E40" s="34">
        <f>SUM(E36:E39)</f>
        <v>133003925</v>
      </c>
      <c r="F40" s="34">
        <f>SUM(F36:F39)</f>
        <v>15451755</v>
      </c>
      <c r="G40" s="39">
        <f t="shared" si="0"/>
        <v>0.11617518054448393</v>
      </c>
      <c r="H40" s="34">
        <f>SUM(H36:H39)</f>
        <v>30032451</v>
      </c>
      <c r="I40" s="39">
        <f t="shared" si="1"/>
        <v>0.2258012385724707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45484206</v>
      </c>
      <c r="O40" s="39">
        <f t="shared" si="5"/>
        <v>0.34197641911695464</v>
      </c>
      <c r="P40" s="34">
        <f>SUM(P36:P39)</f>
        <v>31874915</v>
      </c>
      <c r="Q40" s="34">
        <f>SUM(Q36:Q39)</f>
        <v>140425211</v>
      </c>
      <c r="R40" s="34">
        <f>SUM(R36:R39)</f>
        <v>140425211</v>
      </c>
      <c r="S40" s="34">
        <f>SUM(S36:S39)</f>
        <v>24136075</v>
      </c>
      <c r="T40" s="39">
        <f t="shared" si="6"/>
        <v>0.17187850264294779</v>
      </c>
      <c r="U40" s="39">
        <f t="shared" si="7"/>
        <v>-5.7802946298052826E-2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63817512</v>
      </c>
      <c r="E41" s="33">
        <v>63817512</v>
      </c>
      <c r="F41" s="33">
        <v>15304751</v>
      </c>
      <c r="G41" s="38">
        <f t="shared" si="0"/>
        <v>0.23982055270346483</v>
      </c>
      <c r="H41" s="33">
        <v>29352886</v>
      </c>
      <c r="I41" s="38">
        <f t="shared" si="1"/>
        <v>0.45995033463542107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44657637</v>
      </c>
      <c r="O41" s="38">
        <f t="shared" si="5"/>
        <v>0.69977088733888593</v>
      </c>
      <c r="P41" s="33">
        <v>17378993</v>
      </c>
      <c r="Q41" s="33">
        <v>64201966</v>
      </c>
      <c r="R41" s="33">
        <v>64201966</v>
      </c>
      <c r="S41" s="33">
        <v>4457969</v>
      </c>
      <c r="T41" s="38">
        <f t="shared" si="6"/>
        <v>6.9436643108405749E-2</v>
      </c>
      <c r="U41" s="38">
        <f t="shared" si="7"/>
        <v>0.68898658282444791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60668375</v>
      </c>
      <c r="E42" s="33">
        <v>60668375</v>
      </c>
      <c r="F42" s="33">
        <v>10093753</v>
      </c>
      <c r="G42" s="38">
        <f t="shared" si="0"/>
        <v>0.1663758589215551</v>
      </c>
      <c r="H42" s="33">
        <v>8513066</v>
      </c>
      <c r="I42" s="38">
        <f t="shared" si="1"/>
        <v>0.14032131238062664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18606819</v>
      </c>
      <c r="O42" s="38">
        <f t="shared" si="5"/>
        <v>0.30669717130218171</v>
      </c>
      <c r="P42" s="33">
        <v>17545892</v>
      </c>
      <c r="Q42" s="33">
        <v>63743737</v>
      </c>
      <c r="R42" s="33">
        <v>63743737</v>
      </c>
      <c r="S42" s="33">
        <v>8461381</v>
      </c>
      <c r="T42" s="38">
        <f t="shared" si="6"/>
        <v>0.13274058594964397</v>
      </c>
      <c r="U42" s="38">
        <f t="shared" si="7"/>
        <v>-0.51481144418306002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76080078</v>
      </c>
      <c r="E43" s="33">
        <v>76080078</v>
      </c>
      <c r="F43" s="33">
        <v>15845288</v>
      </c>
      <c r="G43" s="38">
        <f t="shared" si="0"/>
        <v>0.20827118500062528</v>
      </c>
      <c r="H43" s="33">
        <v>16955933</v>
      </c>
      <c r="I43" s="38">
        <f t="shared" si="1"/>
        <v>0.22286955331460095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32801221</v>
      </c>
      <c r="O43" s="38">
        <f t="shared" si="5"/>
        <v>0.4311407383152262</v>
      </c>
      <c r="P43" s="33">
        <v>31635620</v>
      </c>
      <c r="Q43" s="33">
        <v>73523384</v>
      </c>
      <c r="R43" s="33">
        <v>73523384</v>
      </c>
      <c r="S43" s="33">
        <v>15961073</v>
      </c>
      <c r="T43" s="38">
        <f t="shared" si="6"/>
        <v>0.21708838918513326</v>
      </c>
      <c r="U43" s="38">
        <f t="shared" si="7"/>
        <v>-0.46402400205843919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42209960</v>
      </c>
      <c r="E44" s="33">
        <v>42209960</v>
      </c>
      <c r="F44" s="33">
        <v>10583405</v>
      </c>
      <c r="G44" s="38">
        <f t="shared" si="0"/>
        <v>0.25073241007572622</v>
      </c>
      <c r="H44" s="33">
        <v>13812730</v>
      </c>
      <c r="I44" s="38">
        <f t="shared" si="1"/>
        <v>0.32723864225410304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24396135</v>
      </c>
      <c r="O44" s="38">
        <f t="shared" si="5"/>
        <v>0.57797105232982926</v>
      </c>
      <c r="P44" s="33">
        <v>21629983</v>
      </c>
      <c r="Q44" s="33">
        <v>44749516</v>
      </c>
      <c r="R44" s="33">
        <v>44749516</v>
      </c>
      <c r="S44" s="33">
        <v>9593930</v>
      </c>
      <c r="T44" s="38">
        <f t="shared" si="6"/>
        <v>0.21439181599193163</v>
      </c>
      <c r="U44" s="38">
        <f t="shared" si="7"/>
        <v>-0.3614081897336674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97409340</v>
      </c>
      <c r="E45" s="33">
        <v>97409340</v>
      </c>
      <c r="F45" s="33">
        <v>17412287</v>
      </c>
      <c r="G45" s="38">
        <f t="shared" si="0"/>
        <v>0.17875377248218702</v>
      </c>
      <c r="H45" s="33">
        <v>20228159</v>
      </c>
      <c r="I45" s="38">
        <f t="shared" si="1"/>
        <v>0.20766139058123173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37640446</v>
      </c>
      <c r="O45" s="38">
        <f t="shared" si="5"/>
        <v>0.38641516306341878</v>
      </c>
      <c r="P45" s="33">
        <v>35044753</v>
      </c>
      <c r="Q45" s="33">
        <v>85075269</v>
      </c>
      <c r="R45" s="33">
        <v>85075269</v>
      </c>
      <c r="S45" s="33">
        <v>17446175</v>
      </c>
      <c r="T45" s="38">
        <f t="shared" si="6"/>
        <v>0.20506752673329778</v>
      </c>
      <c r="U45" s="38">
        <f t="shared" si="7"/>
        <v>-0.42279065285465134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215598141</v>
      </c>
      <c r="E46" s="33">
        <v>215598141</v>
      </c>
      <c r="F46" s="33">
        <v>30619385</v>
      </c>
      <c r="G46" s="38">
        <f t="shared" si="0"/>
        <v>0.14202063551188041</v>
      </c>
      <c r="H46" s="33">
        <v>42929741</v>
      </c>
      <c r="I46" s="38">
        <f t="shared" si="1"/>
        <v>0.19911925400135988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73549126</v>
      </c>
      <c r="O46" s="38">
        <f t="shared" si="5"/>
        <v>0.34113988951324026</v>
      </c>
      <c r="P46" s="33">
        <v>85650875</v>
      </c>
      <c r="Q46" s="33">
        <v>236949124</v>
      </c>
      <c r="R46" s="33">
        <v>236949124</v>
      </c>
      <c r="S46" s="33">
        <v>46581688</v>
      </c>
      <c r="T46" s="38">
        <f t="shared" si="6"/>
        <v>0.19658940794396015</v>
      </c>
      <c r="U46" s="38">
        <f t="shared" si="7"/>
        <v>-0.49878222493348723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555783406</v>
      </c>
      <c r="E47" s="34">
        <f>SUM(E41:E46)</f>
        <v>555783406</v>
      </c>
      <c r="F47" s="34">
        <f>SUM(F41:F46)</f>
        <v>99858869</v>
      </c>
      <c r="G47" s="39">
        <f t="shared" si="0"/>
        <v>0.17967227506608932</v>
      </c>
      <c r="H47" s="34">
        <f>SUM(H41:H46)</f>
        <v>131792515</v>
      </c>
      <c r="I47" s="39">
        <f t="shared" si="1"/>
        <v>0.23712927298156866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231651384</v>
      </c>
      <c r="O47" s="39">
        <f t="shared" si="5"/>
        <v>0.41680154804765795</v>
      </c>
      <c r="P47" s="34">
        <f>SUM(P41:P46)</f>
        <v>208886116</v>
      </c>
      <c r="Q47" s="34">
        <f>SUM(Q41:Q46)</f>
        <v>568242996</v>
      </c>
      <c r="R47" s="34">
        <f>SUM(R41:R46)</f>
        <v>568242996</v>
      </c>
      <c r="S47" s="34">
        <f>SUM(S41:S46)</f>
        <v>102502216</v>
      </c>
      <c r="T47" s="39">
        <f t="shared" si="6"/>
        <v>0.18038447762935558</v>
      </c>
      <c r="U47" s="39">
        <f t="shared" si="7"/>
        <v>-0.36907001037828668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28860312</v>
      </c>
      <c r="E48" s="33">
        <v>28860312</v>
      </c>
      <c r="F48" s="33">
        <v>7622269</v>
      </c>
      <c r="G48" s="38">
        <f t="shared" si="0"/>
        <v>0.26410902972913114</v>
      </c>
      <c r="H48" s="33">
        <v>6441364</v>
      </c>
      <c r="I48" s="38">
        <f t="shared" si="1"/>
        <v>0.22319107291702184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14063633</v>
      </c>
      <c r="O48" s="38">
        <f t="shared" si="5"/>
        <v>0.48730010264615298</v>
      </c>
      <c r="P48" s="33">
        <v>12649165</v>
      </c>
      <c r="Q48" s="33">
        <v>28963572</v>
      </c>
      <c r="R48" s="33">
        <v>28963572</v>
      </c>
      <c r="S48" s="33">
        <v>6878464</v>
      </c>
      <c r="T48" s="38">
        <f t="shared" si="6"/>
        <v>0.23748672988262637</v>
      </c>
      <c r="U48" s="38">
        <f t="shared" si="7"/>
        <v>-0.49076765146157864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47799749</v>
      </c>
      <c r="E49" s="33">
        <v>47799749</v>
      </c>
      <c r="F49" s="33">
        <v>7279479</v>
      </c>
      <c r="G49" s="38">
        <f t="shared" si="0"/>
        <v>0.15229115533640145</v>
      </c>
      <c r="H49" s="33">
        <v>13295638</v>
      </c>
      <c r="I49" s="38">
        <f t="shared" si="1"/>
        <v>0.2781528831877339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20575117</v>
      </c>
      <c r="O49" s="38">
        <f t="shared" si="5"/>
        <v>0.43044403852413532</v>
      </c>
      <c r="P49" s="33">
        <v>14980156</v>
      </c>
      <c r="Q49" s="33">
        <v>47604194</v>
      </c>
      <c r="R49" s="33">
        <v>47604194</v>
      </c>
      <c r="S49" s="33">
        <v>7449632</v>
      </c>
      <c r="T49" s="38">
        <f t="shared" si="6"/>
        <v>0.15649108563837882</v>
      </c>
      <c r="U49" s="38">
        <f t="shared" si="7"/>
        <v>-0.11244996380545036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62138147</v>
      </c>
      <c r="E50" s="33">
        <v>62138147</v>
      </c>
      <c r="F50" s="33">
        <v>12017255</v>
      </c>
      <c r="G50" s="38">
        <f t="shared" si="0"/>
        <v>0.19339577345298051</v>
      </c>
      <c r="H50" s="33">
        <v>14202238</v>
      </c>
      <c r="I50" s="38">
        <f t="shared" si="1"/>
        <v>0.22855908464731012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26219493</v>
      </c>
      <c r="O50" s="38">
        <f t="shared" si="5"/>
        <v>0.42195485810029065</v>
      </c>
      <c r="P50" s="33">
        <v>24150628</v>
      </c>
      <c r="Q50" s="33">
        <v>63017664</v>
      </c>
      <c r="R50" s="33">
        <v>63017664</v>
      </c>
      <c r="S50" s="33">
        <v>13322190</v>
      </c>
      <c r="T50" s="38">
        <f t="shared" si="6"/>
        <v>0.21140405966174816</v>
      </c>
      <c r="U50" s="38">
        <f t="shared" si="7"/>
        <v>-0.41193090299763635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29383069</v>
      </c>
      <c r="E51" s="33">
        <v>29383069</v>
      </c>
      <c r="F51" s="33">
        <v>5924526</v>
      </c>
      <c r="G51" s="38">
        <f t="shared" si="0"/>
        <v>0.20163060570698044</v>
      </c>
      <c r="H51" s="33">
        <v>4585635</v>
      </c>
      <c r="I51" s="38">
        <f t="shared" si="1"/>
        <v>0.15606385432372635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10510161</v>
      </c>
      <c r="O51" s="38">
        <f t="shared" si="5"/>
        <v>0.35769446003070682</v>
      </c>
      <c r="P51" s="33">
        <v>9940433</v>
      </c>
      <c r="Q51" s="33">
        <v>32088263</v>
      </c>
      <c r="R51" s="33">
        <v>32088263</v>
      </c>
      <c r="S51" s="33">
        <v>5391254</v>
      </c>
      <c r="T51" s="38">
        <f t="shared" si="6"/>
        <v>0.16801327014802889</v>
      </c>
      <c r="U51" s="38">
        <f t="shared" si="7"/>
        <v>-0.53868860642187322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83578898</v>
      </c>
      <c r="E52" s="33">
        <v>83578898</v>
      </c>
      <c r="F52" s="33">
        <v>15647142</v>
      </c>
      <c r="G52" s="38">
        <f t="shared" si="0"/>
        <v>0.18721402620072833</v>
      </c>
      <c r="H52" s="33">
        <v>15505955</v>
      </c>
      <c r="I52" s="38">
        <f t="shared" si="1"/>
        <v>0.18552476008956231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31153097</v>
      </c>
      <c r="O52" s="38">
        <f t="shared" si="5"/>
        <v>0.37273878629029067</v>
      </c>
      <c r="P52" s="33">
        <v>28423363</v>
      </c>
      <c r="Q52" s="33">
        <v>88197162</v>
      </c>
      <c r="R52" s="33">
        <v>88197162</v>
      </c>
      <c r="S52" s="33">
        <v>13614077</v>
      </c>
      <c r="T52" s="38">
        <f t="shared" si="6"/>
        <v>0.15435958132076857</v>
      </c>
      <c r="U52" s="38">
        <f t="shared" si="7"/>
        <v>-0.45446444884090598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251760175</v>
      </c>
      <c r="E53" s="34">
        <f>SUM(E48:E52)</f>
        <v>251760175</v>
      </c>
      <c r="F53" s="34">
        <f>SUM(F48:F52)</f>
        <v>48490671</v>
      </c>
      <c r="G53" s="39">
        <f t="shared" si="0"/>
        <v>0.19260659872038935</v>
      </c>
      <c r="H53" s="34">
        <f>SUM(H48:H52)</f>
        <v>54030830</v>
      </c>
      <c r="I53" s="39">
        <f t="shared" si="1"/>
        <v>0.21461229918512728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102521501</v>
      </c>
      <c r="O53" s="39">
        <f t="shared" si="5"/>
        <v>0.40721889790551663</v>
      </c>
      <c r="P53" s="34">
        <f>SUM(P48:P52)</f>
        <v>90143745</v>
      </c>
      <c r="Q53" s="34">
        <f>SUM(Q48:Q52)</f>
        <v>259870855</v>
      </c>
      <c r="R53" s="34">
        <f>SUM(R48:R52)</f>
        <v>259870855</v>
      </c>
      <c r="S53" s="34">
        <f>SUM(S48:S52)</f>
        <v>46655617</v>
      </c>
      <c r="T53" s="39">
        <f t="shared" si="6"/>
        <v>0.17953385730770002</v>
      </c>
      <c r="U53" s="39">
        <f t="shared" si="7"/>
        <v>-0.40061476256616591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2488295359</v>
      </c>
      <c r="E54" s="34">
        <f>SUM(E8:E9,E11:E18,E20:E26,E28:E34,E36:E39,E41:E46,E48:E52)</f>
        <v>2490718346</v>
      </c>
      <c r="F54" s="34">
        <f>SUM(F8:F9,F11:F18,F20:F26,F28:F34,F36:F39,F41:F46,F48:F52)</f>
        <v>477928613</v>
      </c>
      <c r="G54" s="39">
        <f t="shared" si="0"/>
        <v>0.19207069260140833</v>
      </c>
      <c r="H54" s="34">
        <f>SUM(H8:H9,H11:H18,H20:H26,H28:H34,H36:H39,H41:H46,H48:H52)</f>
        <v>548936280</v>
      </c>
      <c r="I54" s="39">
        <f t="shared" si="1"/>
        <v>0.22060736399902597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1026864893</v>
      </c>
      <c r="O54" s="39">
        <f t="shared" si="5"/>
        <v>0.41267805660043433</v>
      </c>
      <c r="P54" s="34">
        <f>SUM(P8:P9,P11:P18,P20:P26,P28:P34,P36:P39,P41:P46,P48:P52)</f>
        <v>878176910</v>
      </c>
      <c r="Q54" s="34">
        <f>SUM(Q8:Q9,Q11:Q18,Q20:Q26,Q28:Q34,Q36:Q39,Q41:Q46,Q48:Q52)</f>
        <v>2249090484</v>
      </c>
      <c r="R54" s="34">
        <f>SUM(R8:R9,R11:R18,R20:R26,R28:R34,R36:R39,R41:R46,R48:R52)</f>
        <v>2249090484</v>
      </c>
      <c r="S54" s="34">
        <f>SUM(S8:S9,S11:S18,S20:S26,S28:S34,S36:S39,S41:S46,S48:S52)</f>
        <v>449926917</v>
      </c>
      <c r="T54" s="39">
        <f t="shared" si="6"/>
        <v>0.20004838409160242</v>
      </c>
      <c r="U54" s="39">
        <f t="shared" si="7"/>
        <v>-0.37491378587943058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158492314</v>
      </c>
      <c r="E57" s="33">
        <v>158492314</v>
      </c>
      <c r="F57" s="33">
        <v>36437020</v>
      </c>
      <c r="G57" s="38">
        <f t="shared" ref="G57:G85" si="8">IF(($D57      =0),0,($F57      /$D57      ))</f>
        <v>0.22989770974004456</v>
      </c>
      <c r="H57" s="33">
        <v>32066306</v>
      </c>
      <c r="I57" s="38">
        <f t="shared" ref="I57:I85" si="9">IF(($D57      =0),0,($H57      /$D57      ))</f>
        <v>0.20232088983191954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68503326</v>
      </c>
      <c r="O57" s="38">
        <f t="shared" ref="O57:O85" si="13">IF(($D57      =0),0,($N57      /$D57      ))</f>
        <v>0.43221859957196412</v>
      </c>
      <c r="P57" s="33">
        <v>62480003</v>
      </c>
      <c r="Q57" s="33">
        <v>148197033</v>
      </c>
      <c r="R57" s="33">
        <v>148197033</v>
      </c>
      <c r="S57" s="33">
        <v>30849895</v>
      </c>
      <c r="T57" s="38">
        <f t="shared" ref="T57:T85" si="14">IF(($Q57      =0),0,($S57      /$Q57      ))</f>
        <v>0.20816810144910255</v>
      </c>
      <c r="U57" s="38">
        <f t="shared" ref="U57:U85" si="15">IF(($P57      =0),0,(($H57      /$P57      )-1))</f>
        <v>-0.48677489660171747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158492314</v>
      </c>
      <c r="E58" s="34">
        <f>E57</f>
        <v>158492314</v>
      </c>
      <c r="F58" s="34">
        <f>F57</f>
        <v>36437020</v>
      </c>
      <c r="G58" s="39">
        <f t="shared" si="8"/>
        <v>0.22989770974004456</v>
      </c>
      <c r="H58" s="34">
        <f>H57</f>
        <v>32066306</v>
      </c>
      <c r="I58" s="39">
        <f t="shared" si="9"/>
        <v>0.20232088983191954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68503326</v>
      </c>
      <c r="O58" s="39">
        <f t="shared" si="13"/>
        <v>0.43221859957196412</v>
      </c>
      <c r="P58" s="34">
        <f>P57</f>
        <v>62480003</v>
      </c>
      <c r="Q58" s="34">
        <f>Q57</f>
        <v>148197033</v>
      </c>
      <c r="R58" s="34">
        <f>R57</f>
        <v>148197033</v>
      </c>
      <c r="S58" s="34">
        <f>S57</f>
        <v>30849895</v>
      </c>
      <c r="T58" s="39">
        <f t="shared" si="14"/>
        <v>0.20816810144910255</v>
      </c>
      <c r="U58" s="39">
        <f t="shared" si="15"/>
        <v>-0.48677489660171747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16201669</v>
      </c>
      <c r="E59" s="33">
        <v>16201669</v>
      </c>
      <c r="F59" s="33">
        <v>4115440</v>
      </c>
      <c r="G59" s="38">
        <f t="shared" si="8"/>
        <v>0.25401333652724295</v>
      </c>
      <c r="H59" s="33">
        <v>4036805</v>
      </c>
      <c r="I59" s="38">
        <f t="shared" si="9"/>
        <v>0.24915982421317212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8152245</v>
      </c>
      <c r="O59" s="38">
        <f t="shared" si="13"/>
        <v>0.50317316074041507</v>
      </c>
      <c r="P59" s="33">
        <v>5553441</v>
      </c>
      <c r="Q59" s="33">
        <v>10453104</v>
      </c>
      <c r="R59" s="33">
        <v>10453104</v>
      </c>
      <c r="S59" s="33">
        <v>2948251</v>
      </c>
      <c r="T59" s="38">
        <f t="shared" si="14"/>
        <v>0.282045505335066</v>
      </c>
      <c r="U59" s="38">
        <f t="shared" si="15"/>
        <v>-0.27309842672317941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36779208</v>
      </c>
      <c r="E60" s="33">
        <v>36779208</v>
      </c>
      <c r="F60" s="33">
        <v>6336567</v>
      </c>
      <c r="G60" s="38">
        <f t="shared" si="8"/>
        <v>0.17228666261655226</v>
      </c>
      <c r="H60" s="33">
        <v>322271466</v>
      </c>
      <c r="I60" s="38">
        <f t="shared" si="9"/>
        <v>8.7623275085205758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328608033</v>
      </c>
      <c r="O60" s="38">
        <f t="shared" si="13"/>
        <v>8.9346141711371274</v>
      </c>
      <c r="P60" s="33">
        <v>5639268</v>
      </c>
      <c r="Q60" s="33">
        <v>23346949</v>
      </c>
      <c r="R60" s="33">
        <v>23346949</v>
      </c>
      <c r="S60" s="33">
        <v>3085102</v>
      </c>
      <c r="T60" s="38">
        <f t="shared" si="14"/>
        <v>0.13214154877367487</v>
      </c>
      <c r="U60" s="38">
        <f t="shared" si="15"/>
        <v>56.14774789919543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12663932</v>
      </c>
      <c r="E61" s="33">
        <v>12663932</v>
      </c>
      <c r="F61" s="33">
        <v>1861150</v>
      </c>
      <c r="G61" s="38">
        <f t="shared" si="8"/>
        <v>0.14696462362558485</v>
      </c>
      <c r="H61" s="33">
        <v>2841005</v>
      </c>
      <c r="I61" s="38">
        <f t="shared" si="9"/>
        <v>0.22433830187970055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4702155</v>
      </c>
      <c r="O61" s="38">
        <f t="shared" si="13"/>
        <v>0.37130292550528543</v>
      </c>
      <c r="P61" s="33">
        <v>4171991</v>
      </c>
      <c r="Q61" s="33">
        <v>12645636</v>
      </c>
      <c r="R61" s="33">
        <v>12645636</v>
      </c>
      <c r="S61" s="33">
        <v>1635699</v>
      </c>
      <c r="T61" s="38">
        <f t="shared" si="14"/>
        <v>0.12934889158599852</v>
      </c>
      <c r="U61" s="38">
        <f t="shared" si="15"/>
        <v>-0.31902897201839597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13776650</v>
      </c>
      <c r="E62" s="33">
        <v>13776650</v>
      </c>
      <c r="F62" s="33">
        <v>2967282</v>
      </c>
      <c r="G62" s="38">
        <f t="shared" si="8"/>
        <v>0.21538487222946071</v>
      </c>
      <c r="H62" s="33">
        <v>2926444</v>
      </c>
      <c r="I62" s="38">
        <f t="shared" si="9"/>
        <v>0.2124205812007999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5893726</v>
      </c>
      <c r="O62" s="38">
        <f t="shared" si="13"/>
        <v>0.42780545343026061</v>
      </c>
      <c r="P62" s="33">
        <v>5497307</v>
      </c>
      <c r="Q62" s="33">
        <v>16002895</v>
      </c>
      <c r="R62" s="33">
        <v>16002895</v>
      </c>
      <c r="S62" s="33">
        <v>3516415</v>
      </c>
      <c r="T62" s="38">
        <f t="shared" si="14"/>
        <v>0.21973617898511488</v>
      </c>
      <c r="U62" s="38">
        <f t="shared" si="15"/>
        <v>-0.46765861902928108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79421459</v>
      </c>
      <c r="E63" s="34">
        <f>SUM(E59:E62)</f>
        <v>79421459</v>
      </c>
      <c r="F63" s="34">
        <f>SUM(F59:F62)</f>
        <v>15280439</v>
      </c>
      <c r="G63" s="39">
        <f t="shared" si="8"/>
        <v>0.19239685586737962</v>
      </c>
      <c r="H63" s="34">
        <f>SUM(H59:H62)</f>
        <v>332075720</v>
      </c>
      <c r="I63" s="39">
        <f t="shared" si="9"/>
        <v>4.1811838284159446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347356159</v>
      </c>
      <c r="O63" s="39">
        <f t="shared" si="13"/>
        <v>4.3735806842833247</v>
      </c>
      <c r="P63" s="34">
        <f>SUM(P59:P62)</f>
        <v>20862007</v>
      </c>
      <c r="Q63" s="34">
        <f>SUM(Q59:Q62)</f>
        <v>62448584</v>
      </c>
      <c r="R63" s="34">
        <f>SUM(R59:R62)</f>
        <v>62448584</v>
      </c>
      <c r="S63" s="34">
        <f>SUM(S59:S62)</f>
        <v>11185467</v>
      </c>
      <c r="T63" s="39">
        <f t="shared" si="14"/>
        <v>0.17911482188291092</v>
      </c>
      <c r="U63" s="39">
        <f t="shared" si="15"/>
        <v>14.917726420089879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23870983</v>
      </c>
      <c r="E64" s="33">
        <v>23870983</v>
      </c>
      <c r="F64" s="33">
        <v>0</v>
      </c>
      <c r="G64" s="38">
        <f t="shared" si="8"/>
        <v>0</v>
      </c>
      <c r="H64" s="33">
        <v>28719</v>
      </c>
      <c r="I64" s="38">
        <f t="shared" si="9"/>
        <v>1.20309247423954E-3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28719</v>
      </c>
      <c r="O64" s="38">
        <f t="shared" si="13"/>
        <v>1.20309247423954E-3</v>
      </c>
      <c r="P64" s="33">
        <v>25300</v>
      </c>
      <c r="Q64" s="33">
        <v>24707656</v>
      </c>
      <c r="R64" s="33">
        <v>24707656</v>
      </c>
      <c r="S64" s="33">
        <v>25300</v>
      </c>
      <c r="T64" s="38">
        <f t="shared" si="14"/>
        <v>1.0239741074588378E-3</v>
      </c>
      <c r="U64" s="38">
        <f t="shared" si="15"/>
        <v>0.1351383399209487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17176908</v>
      </c>
      <c r="E65" s="33">
        <v>17176908</v>
      </c>
      <c r="F65" s="33">
        <v>5395529</v>
      </c>
      <c r="G65" s="38">
        <f t="shared" si="8"/>
        <v>0.31411526451675703</v>
      </c>
      <c r="H65" s="33">
        <v>4968315</v>
      </c>
      <c r="I65" s="38">
        <f t="shared" si="9"/>
        <v>0.28924384994086244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10363844</v>
      </c>
      <c r="O65" s="38">
        <f t="shared" si="13"/>
        <v>0.60335911445761947</v>
      </c>
      <c r="P65" s="33">
        <v>5014743</v>
      </c>
      <c r="Q65" s="33">
        <v>14262363</v>
      </c>
      <c r="R65" s="33">
        <v>14262363</v>
      </c>
      <c r="S65" s="33">
        <v>-1130</v>
      </c>
      <c r="T65" s="38">
        <f t="shared" si="14"/>
        <v>-7.9229507761091199E-5</v>
      </c>
      <c r="U65" s="38">
        <f t="shared" si="15"/>
        <v>-9.2583009737488009E-3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38219551</v>
      </c>
      <c r="E66" s="33">
        <v>38219551</v>
      </c>
      <c r="F66" s="33">
        <v>2486100</v>
      </c>
      <c r="G66" s="38">
        <f t="shared" si="8"/>
        <v>6.5047859929071375E-2</v>
      </c>
      <c r="H66" s="33">
        <v>866201</v>
      </c>
      <c r="I66" s="38">
        <f t="shared" si="9"/>
        <v>2.2663819363027055E-2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3352301</v>
      </c>
      <c r="O66" s="38">
        <f t="shared" si="13"/>
        <v>8.771167929209843E-2</v>
      </c>
      <c r="P66" s="33">
        <v>4351356</v>
      </c>
      <c r="Q66" s="33">
        <v>16457205</v>
      </c>
      <c r="R66" s="33">
        <v>16457205</v>
      </c>
      <c r="S66" s="33">
        <v>2612742</v>
      </c>
      <c r="T66" s="38">
        <f t="shared" si="14"/>
        <v>0.15875976509984532</v>
      </c>
      <c r="U66" s="38">
        <f t="shared" si="15"/>
        <v>-0.80093538657834473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187375732</v>
      </c>
      <c r="E67" s="33">
        <v>187375732</v>
      </c>
      <c r="F67" s="33">
        <v>42318700</v>
      </c>
      <c r="G67" s="38">
        <f t="shared" si="8"/>
        <v>0.22584941789580307</v>
      </c>
      <c r="H67" s="33">
        <v>57928489</v>
      </c>
      <c r="I67" s="38">
        <f t="shared" si="9"/>
        <v>0.30915683894433033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100247189</v>
      </c>
      <c r="O67" s="38">
        <f t="shared" si="13"/>
        <v>0.53500625684013337</v>
      </c>
      <c r="P67" s="33">
        <v>90144111</v>
      </c>
      <c r="Q67" s="33">
        <v>174315124</v>
      </c>
      <c r="R67" s="33">
        <v>174315124</v>
      </c>
      <c r="S67" s="33">
        <v>51339230</v>
      </c>
      <c r="T67" s="38">
        <f t="shared" si="14"/>
        <v>0.29451965395727797</v>
      </c>
      <c r="U67" s="38">
        <f t="shared" si="15"/>
        <v>-0.35737910821484498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29169844</v>
      </c>
      <c r="E68" s="33">
        <v>29169844</v>
      </c>
      <c r="F68" s="33">
        <v>3678564</v>
      </c>
      <c r="G68" s="38">
        <f t="shared" si="8"/>
        <v>0.12610845639078494</v>
      </c>
      <c r="H68" s="33">
        <v>7807488</v>
      </c>
      <c r="I68" s="38">
        <f t="shared" si="9"/>
        <v>0.26765614516142083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11486052</v>
      </c>
      <c r="O68" s="38">
        <f t="shared" si="13"/>
        <v>0.39376460155220577</v>
      </c>
      <c r="P68" s="33">
        <v>13817812</v>
      </c>
      <c r="Q68" s="33">
        <v>28981399</v>
      </c>
      <c r="R68" s="33">
        <v>28981399</v>
      </c>
      <c r="S68" s="33">
        <v>7562015</v>
      </c>
      <c r="T68" s="38">
        <f t="shared" si="14"/>
        <v>0.26092649978698407</v>
      </c>
      <c r="U68" s="38">
        <f t="shared" si="15"/>
        <v>-0.43496929904676662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76388896</v>
      </c>
      <c r="E69" s="33">
        <v>71365244</v>
      </c>
      <c r="F69" s="33">
        <v>20446006</v>
      </c>
      <c r="G69" s="38">
        <f t="shared" si="8"/>
        <v>0.26765678090176875</v>
      </c>
      <c r="H69" s="33">
        <v>9427082</v>
      </c>
      <c r="I69" s="38">
        <f t="shared" si="9"/>
        <v>0.12340906196628369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29873088</v>
      </c>
      <c r="O69" s="38">
        <f t="shared" si="13"/>
        <v>0.39106584286805246</v>
      </c>
      <c r="P69" s="33">
        <v>37323220</v>
      </c>
      <c r="Q69" s="33">
        <v>81784002</v>
      </c>
      <c r="R69" s="33">
        <v>81784002</v>
      </c>
      <c r="S69" s="33">
        <v>17715224</v>
      </c>
      <c r="T69" s="38">
        <f t="shared" si="14"/>
        <v>0.21660989394967489</v>
      </c>
      <c r="U69" s="38">
        <f t="shared" si="15"/>
        <v>-0.74742045300485871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372201914</v>
      </c>
      <c r="E70" s="34">
        <f>SUM(E64:E69)</f>
        <v>367178262</v>
      </c>
      <c r="F70" s="34">
        <f>SUM(F64:F69)</f>
        <v>74324899</v>
      </c>
      <c r="G70" s="39">
        <f t="shared" si="8"/>
        <v>0.19968972808667501</v>
      </c>
      <c r="H70" s="34">
        <f>SUM(H64:H69)</f>
        <v>81026294</v>
      </c>
      <c r="I70" s="39">
        <f t="shared" si="9"/>
        <v>0.21769445817519359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155351193</v>
      </c>
      <c r="O70" s="39">
        <f t="shared" si="13"/>
        <v>0.41738418626186863</v>
      </c>
      <c r="P70" s="34">
        <f>SUM(P64:P69)</f>
        <v>150676542</v>
      </c>
      <c r="Q70" s="34">
        <f>SUM(Q64:Q69)</f>
        <v>340507749</v>
      </c>
      <c r="R70" s="34">
        <f>SUM(R64:R69)</f>
        <v>340507749</v>
      </c>
      <c r="S70" s="34">
        <f>SUM(S64:S69)</f>
        <v>79253381</v>
      </c>
      <c r="T70" s="39">
        <f t="shared" si="14"/>
        <v>0.23275059446591331</v>
      </c>
      <c r="U70" s="39">
        <f t="shared" si="15"/>
        <v>-0.46225010924394583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38977044</v>
      </c>
      <c r="E71" s="33">
        <v>38977044</v>
      </c>
      <c r="F71" s="33">
        <v>8936770</v>
      </c>
      <c r="G71" s="38">
        <f t="shared" si="8"/>
        <v>0.22928290816512406</v>
      </c>
      <c r="H71" s="33">
        <v>11285141</v>
      </c>
      <c r="I71" s="38">
        <f t="shared" si="9"/>
        <v>0.28953301332958958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20221911</v>
      </c>
      <c r="O71" s="38">
        <f t="shared" si="13"/>
        <v>0.51881592149471367</v>
      </c>
      <c r="P71" s="33">
        <v>29962908</v>
      </c>
      <c r="Q71" s="33">
        <v>49147764</v>
      </c>
      <c r="R71" s="33">
        <v>49147764</v>
      </c>
      <c r="S71" s="33">
        <v>14268362</v>
      </c>
      <c r="T71" s="38">
        <f t="shared" si="14"/>
        <v>0.29031558790751905</v>
      </c>
      <c r="U71" s="38">
        <f t="shared" si="15"/>
        <v>-0.62336295929620711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69528280</v>
      </c>
      <c r="E72" s="33">
        <v>69528280</v>
      </c>
      <c r="F72" s="33">
        <v>12480153</v>
      </c>
      <c r="G72" s="38">
        <f t="shared" si="8"/>
        <v>0.17949750806434447</v>
      </c>
      <c r="H72" s="33">
        <v>10430393</v>
      </c>
      <c r="I72" s="38">
        <f t="shared" si="9"/>
        <v>0.15001655441498049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22910546</v>
      </c>
      <c r="O72" s="38">
        <f t="shared" si="13"/>
        <v>0.32951406247932497</v>
      </c>
      <c r="P72" s="33">
        <v>26429112</v>
      </c>
      <c r="Q72" s="33">
        <v>59109442</v>
      </c>
      <c r="R72" s="33">
        <v>59109442</v>
      </c>
      <c r="S72" s="33">
        <v>14434563</v>
      </c>
      <c r="T72" s="38">
        <f t="shared" si="14"/>
        <v>0.24420063041704912</v>
      </c>
      <c r="U72" s="38">
        <f t="shared" si="15"/>
        <v>-0.60534455338491888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6153720</v>
      </c>
      <c r="E73" s="33">
        <v>6153720</v>
      </c>
      <c r="F73" s="33">
        <v>3511385</v>
      </c>
      <c r="G73" s="38">
        <f t="shared" si="8"/>
        <v>0.57061176004108083</v>
      </c>
      <c r="H73" s="33">
        <v>2752353</v>
      </c>
      <c r="I73" s="38">
        <f t="shared" si="9"/>
        <v>0.447266531463895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6263738</v>
      </c>
      <c r="O73" s="38">
        <f t="shared" si="13"/>
        <v>1.0178782915049758</v>
      </c>
      <c r="P73" s="33">
        <v>8441824</v>
      </c>
      <c r="Q73" s="33">
        <v>32893344</v>
      </c>
      <c r="R73" s="33">
        <v>32893344</v>
      </c>
      <c r="S73" s="33">
        <v>5195744</v>
      </c>
      <c r="T73" s="38">
        <f t="shared" si="14"/>
        <v>0.15795730589142898</v>
      </c>
      <c r="U73" s="38">
        <f t="shared" si="15"/>
        <v>-0.6739622858756591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133337487</v>
      </c>
      <c r="E74" s="33">
        <v>133337487</v>
      </c>
      <c r="F74" s="33">
        <v>21029692</v>
      </c>
      <c r="G74" s="38">
        <f t="shared" si="8"/>
        <v>0.15771777669696144</v>
      </c>
      <c r="H74" s="33">
        <v>21833662</v>
      </c>
      <c r="I74" s="38">
        <f t="shared" si="9"/>
        <v>0.16374736386024735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42863354</v>
      </c>
      <c r="O74" s="38">
        <f t="shared" si="13"/>
        <v>0.32146514055720882</v>
      </c>
      <c r="P74" s="33">
        <v>26196226</v>
      </c>
      <c r="Q74" s="33">
        <v>124485978</v>
      </c>
      <c r="R74" s="33">
        <v>124485978</v>
      </c>
      <c r="S74" s="33">
        <v>13537812</v>
      </c>
      <c r="T74" s="38">
        <f t="shared" si="14"/>
        <v>0.10874969388118556</v>
      </c>
      <c r="U74" s="38">
        <f t="shared" si="15"/>
        <v>-0.16653406486873334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24035481</v>
      </c>
      <c r="E75" s="33">
        <v>24035481</v>
      </c>
      <c r="F75" s="33">
        <v>5386240</v>
      </c>
      <c r="G75" s="38">
        <f t="shared" si="8"/>
        <v>0.22409536967452409</v>
      </c>
      <c r="H75" s="33">
        <v>4328586</v>
      </c>
      <c r="I75" s="38">
        <f t="shared" si="9"/>
        <v>0.18009150721801656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9714826</v>
      </c>
      <c r="O75" s="38">
        <f t="shared" si="13"/>
        <v>0.40418687689254068</v>
      </c>
      <c r="P75" s="33">
        <v>9945003</v>
      </c>
      <c r="Q75" s="33">
        <v>23953528</v>
      </c>
      <c r="R75" s="33">
        <v>23953528</v>
      </c>
      <c r="S75" s="33">
        <v>4994389</v>
      </c>
      <c r="T75" s="38">
        <f t="shared" si="14"/>
        <v>0.20850327350526401</v>
      </c>
      <c r="U75" s="38">
        <f t="shared" si="15"/>
        <v>-0.56474764261006261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25103723</v>
      </c>
      <c r="E76" s="33">
        <v>25103723</v>
      </c>
      <c r="F76" s="33">
        <v>3429436</v>
      </c>
      <c r="G76" s="38">
        <f t="shared" si="8"/>
        <v>0.13661065332819358</v>
      </c>
      <c r="H76" s="33">
        <v>2475092</v>
      </c>
      <c r="I76" s="38">
        <f t="shared" si="9"/>
        <v>9.8594618814109761E-2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5904528</v>
      </c>
      <c r="O76" s="38">
        <f t="shared" si="13"/>
        <v>0.23520527214230336</v>
      </c>
      <c r="P76" s="33">
        <v>1221448</v>
      </c>
      <c r="Q76" s="33">
        <v>26452632</v>
      </c>
      <c r="R76" s="33">
        <v>26452632</v>
      </c>
      <c r="S76" s="33">
        <v>1221448</v>
      </c>
      <c r="T76" s="38">
        <f t="shared" si="14"/>
        <v>4.6174913709909851E-2</v>
      </c>
      <c r="U76" s="38">
        <f t="shared" si="15"/>
        <v>1.0263588789698783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49656922</v>
      </c>
      <c r="E77" s="33">
        <v>49656922</v>
      </c>
      <c r="F77" s="33">
        <v>15243690</v>
      </c>
      <c r="G77" s="38">
        <f t="shared" si="8"/>
        <v>0.30698016280590246</v>
      </c>
      <c r="H77" s="33">
        <v>19274069</v>
      </c>
      <c r="I77" s="38">
        <f t="shared" si="9"/>
        <v>0.3881446578585761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34517759</v>
      </c>
      <c r="O77" s="38">
        <f t="shared" si="13"/>
        <v>0.69512482066447856</v>
      </c>
      <c r="P77" s="33">
        <v>31437752</v>
      </c>
      <c r="Q77" s="33">
        <v>46701259</v>
      </c>
      <c r="R77" s="33">
        <v>46701259</v>
      </c>
      <c r="S77" s="33">
        <v>17666631</v>
      </c>
      <c r="T77" s="38">
        <f t="shared" si="14"/>
        <v>0.37829025123284149</v>
      </c>
      <c r="U77" s="38">
        <f t="shared" si="15"/>
        <v>-0.38691325639314156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346792657</v>
      </c>
      <c r="E78" s="34">
        <f>SUM(E71:E77)</f>
        <v>346792657</v>
      </c>
      <c r="F78" s="34">
        <f>SUM(F71:F77)</f>
        <v>70017366</v>
      </c>
      <c r="G78" s="39">
        <f t="shared" si="8"/>
        <v>0.20189979397401139</v>
      </c>
      <c r="H78" s="34">
        <f>SUM(H71:H77)</f>
        <v>72379296</v>
      </c>
      <c r="I78" s="39">
        <f t="shared" si="9"/>
        <v>0.20871057832115517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142396662</v>
      </c>
      <c r="O78" s="39">
        <f t="shared" si="13"/>
        <v>0.41061037229516656</v>
      </c>
      <c r="P78" s="34">
        <f>SUM(P71:P77)</f>
        <v>133634273</v>
      </c>
      <c r="Q78" s="34">
        <f>SUM(Q71:Q77)</f>
        <v>362743947</v>
      </c>
      <c r="R78" s="34">
        <f>SUM(R71:R77)</f>
        <v>362743947</v>
      </c>
      <c r="S78" s="34">
        <f>SUM(S71:S77)</f>
        <v>71318949</v>
      </c>
      <c r="T78" s="39">
        <f t="shared" si="14"/>
        <v>0.19660961840942862</v>
      </c>
      <c r="U78" s="39">
        <f t="shared" si="15"/>
        <v>-0.45837774715173552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78867995</v>
      </c>
      <c r="E79" s="33">
        <v>78867995</v>
      </c>
      <c r="F79" s="33">
        <v>20317591</v>
      </c>
      <c r="G79" s="38">
        <f t="shared" si="8"/>
        <v>0.25761515808789104</v>
      </c>
      <c r="H79" s="33">
        <v>21617676</v>
      </c>
      <c r="I79" s="38">
        <f t="shared" si="9"/>
        <v>0.27409947469819668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41935267</v>
      </c>
      <c r="O79" s="38">
        <f t="shared" si="13"/>
        <v>0.53171463278608766</v>
      </c>
      <c r="P79" s="33">
        <v>34827196</v>
      </c>
      <c r="Q79" s="33">
        <v>74272123</v>
      </c>
      <c r="R79" s="33">
        <v>74272123</v>
      </c>
      <c r="S79" s="33">
        <v>15946673</v>
      </c>
      <c r="T79" s="38">
        <f t="shared" si="14"/>
        <v>0.21470603445656186</v>
      </c>
      <c r="U79" s="38">
        <f t="shared" si="15"/>
        <v>-0.37928749704684805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64284950</v>
      </c>
      <c r="E80" s="33">
        <v>64284950</v>
      </c>
      <c r="F80" s="33">
        <v>15496737</v>
      </c>
      <c r="G80" s="38">
        <f t="shared" si="8"/>
        <v>0.24106321930716287</v>
      </c>
      <c r="H80" s="33">
        <v>16321791</v>
      </c>
      <c r="I80" s="38">
        <f t="shared" si="9"/>
        <v>0.25389754522637104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31818528</v>
      </c>
      <c r="O80" s="38">
        <f t="shared" si="13"/>
        <v>0.49496076453353388</v>
      </c>
      <c r="P80" s="33">
        <v>30445557</v>
      </c>
      <c r="Q80" s="33">
        <v>65709410</v>
      </c>
      <c r="R80" s="33">
        <v>65709410</v>
      </c>
      <c r="S80" s="33">
        <v>16039179</v>
      </c>
      <c r="T80" s="38">
        <f t="shared" si="14"/>
        <v>0.24409257365117112</v>
      </c>
      <c r="U80" s="38">
        <f t="shared" si="15"/>
        <v>-0.46390236841454402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57547710</v>
      </c>
      <c r="E81" s="33">
        <v>57547710</v>
      </c>
      <c r="F81" s="33">
        <v>13262707</v>
      </c>
      <c r="G81" s="38">
        <f t="shared" si="8"/>
        <v>0.23046454845900904</v>
      </c>
      <c r="H81" s="33">
        <v>9336248</v>
      </c>
      <c r="I81" s="38">
        <f t="shared" si="9"/>
        <v>0.16223491777518168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22598955</v>
      </c>
      <c r="O81" s="38">
        <f t="shared" si="13"/>
        <v>0.39269946623419072</v>
      </c>
      <c r="P81" s="33">
        <v>25024327</v>
      </c>
      <c r="Q81" s="33">
        <v>58898360</v>
      </c>
      <c r="R81" s="33">
        <v>58898360</v>
      </c>
      <c r="S81" s="33">
        <v>12236953</v>
      </c>
      <c r="T81" s="38">
        <f t="shared" si="14"/>
        <v>0.20776390038703965</v>
      </c>
      <c r="U81" s="38">
        <f t="shared" si="15"/>
        <v>-0.6269131233779035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16783961</v>
      </c>
      <c r="E82" s="33">
        <v>16783961</v>
      </c>
      <c r="F82" s="33">
        <v>3921591</v>
      </c>
      <c r="G82" s="38">
        <f t="shared" si="8"/>
        <v>0.23365110297861155</v>
      </c>
      <c r="H82" s="33">
        <v>3960498</v>
      </c>
      <c r="I82" s="38">
        <f t="shared" si="9"/>
        <v>0.23596920893703222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7882089</v>
      </c>
      <c r="O82" s="38">
        <f t="shared" si="13"/>
        <v>0.46962031191564374</v>
      </c>
      <c r="P82" s="33">
        <v>79896</v>
      </c>
      <c r="Q82" s="33">
        <v>15892756</v>
      </c>
      <c r="R82" s="33">
        <v>15892756</v>
      </c>
      <c r="S82" s="33">
        <v>67896</v>
      </c>
      <c r="T82" s="38">
        <f t="shared" si="14"/>
        <v>4.2721350532280242E-3</v>
      </c>
      <c r="U82" s="38">
        <f t="shared" si="15"/>
        <v>48.570666866927006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41494550</v>
      </c>
      <c r="E83" s="33">
        <v>41494550</v>
      </c>
      <c r="F83" s="33">
        <v>8639315</v>
      </c>
      <c r="G83" s="38">
        <f t="shared" si="8"/>
        <v>0.2082036074617028</v>
      </c>
      <c r="H83" s="33">
        <v>7527703</v>
      </c>
      <c r="I83" s="38">
        <f t="shared" si="9"/>
        <v>0.18141425801701669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16167018</v>
      </c>
      <c r="O83" s="38">
        <f t="shared" si="13"/>
        <v>0.38961786547871952</v>
      </c>
      <c r="P83" s="33">
        <v>17077006</v>
      </c>
      <c r="Q83" s="33">
        <v>42924160</v>
      </c>
      <c r="R83" s="33">
        <v>42924160</v>
      </c>
      <c r="S83" s="33">
        <v>10752718</v>
      </c>
      <c r="T83" s="38">
        <f t="shared" si="14"/>
        <v>0.25050503026733661</v>
      </c>
      <c r="U83" s="38">
        <f t="shared" si="15"/>
        <v>-0.55919070356946643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258979166</v>
      </c>
      <c r="E84" s="34">
        <f>SUM(E79:E83)</f>
        <v>258979166</v>
      </c>
      <c r="F84" s="34">
        <f>SUM(F79:F83)</f>
        <v>61637941</v>
      </c>
      <c r="G84" s="39">
        <f t="shared" si="8"/>
        <v>0.23800347322147142</v>
      </c>
      <c r="H84" s="34">
        <f>SUM(H79:H83)</f>
        <v>58763916</v>
      </c>
      <c r="I84" s="39">
        <f t="shared" si="9"/>
        <v>0.22690595891408499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120401857</v>
      </c>
      <c r="O84" s="39">
        <f t="shared" si="13"/>
        <v>0.46490943213555641</v>
      </c>
      <c r="P84" s="34">
        <f>SUM(P79:P83)</f>
        <v>107453982</v>
      </c>
      <c r="Q84" s="34">
        <f>SUM(Q79:Q83)</f>
        <v>257696809</v>
      </c>
      <c r="R84" s="34">
        <f>SUM(R79:R83)</f>
        <v>257696809</v>
      </c>
      <c r="S84" s="34">
        <f>SUM(S79:S83)</f>
        <v>55043419</v>
      </c>
      <c r="T84" s="39">
        <f t="shared" si="14"/>
        <v>0.21359759639088119</v>
      </c>
      <c r="U84" s="39">
        <f t="shared" si="15"/>
        <v>-0.45312481765450074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1215887510</v>
      </c>
      <c r="E85" s="34">
        <f>SUM(E57,E59:E62,E64:E69,E71:E77,E79:E83)</f>
        <v>1210863858</v>
      </c>
      <c r="F85" s="34">
        <f>SUM(F57,F59:F62,F64:F69,F71:F77,F79:F83)</f>
        <v>257697665</v>
      </c>
      <c r="G85" s="39">
        <f t="shared" si="8"/>
        <v>0.21194202825555794</v>
      </c>
      <c r="H85" s="34">
        <f>SUM(H57,H59:H62,H64:H69,H71:H77,H79:H83)</f>
        <v>576311532</v>
      </c>
      <c r="I85" s="39">
        <f t="shared" si="9"/>
        <v>0.47398425204647426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834009197</v>
      </c>
      <c r="O85" s="39">
        <f t="shared" si="13"/>
        <v>0.68592628030203218</v>
      </c>
      <c r="P85" s="34">
        <f>SUM(P57,P59:P62,P64:P69,P71:P77,P79:P83)</f>
        <v>475106807</v>
      </c>
      <c r="Q85" s="34">
        <f>SUM(Q57,Q59:Q62,Q64:Q69,Q71:Q77,Q79:Q83)</f>
        <v>1171594122</v>
      </c>
      <c r="R85" s="34">
        <f>SUM(R57,R59:R62,R64:R69,R71:R77,R79:R83)</f>
        <v>1171594122</v>
      </c>
      <c r="S85" s="34">
        <f>SUM(S57,S59:S62,S64:S69,S71:S77,S79:S83)</f>
        <v>247651111</v>
      </c>
      <c r="T85" s="39">
        <f t="shared" si="14"/>
        <v>0.21137961205988365</v>
      </c>
      <c r="U85" s="39">
        <f t="shared" si="15"/>
        <v>0.21301468113884559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444837872</v>
      </c>
      <c r="E88" s="33">
        <v>444837872</v>
      </c>
      <c r="F88" s="33">
        <v>93282628</v>
      </c>
      <c r="G88" s="38">
        <f t="shared" ref="G88:G99" si="16">IF(($D88      =0),0,($F88      /$D88      ))</f>
        <v>0.20970028379238356</v>
      </c>
      <c r="H88" s="33">
        <v>90161191</v>
      </c>
      <c r="I88" s="38">
        <f t="shared" ref="I88:I99" si="17">IF(($D88      =0),0,($H88      /$D88      ))</f>
        <v>0.20268326209419507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183443819</v>
      </c>
      <c r="O88" s="38">
        <f t="shared" ref="O88:O99" si="21">IF(($D88      =0),0,($N88      /$D88      ))</f>
        <v>0.41238354588657866</v>
      </c>
      <c r="P88" s="33">
        <v>198424167</v>
      </c>
      <c r="Q88" s="33">
        <v>492020704</v>
      </c>
      <c r="R88" s="33">
        <v>492020704</v>
      </c>
      <c r="S88" s="33">
        <v>100817261</v>
      </c>
      <c r="T88" s="38">
        <f t="shared" ref="T88:T99" si="22">IF(($Q88      =0),0,($S88      /$Q88      ))</f>
        <v>0.20490450946552038</v>
      </c>
      <c r="U88" s="38">
        <f t="shared" ref="U88:U99" si="23">IF(($P88      =0),0,(($H88      /$P88      )-1))</f>
        <v>-0.54561386164216574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3021267979</v>
      </c>
      <c r="E89" s="33">
        <v>3021267979</v>
      </c>
      <c r="F89" s="33">
        <v>597579725</v>
      </c>
      <c r="G89" s="38">
        <f t="shared" si="16"/>
        <v>0.1977910364633696</v>
      </c>
      <c r="H89" s="33">
        <v>709601821</v>
      </c>
      <c r="I89" s="38">
        <f t="shared" si="17"/>
        <v>0.23486887821015762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1307181546</v>
      </c>
      <c r="O89" s="38">
        <f t="shared" si="21"/>
        <v>0.43265991467352721</v>
      </c>
      <c r="P89" s="33">
        <v>1125968864</v>
      </c>
      <c r="Q89" s="33">
        <v>3016547002</v>
      </c>
      <c r="R89" s="33">
        <v>3016547002</v>
      </c>
      <c r="S89" s="33">
        <v>679851315</v>
      </c>
      <c r="T89" s="38">
        <f t="shared" si="22"/>
        <v>0.22537401689721789</v>
      </c>
      <c r="U89" s="38">
        <f t="shared" si="23"/>
        <v>-0.36978557428387293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1107020936</v>
      </c>
      <c r="E90" s="33">
        <v>1107020936</v>
      </c>
      <c r="F90" s="33">
        <v>294777219</v>
      </c>
      <c r="G90" s="38">
        <f t="shared" si="16"/>
        <v>0.26627971469547707</v>
      </c>
      <c r="H90" s="33">
        <v>261172802</v>
      </c>
      <c r="I90" s="38">
        <f t="shared" si="17"/>
        <v>0.23592399520798224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555950021</v>
      </c>
      <c r="O90" s="38">
        <f t="shared" si="21"/>
        <v>0.50220370990345931</v>
      </c>
      <c r="P90" s="33">
        <v>617845007</v>
      </c>
      <c r="Q90" s="33">
        <v>1230272110</v>
      </c>
      <c r="R90" s="33">
        <v>1230272110</v>
      </c>
      <c r="S90" s="33">
        <v>386750714</v>
      </c>
      <c r="T90" s="38">
        <f t="shared" si="22"/>
        <v>0.31436192924831891</v>
      </c>
      <c r="U90" s="38">
        <f t="shared" si="23"/>
        <v>-0.57728427187888565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4573126787</v>
      </c>
      <c r="E91" s="34">
        <f>SUM(E88:E90)</f>
        <v>4573126787</v>
      </c>
      <c r="F91" s="34">
        <f>SUM(F88:F90)</f>
        <v>985639572</v>
      </c>
      <c r="G91" s="39">
        <f t="shared" si="16"/>
        <v>0.21552859081053069</v>
      </c>
      <c r="H91" s="34">
        <f>SUM(H88:H90)</f>
        <v>1060935814</v>
      </c>
      <c r="I91" s="39">
        <f t="shared" si="17"/>
        <v>0.23199352727676736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2046575386</v>
      </c>
      <c r="O91" s="39">
        <f t="shared" si="21"/>
        <v>0.44752211808729808</v>
      </c>
      <c r="P91" s="34">
        <f>SUM(P88:P90)</f>
        <v>1942238038</v>
      </c>
      <c r="Q91" s="34">
        <f>SUM(Q88:Q90)</f>
        <v>4738839816</v>
      </c>
      <c r="R91" s="34">
        <f>SUM(R88:R90)</f>
        <v>4738839816</v>
      </c>
      <c r="S91" s="34">
        <f>SUM(S88:S90)</f>
        <v>1167419290</v>
      </c>
      <c r="T91" s="39">
        <f t="shared" si="22"/>
        <v>0.24635128751522248</v>
      </c>
      <c r="U91" s="39">
        <f t="shared" si="23"/>
        <v>-0.4537560313191642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146933978</v>
      </c>
      <c r="E92" s="33">
        <v>146933978</v>
      </c>
      <c r="F92" s="33">
        <v>32760180</v>
      </c>
      <c r="G92" s="38">
        <f t="shared" si="16"/>
        <v>0.22295850453324009</v>
      </c>
      <c r="H92" s="33">
        <v>29772047</v>
      </c>
      <c r="I92" s="38">
        <f t="shared" si="17"/>
        <v>0.20262193541101842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62532227</v>
      </c>
      <c r="O92" s="38">
        <f t="shared" si="21"/>
        <v>0.42558043994425848</v>
      </c>
      <c r="P92" s="33">
        <v>66202043</v>
      </c>
      <c r="Q92" s="33">
        <v>157045346</v>
      </c>
      <c r="R92" s="33">
        <v>157045346</v>
      </c>
      <c r="S92" s="33">
        <v>32623305</v>
      </c>
      <c r="T92" s="38">
        <f t="shared" si="22"/>
        <v>0.20773175284035478</v>
      </c>
      <c r="U92" s="38">
        <f t="shared" si="23"/>
        <v>-0.55028507201809473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38726521</v>
      </c>
      <c r="E93" s="33">
        <v>38726521</v>
      </c>
      <c r="F93" s="33">
        <v>5841929</v>
      </c>
      <c r="G93" s="38">
        <f t="shared" si="16"/>
        <v>0.1508508600604738</v>
      </c>
      <c r="H93" s="33">
        <v>5416557</v>
      </c>
      <c r="I93" s="38">
        <f t="shared" si="17"/>
        <v>0.13986686281476202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11258486</v>
      </c>
      <c r="O93" s="38">
        <f t="shared" si="21"/>
        <v>0.29071772287523578</v>
      </c>
      <c r="P93" s="33">
        <v>16777132</v>
      </c>
      <c r="Q93" s="33">
        <v>44731920</v>
      </c>
      <c r="R93" s="33">
        <v>44731920</v>
      </c>
      <c r="S93" s="33">
        <v>7422660</v>
      </c>
      <c r="T93" s="38">
        <f t="shared" si="22"/>
        <v>0.16593653927665078</v>
      </c>
      <c r="U93" s="38">
        <f t="shared" si="23"/>
        <v>-0.67714642764925492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34739254</v>
      </c>
      <c r="E94" s="33">
        <v>34739254</v>
      </c>
      <c r="F94" s="33">
        <v>8150939</v>
      </c>
      <c r="G94" s="38">
        <f t="shared" si="16"/>
        <v>0.23463195266081419</v>
      </c>
      <c r="H94" s="33">
        <v>6035832</v>
      </c>
      <c r="I94" s="38">
        <f t="shared" si="17"/>
        <v>0.1737467361849509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14186771</v>
      </c>
      <c r="O94" s="38">
        <f t="shared" si="21"/>
        <v>0.40837868884576506</v>
      </c>
      <c r="P94" s="33">
        <v>14092283</v>
      </c>
      <c r="Q94" s="33">
        <v>36329257</v>
      </c>
      <c r="R94" s="33">
        <v>36329257</v>
      </c>
      <c r="S94" s="33">
        <v>6088948</v>
      </c>
      <c r="T94" s="38">
        <f t="shared" si="22"/>
        <v>0.16760452876864507</v>
      </c>
      <c r="U94" s="38">
        <f t="shared" si="23"/>
        <v>-0.57169239363132296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49247320</v>
      </c>
      <c r="E95" s="33">
        <v>49247320</v>
      </c>
      <c r="F95" s="33">
        <v>11010972</v>
      </c>
      <c r="G95" s="38">
        <f t="shared" si="16"/>
        <v>0.22358520219983544</v>
      </c>
      <c r="H95" s="33">
        <v>11516827</v>
      </c>
      <c r="I95" s="38">
        <f t="shared" si="17"/>
        <v>0.23385692866129568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22527799</v>
      </c>
      <c r="O95" s="38">
        <f t="shared" si="21"/>
        <v>0.45744213086113111</v>
      </c>
      <c r="P95" s="33">
        <v>22622889</v>
      </c>
      <c r="Q95" s="33">
        <v>48601418</v>
      </c>
      <c r="R95" s="33">
        <v>48601418</v>
      </c>
      <c r="S95" s="33">
        <v>11282469</v>
      </c>
      <c r="T95" s="38">
        <f t="shared" si="22"/>
        <v>0.23214279468142268</v>
      </c>
      <c r="U95" s="38">
        <f t="shared" si="23"/>
        <v>-0.49092147338034497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269647073</v>
      </c>
      <c r="E96" s="34">
        <f>SUM(E92:E95)</f>
        <v>269647073</v>
      </c>
      <c r="F96" s="34">
        <f>SUM(F92:F95)</f>
        <v>57764020</v>
      </c>
      <c r="G96" s="39">
        <f t="shared" si="16"/>
        <v>0.21422083079685422</v>
      </c>
      <c r="H96" s="34">
        <f>SUM(H92:H95)</f>
        <v>52741263</v>
      </c>
      <c r="I96" s="39">
        <f t="shared" si="17"/>
        <v>0.19559367885295012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110505283</v>
      </c>
      <c r="O96" s="39">
        <f t="shared" si="21"/>
        <v>0.40981450964980437</v>
      </c>
      <c r="P96" s="34">
        <f>SUM(P92:P95)</f>
        <v>119694347</v>
      </c>
      <c r="Q96" s="34">
        <f>SUM(Q92:Q95)</f>
        <v>286707941</v>
      </c>
      <c r="R96" s="34">
        <f>SUM(R92:R95)</f>
        <v>286707941</v>
      </c>
      <c r="S96" s="34">
        <f>SUM(S92:S95)</f>
        <v>57417382</v>
      </c>
      <c r="T96" s="39">
        <f t="shared" si="22"/>
        <v>0.20026435891428623</v>
      </c>
      <c r="U96" s="39">
        <f t="shared" si="23"/>
        <v>-0.55936713535853122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118821459</v>
      </c>
      <c r="E97" s="33">
        <v>118821459</v>
      </c>
      <c r="F97" s="33">
        <v>22637167</v>
      </c>
      <c r="G97" s="38">
        <f t="shared" si="16"/>
        <v>0.19051413095339959</v>
      </c>
      <c r="H97" s="33">
        <v>22903700</v>
      </c>
      <c r="I97" s="38">
        <f t="shared" si="17"/>
        <v>0.19275726954337433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45540867</v>
      </c>
      <c r="O97" s="38">
        <f t="shared" si="21"/>
        <v>0.38327140049677388</v>
      </c>
      <c r="P97" s="33">
        <v>36343863</v>
      </c>
      <c r="Q97" s="33">
        <v>80647467</v>
      </c>
      <c r="R97" s="33">
        <v>80647467</v>
      </c>
      <c r="S97" s="33">
        <v>18872528</v>
      </c>
      <c r="T97" s="38">
        <f t="shared" si="22"/>
        <v>0.23401265659093795</v>
      </c>
      <c r="U97" s="38">
        <f t="shared" si="23"/>
        <v>-0.3698055707506932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62509316</v>
      </c>
      <c r="E98" s="33">
        <v>62509316</v>
      </c>
      <c r="F98" s="33">
        <v>11270146</v>
      </c>
      <c r="G98" s="38">
        <f t="shared" si="16"/>
        <v>0.18029546187963408</v>
      </c>
      <c r="H98" s="33">
        <v>12095280</v>
      </c>
      <c r="I98" s="38">
        <f t="shared" si="17"/>
        <v>0.19349563831413544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23365426</v>
      </c>
      <c r="O98" s="38">
        <f t="shared" si="21"/>
        <v>0.37379110019376954</v>
      </c>
      <c r="P98" s="33">
        <v>139166123</v>
      </c>
      <c r="Q98" s="33">
        <v>66375500</v>
      </c>
      <c r="R98" s="33">
        <v>66375500</v>
      </c>
      <c r="S98" s="33">
        <v>12746906</v>
      </c>
      <c r="T98" s="38">
        <f t="shared" si="22"/>
        <v>0.19204233489766556</v>
      </c>
      <c r="U98" s="38">
        <f t="shared" si="23"/>
        <v>-0.9130874688518843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92836853</v>
      </c>
      <c r="E99" s="33">
        <v>92836853</v>
      </c>
      <c r="F99" s="33">
        <v>6269717</v>
      </c>
      <c r="G99" s="38">
        <f t="shared" si="16"/>
        <v>6.7534785997108285E-2</v>
      </c>
      <c r="H99" s="33">
        <v>36803017</v>
      </c>
      <c r="I99" s="38">
        <f t="shared" si="17"/>
        <v>0.3964268047733156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43072734</v>
      </c>
      <c r="O99" s="38">
        <f t="shared" si="21"/>
        <v>0.46396159077042387</v>
      </c>
      <c r="P99" s="33">
        <v>13088660</v>
      </c>
      <c r="Q99" s="33">
        <v>95506120</v>
      </c>
      <c r="R99" s="33">
        <v>95506120</v>
      </c>
      <c r="S99" s="33">
        <v>33860</v>
      </c>
      <c r="T99" s="38">
        <f t="shared" si="22"/>
        <v>3.5453225405869277E-4</v>
      </c>
      <c r="U99" s="38">
        <f t="shared" si="23"/>
        <v>1.8118246634873243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34949071</v>
      </c>
      <c r="E100" s="33">
        <v>34949071</v>
      </c>
      <c r="F100" s="33">
        <v>5032106</v>
      </c>
      <c r="G100" s="38">
        <f>IF(($D100     =0),0,($F100     /$D100     ))</f>
        <v>0.14398397027491805</v>
      </c>
      <c r="H100" s="33">
        <v>4812086</v>
      </c>
      <c r="I100" s="38">
        <f>IF(($D100     =0),0,($H100     /$D100     ))</f>
        <v>0.13768852396677439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9844192</v>
      </c>
      <c r="O100" s="38">
        <f>IF(($D100     =0),0,($N100     /$D100     ))</f>
        <v>0.28167249424169244</v>
      </c>
      <c r="P100" s="33">
        <v>9975707</v>
      </c>
      <c r="Q100" s="33">
        <v>30174934</v>
      </c>
      <c r="R100" s="33">
        <v>30174934</v>
      </c>
      <c r="S100" s="33">
        <v>4954577</v>
      </c>
      <c r="T100" s="38">
        <f>IF(($Q100     =0),0,($S100     /$Q100     ))</f>
        <v>0.16419512301170236</v>
      </c>
      <c r="U100" s="38">
        <f>IF(($P100     =0),0,(($H100     /$P100     )-1))</f>
        <v>-0.51761955318054143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309116699</v>
      </c>
      <c r="E101" s="34">
        <f>SUM(E97:E100)</f>
        <v>309116699</v>
      </c>
      <c r="F101" s="34">
        <f>SUM(F97:F100)</f>
        <v>45209136</v>
      </c>
      <c r="G101" s="39">
        <f>IF(($D101     =0),0,($F101     /$D101     ))</f>
        <v>0.14625264874480301</v>
      </c>
      <c r="H101" s="34">
        <f>SUM(H97:H100)</f>
        <v>76614083</v>
      </c>
      <c r="I101" s="39">
        <f>IF(($D101     =0),0,($H101     /$D101     ))</f>
        <v>0.24784841209759426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121823219</v>
      </c>
      <c r="O101" s="39">
        <f>IF(($D101     =0),0,($N101     /$D101     ))</f>
        <v>0.39410106084239727</v>
      </c>
      <c r="P101" s="34">
        <f>SUM(P97:P100)</f>
        <v>198574353</v>
      </c>
      <c r="Q101" s="34">
        <f>SUM(Q97:Q100)</f>
        <v>272704021</v>
      </c>
      <c r="R101" s="34">
        <f>SUM(R97:R100)</f>
        <v>272704021</v>
      </c>
      <c r="S101" s="34">
        <f>SUM(S97:S100)</f>
        <v>36607871</v>
      </c>
      <c r="T101" s="39">
        <f>IF(($Q101     =0),0,($S101     /$Q101     ))</f>
        <v>0.13424030516953764</v>
      </c>
      <c r="U101" s="39">
        <f>IF(($P101     =0),0,(($H101     /$P101     )-1))</f>
        <v>-0.61417936484476421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5151890559</v>
      </c>
      <c r="E102" s="34">
        <f>SUM(E88:E90,E92:E95,E97:E100)</f>
        <v>5151890559</v>
      </c>
      <c r="F102" s="34">
        <f>SUM(F88:F90,F92:F95,F97:F100)</f>
        <v>1088612728</v>
      </c>
      <c r="G102" s="39">
        <f>IF(($D102     =0),0,($F102     /$D102     ))</f>
        <v>0.21130354294857218</v>
      </c>
      <c r="H102" s="34">
        <f>SUM(H88:H90,H92:H95,H97:H100)</f>
        <v>1190291160</v>
      </c>
      <c r="I102" s="39">
        <f>IF(($D102     =0),0,($H102     /$D102     ))</f>
        <v>0.23103968268903594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2278903888</v>
      </c>
      <c r="O102" s="39">
        <f>IF(($D102     =0),0,($N102     /$D102     ))</f>
        <v>0.44234322563760814</v>
      </c>
      <c r="P102" s="34">
        <f>SUM(P88:P90,P92:P95,P97:P100)</f>
        <v>2260506738</v>
      </c>
      <c r="Q102" s="34">
        <f>SUM(Q88:Q90,Q92:Q95,Q97:Q100)</f>
        <v>5298251778</v>
      </c>
      <c r="R102" s="34">
        <f>SUM(R88:R90,R92:R95,R97:R100)</f>
        <v>5298251778</v>
      </c>
      <c r="S102" s="34">
        <f>SUM(S88:S90,S92:S95,S97:S100)</f>
        <v>1261444543</v>
      </c>
      <c r="T102" s="39">
        <f>IF(($Q102     =0),0,($S102     /$Q102     ))</f>
        <v>0.23808693807982337</v>
      </c>
      <c r="U102" s="39">
        <f>IF(($P102     =0),0,(($H102     /$P102     )-1))</f>
        <v>-0.47344056091904474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808685000</v>
      </c>
      <c r="E105" s="33">
        <v>906798754</v>
      </c>
      <c r="F105" s="33">
        <v>215957445</v>
      </c>
      <c r="G105" s="38">
        <f t="shared" ref="G105:G136" si="24">IF(($D105     =0),0,($F105     /$D105     ))</f>
        <v>0.26704766998274976</v>
      </c>
      <c r="H105" s="33">
        <v>280238791</v>
      </c>
      <c r="I105" s="38">
        <f t="shared" ref="I105:I136" si="25">IF(($D105     =0),0,($H105     /$D105     ))</f>
        <v>0.34653640292573745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496196236</v>
      </c>
      <c r="O105" s="38">
        <f t="shared" ref="O105:O136" si="29">IF(($D105     =0),0,($N105     /$D105     ))</f>
        <v>0.61358407290848727</v>
      </c>
      <c r="P105" s="33">
        <v>428730102</v>
      </c>
      <c r="Q105" s="33">
        <v>863937220</v>
      </c>
      <c r="R105" s="33">
        <v>863937220</v>
      </c>
      <c r="S105" s="33">
        <v>225711872</v>
      </c>
      <c r="T105" s="38">
        <f t="shared" ref="T105:T136" si="30">IF(($Q105     =0),0,($S105     /$Q105     ))</f>
        <v>0.26125957624559804</v>
      </c>
      <c r="U105" s="38">
        <f t="shared" ref="U105:U136" si="31">IF(($P105     =0),0,(($H105     /$P105     )-1))</f>
        <v>-0.34635149318253378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808685000</v>
      </c>
      <c r="E106" s="34">
        <f>E105</f>
        <v>906798754</v>
      </c>
      <c r="F106" s="34">
        <f>F105</f>
        <v>215957445</v>
      </c>
      <c r="G106" s="39">
        <f t="shared" si="24"/>
        <v>0.26704766998274976</v>
      </c>
      <c r="H106" s="34">
        <f>H105</f>
        <v>280238791</v>
      </c>
      <c r="I106" s="39">
        <f t="shared" si="25"/>
        <v>0.34653640292573745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496196236</v>
      </c>
      <c r="O106" s="39">
        <f t="shared" si="29"/>
        <v>0.61358407290848727</v>
      </c>
      <c r="P106" s="34">
        <f>P105</f>
        <v>428730102</v>
      </c>
      <c r="Q106" s="34">
        <f>Q105</f>
        <v>863937220</v>
      </c>
      <c r="R106" s="34">
        <f>R105</f>
        <v>863937220</v>
      </c>
      <c r="S106" s="34">
        <f>S105</f>
        <v>225711872</v>
      </c>
      <c r="T106" s="39">
        <f t="shared" si="30"/>
        <v>0.26125957624559804</v>
      </c>
      <c r="U106" s="39">
        <f t="shared" si="31"/>
        <v>-0.34635149318253378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36872081</v>
      </c>
      <c r="E107" s="33">
        <v>36872081</v>
      </c>
      <c r="F107" s="33">
        <v>7867434</v>
      </c>
      <c r="G107" s="38">
        <f t="shared" si="24"/>
        <v>0.2133710326791699</v>
      </c>
      <c r="H107" s="33">
        <v>9092703</v>
      </c>
      <c r="I107" s="38">
        <f t="shared" si="25"/>
        <v>0.24660129706267461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16960137</v>
      </c>
      <c r="O107" s="38">
        <f t="shared" si="29"/>
        <v>0.45997232974184449</v>
      </c>
      <c r="P107" s="33">
        <v>15673912</v>
      </c>
      <c r="Q107" s="33">
        <v>33070167</v>
      </c>
      <c r="R107" s="33">
        <v>33070167</v>
      </c>
      <c r="S107" s="33">
        <v>8597312</v>
      </c>
      <c r="T107" s="38">
        <f t="shared" si="30"/>
        <v>0.25997183503790594</v>
      </c>
      <c r="U107" s="38">
        <f t="shared" si="31"/>
        <v>-0.41988298773146104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43036002</v>
      </c>
      <c r="E108" s="33">
        <v>43036002</v>
      </c>
      <c r="F108" s="33">
        <v>7776810</v>
      </c>
      <c r="G108" s="38">
        <f t="shared" si="24"/>
        <v>0.18070475040873918</v>
      </c>
      <c r="H108" s="33">
        <v>9228258</v>
      </c>
      <c r="I108" s="38">
        <f t="shared" si="25"/>
        <v>0.21443111746300225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17005068</v>
      </c>
      <c r="O108" s="38">
        <f t="shared" si="29"/>
        <v>0.39513586787174143</v>
      </c>
      <c r="P108" s="33">
        <v>17547213</v>
      </c>
      <c r="Q108" s="33">
        <v>44746465</v>
      </c>
      <c r="R108" s="33">
        <v>44746465</v>
      </c>
      <c r="S108" s="33">
        <v>10087575</v>
      </c>
      <c r="T108" s="38">
        <f t="shared" si="30"/>
        <v>0.22543847877145157</v>
      </c>
      <c r="U108" s="38">
        <f t="shared" si="31"/>
        <v>-0.47408981699828912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32429112</v>
      </c>
      <c r="E109" s="33">
        <v>32429112</v>
      </c>
      <c r="F109" s="33">
        <v>4848862</v>
      </c>
      <c r="G109" s="38">
        <f t="shared" si="24"/>
        <v>0.14952188638406133</v>
      </c>
      <c r="H109" s="33">
        <v>6848889</v>
      </c>
      <c r="I109" s="38">
        <f t="shared" si="25"/>
        <v>0.2111956997157369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11697751</v>
      </c>
      <c r="O109" s="38">
        <f t="shared" si="29"/>
        <v>0.3607175860997982</v>
      </c>
      <c r="P109" s="33">
        <v>11684735</v>
      </c>
      <c r="Q109" s="33">
        <v>32593656</v>
      </c>
      <c r="R109" s="33">
        <v>32593656</v>
      </c>
      <c r="S109" s="33">
        <v>6509157</v>
      </c>
      <c r="T109" s="38">
        <f t="shared" si="30"/>
        <v>0.19970625572043835</v>
      </c>
      <c r="U109" s="38">
        <f t="shared" si="31"/>
        <v>-0.41386013461152515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55516216</v>
      </c>
      <c r="E110" s="33">
        <v>55516216</v>
      </c>
      <c r="F110" s="33">
        <v>13905356</v>
      </c>
      <c r="G110" s="38">
        <f t="shared" si="24"/>
        <v>0.25047377148327254</v>
      </c>
      <c r="H110" s="33">
        <v>9554739</v>
      </c>
      <c r="I110" s="38">
        <f t="shared" si="25"/>
        <v>0.17210717315459684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23460095</v>
      </c>
      <c r="O110" s="38">
        <f t="shared" si="29"/>
        <v>0.42258094463786944</v>
      </c>
      <c r="P110" s="33">
        <v>27836591</v>
      </c>
      <c r="Q110" s="33">
        <v>137307883</v>
      </c>
      <c r="R110" s="33">
        <v>137307883</v>
      </c>
      <c r="S110" s="33">
        <v>13031769</v>
      </c>
      <c r="T110" s="38">
        <f t="shared" si="30"/>
        <v>9.4909110207459832E-2</v>
      </c>
      <c r="U110" s="38">
        <f t="shared" si="31"/>
        <v>-0.6567561379911786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62874886</v>
      </c>
      <c r="E111" s="33">
        <v>62874886</v>
      </c>
      <c r="F111" s="33">
        <v>23270129</v>
      </c>
      <c r="G111" s="38">
        <f t="shared" si="24"/>
        <v>0.37010212630842781</v>
      </c>
      <c r="H111" s="33">
        <v>17141332</v>
      </c>
      <c r="I111" s="38">
        <f t="shared" si="25"/>
        <v>0.27262605295220732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40411461</v>
      </c>
      <c r="O111" s="38">
        <f t="shared" si="29"/>
        <v>0.64272817926063519</v>
      </c>
      <c r="P111" s="33">
        <v>33363558</v>
      </c>
      <c r="Q111" s="33">
        <v>74617927</v>
      </c>
      <c r="R111" s="33">
        <v>74617927</v>
      </c>
      <c r="S111" s="33">
        <v>15772142</v>
      </c>
      <c r="T111" s="38">
        <f t="shared" si="30"/>
        <v>0.21137202056015306</v>
      </c>
      <c r="U111" s="38">
        <f t="shared" si="31"/>
        <v>-0.4862258995278621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230728297</v>
      </c>
      <c r="E112" s="34">
        <f>SUM(E107:E111)</f>
        <v>230728297</v>
      </c>
      <c r="F112" s="34">
        <f>SUM(F107:F111)</f>
        <v>57668591</v>
      </c>
      <c r="G112" s="39">
        <f t="shared" si="24"/>
        <v>0.24994156221765898</v>
      </c>
      <c r="H112" s="34">
        <f>SUM(H107:H111)</f>
        <v>51865921</v>
      </c>
      <c r="I112" s="39">
        <f t="shared" si="25"/>
        <v>0.22479219789846583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109534512</v>
      </c>
      <c r="O112" s="39">
        <f t="shared" si="29"/>
        <v>0.47473376011612484</v>
      </c>
      <c r="P112" s="34">
        <f>SUM(P107:P111)</f>
        <v>106106009</v>
      </c>
      <c r="Q112" s="34">
        <f>SUM(Q107:Q111)</f>
        <v>322336098</v>
      </c>
      <c r="R112" s="34">
        <f>SUM(R107:R111)</f>
        <v>322336098</v>
      </c>
      <c r="S112" s="34">
        <f>SUM(S107:S111)</f>
        <v>53997955</v>
      </c>
      <c r="T112" s="39">
        <f t="shared" si="30"/>
        <v>0.16752065727370069</v>
      </c>
      <c r="U112" s="39">
        <f t="shared" si="31"/>
        <v>-0.51118771228121496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35476000</v>
      </c>
      <c r="E113" s="33">
        <v>35476000</v>
      </c>
      <c r="F113" s="33">
        <v>7950448</v>
      </c>
      <c r="G113" s="38">
        <f t="shared" si="24"/>
        <v>0.22410779118277144</v>
      </c>
      <c r="H113" s="33">
        <v>6584844</v>
      </c>
      <c r="I113" s="38">
        <f t="shared" si="25"/>
        <v>0.18561404893449093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14535292</v>
      </c>
      <c r="O113" s="38">
        <f t="shared" si="29"/>
        <v>0.40972184011726237</v>
      </c>
      <c r="P113" s="33">
        <v>28275408</v>
      </c>
      <c r="Q113" s="33">
        <v>35622000</v>
      </c>
      <c r="R113" s="33">
        <v>35622000</v>
      </c>
      <c r="S113" s="33">
        <v>16951786</v>
      </c>
      <c r="T113" s="38">
        <f t="shared" si="30"/>
        <v>0.47587968109595197</v>
      </c>
      <c r="U113" s="38">
        <f t="shared" si="31"/>
        <v>-0.7671176309816643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40083518</v>
      </c>
      <c r="E114" s="33">
        <v>40083518</v>
      </c>
      <c r="F114" s="33">
        <v>9850651</v>
      </c>
      <c r="G114" s="38">
        <f t="shared" si="24"/>
        <v>0.2457531547006428</v>
      </c>
      <c r="H114" s="33">
        <v>12138529</v>
      </c>
      <c r="I114" s="38">
        <f t="shared" si="25"/>
        <v>0.30283092916145732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21989180</v>
      </c>
      <c r="O114" s="38">
        <f t="shared" si="29"/>
        <v>0.54858408386210011</v>
      </c>
      <c r="P114" s="33">
        <v>18034965</v>
      </c>
      <c r="Q114" s="33">
        <v>46008249</v>
      </c>
      <c r="R114" s="33">
        <v>46008249</v>
      </c>
      <c r="S114" s="33">
        <v>7720832</v>
      </c>
      <c r="T114" s="38">
        <f t="shared" si="30"/>
        <v>0.16781408047065646</v>
      </c>
      <c r="U114" s="38">
        <f t="shared" si="31"/>
        <v>-0.32694468772187801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9862308</v>
      </c>
      <c r="E115" s="33">
        <v>9862308</v>
      </c>
      <c r="F115" s="33">
        <v>1314434</v>
      </c>
      <c r="G115" s="38">
        <f t="shared" si="24"/>
        <v>0.13327853885723301</v>
      </c>
      <c r="H115" s="33">
        <v>1828235</v>
      </c>
      <c r="I115" s="38">
        <f t="shared" si="25"/>
        <v>0.18537597892907015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3142669</v>
      </c>
      <c r="O115" s="38">
        <f t="shared" si="29"/>
        <v>0.31865451778630316</v>
      </c>
      <c r="P115" s="33">
        <v>4959899</v>
      </c>
      <c r="Q115" s="33">
        <v>9210669</v>
      </c>
      <c r="R115" s="33">
        <v>9210669</v>
      </c>
      <c r="S115" s="33">
        <v>2455337</v>
      </c>
      <c r="T115" s="38">
        <f t="shared" si="30"/>
        <v>0.26657531608181773</v>
      </c>
      <c r="U115" s="38">
        <f t="shared" si="31"/>
        <v>-0.63139672803821201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9076910</v>
      </c>
      <c r="E116" s="33">
        <v>9076910</v>
      </c>
      <c r="F116" s="33">
        <v>1137910</v>
      </c>
      <c r="G116" s="38">
        <f t="shared" si="24"/>
        <v>0.12536314670961815</v>
      </c>
      <c r="H116" s="33">
        <v>2600614</v>
      </c>
      <c r="I116" s="38">
        <f t="shared" si="25"/>
        <v>0.28650873480071964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3738524</v>
      </c>
      <c r="O116" s="38">
        <f t="shared" si="29"/>
        <v>0.41187188151033777</v>
      </c>
      <c r="P116" s="33">
        <v>3865223</v>
      </c>
      <c r="Q116" s="33">
        <v>12167686</v>
      </c>
      <c r="R116" s="33">
        <v>12167686</v>
      </c>
      <c r="S116" s="33">
        <v>1798237</v>
      </c>
      <c r="T116" s="38">
        <f t="shared" si="30"/>
        <v>0.14778791957649137</v>
      </c>
      <c r="U116" s="38">
        <f t="shared" si="31"/>
        <v>-0.32717620690966598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131885842</v>
      </c>
      <c r="E117" s="33">
        <v>131885842</v>
      </c>
      <c r="F117" s="33">
        <v>25538331</v>
      </c>
      <c r="G117" s="38">
        <f t="shared" si="24"/>
        <v>0.19363967058723408</v>
      </c>
      <c r="H117" s="33">
        <v>72327036</v>
      </c>
      <c r="I117" s="38">
        <f t="shared" si="25"/>
        <v>0.5484063710189605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97865367</v>
      </c>
      <c r="O117" s="38">
        <f t="shared" si="29"/>
        <v>0.74204604160619458</v>
      </c>
      <c r="P117" s="33">
        <v>160923073</v>
      </c>
      <c r="Q117" s="33">
        <v>135291100</v>
      </c>
      <c r="R117" s="33">
        <v>135291100</v>
      </c>
      <c r="S117" s="33">
        <v>21254772</v>
      </c>
      <c r="T117" s="38">
        <f t="shared" si="30"/>
        <v>0.15710399279775239</v>
      </c>
      <c r="U117" s="38">
        <f t="shared" si="31"/>
        <v>-0.55054900051529598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22480589</v>
      </c>
      <c r="E118" s="33">
        <v>22480589</v>
      </c>
      <c r="F118" s="33">
        <v>5467907</v>
      </c>
      <c r="G118" s="38">
        <f t="shared" si="24"/>
        <v>0.24322792432173374</v>
      </c>
      <c r="H118" s="33">
        <v>4687757</v>
      </c>
      <c r="I118" s="38">
        <f t="shared" si="25"/>
        <v>0.20852465208985405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10155664</v>
      </c>
      <c r="O118" s="38">
        <f t="shared" si="29"/>
        <v>0.45175257641158778</v>
      </c>
      <c r="P118" s="33">
        <v>8160605</v>
      </c>
      <c r="Q118" s="33">
        <v>19001756</v>
      </c>
      <c r="R118" s="33">
        <v>19001756</v>
      </c>
      <c r="S118" s="33">
        <v>4323579</v>
      </c>
      <c r="T118" s="38">
        <f t="shared" si="30"/>
        <v>0.22753576037919865</v>
      </c>
      <c r="U118" s="38">
        <f t="shared" si="31"/>
        <v>-0.42556256552057103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16322268</v>
      </c>
      <c r="E119" s="33">
        <v>16322268</v>
      </c>
      <c r="F119" s="33">
        <v>3922615</v>
      </c>
      <c r="G119" s="38">
        <f t="shared" si="24"/>
        <v>0.24032291345786014</v>
      </c>
      <c r="H119" s="33">
        <v>4062847</v>
      </c>
      <c r="I119" s="38">
        <f t="shared" si="25"/>
        <v>0.24891436655739263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7985462</v>
      </c>
      <c r="O119" s="38">
        <f t="shared" si="29"/>
        <v>0.4892372800152528</v>
      </c>
      <c r="P119" s="33">
        <v>7111132</v>
      </c>
      <c r="Q119" s="33">
        <v>14395416</v>
      </c>
      <c r="R119" s="33">
        <v>14395416</v>
      </c>
      <c r="S119" s="33">
        <v>4525753</v>
      </c>
      <c r="T119" s="38">
        <f t="shared" si="30"/>
        <v>0.31438848311156831</v>
      </c>
      <c r="U119" s="38">
        <f t="shared" si="31"/>
        <v>-0.42866381892503191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41354984</v>
      </c>
      <c r="E120" s="33">
        <v>41354984</v>
      </c>
      <c r="F120" s="33">
        <v>11603968</v>
      </c>
      <c r="G120" s="38">
        <f t="shared" si="24"/>
        <v>0.28059418424632931</v>
      </c>
      <c r="H120" s="33">
        <v>15418228</v>
      </c>
      <c r="I120" s="38">
        <f t="shared" si="25"/>
        <v>0.37282635631052352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27022196</v>
      </c>
      <c r="O120" s="38">
        <f t="shared" si="29"/>
        <v>0.65342054055685284</v>
      </c>
      <c r="P120" s="33">
        <v>24775253</v>
      </c>
      <c r="Q120" s="33">
        <v>42920616</v>
      </c>
      <c r="R120" s="33">
        <v>42920616</v>
      </c>
      <c r="S120" s="33">
        <v>11820919</v>
      </c>
      <c r="T120" s="38">
        <f t="shared" si="30"/>
        <v>0.27541354485685854</v>
      </c>
      <c r="U120" s="38">
        <f t="shared" si="31"/>
        <v>-0.37767626429485912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306542419</v>
      </c>
      <c r="E121" s="34">
        <f>SUM(E113:E120)</f>
        <v>306542419</v>
      </c>
      <c r="F121" s="34">
        <f>SUM(F113:F120)</f>
        <v>66786264</v>
      </c>
      <c r="G121" s="39">
        <f t="shared" si="24"/>
        <v>0.21786956669119259</v>
      </c>
      <c r="H121" s="34">
        <f>SUM(H113:H120)</f>
        <v>119648090</v>
      </c>
      <c r="I121" s="39">
        <f t="shared" si="25"/>
        <v>0.3903149534420553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186434354</v>
      </c>
      <c r="O121" s="39">
        <f t="shared" si="29"/>
        <v>0.60818452013324786</v>
      </c>
      <c r="P121" s="34">
        <f>SUM(P113:P120)</f>
        <v>256105558</v>
      </c>
      <c r="Q121" s="34">
        <f>SUM(Q113:Q120)</f>
        <v>314617492</v>
      </c>
      <c r="R121" s="34">
        <f>SUM(R113:R120)</f>
        <v>314617492</v>
      </c>
      <c r="S121" s="34">
        <f>SUM(S113:S120)</f>
        <v>70851215</v>
      </c>
      <c r="T121" s="39">
        <f t="shared" si="30"/>
        <v>0.22519795243933863</v>
      </c>
      <c r="U121" s="39">
        <f t="shared" si="31"/>
        <v>-0.53281728466041334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29233937</v>
      </c>
      <c r="E122" s="33">
        <v>29233937</v>
      </c>
      <c r="F122" s="33">
        <v>4058069</v>
      </c>
      <c r="G122" s="38">
        <f t="shared" si="24"/>
        <v>0.13881363293626856</v>
      </c>
      <c r="H122" s="33">
        <v>10016052</v>
      </c>
      <c r="I122" s="38">
        <f t="shared" si="25"/>
        <v>0.34261728073095321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14074121</v>
      </c>
      <c r="O122" s="38">
        <f t="shared" si="29"/>
        <v>0.48143091366722174</v>
      </c>
      <c r="P122" s="33">
        <v>19871563</v>
      </c>
      <c r="Q122" s="33">
        <v>35859004</v>
      </c>
      <c r="R122" s="33">
        <v>35859004</v>
      </c>
      <c r="S122" s="33">
        <v>9634474</v>
      </c>
      <c r="T122" s="38">
        <f t="shared" si="30"/>
        <v>0.2686765644689964</v>
      </c>
      <c r="U122" s="38">
        <f t="shared" si="31"/>
        <v>-0.4959605341562715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21873903</v>
      </c>
      <c r="E123" s="33">
        <v>21873903</v>
      </c>
      <c r="F123" s="33">
        <v>4143682</v>
      </c>
      <c r="G123" s="38">
        <f t="shared" si="24"/>
        <v>0.1894349627499034</v>
      </c>
      <c r="H123" s="33">
        <v>5204564</v>
      </c>
      <c r="I123" s="38">
        <f t="shared" si="25"/>
        <v>0.23793485780749782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9348246</v>
      </c>
      <c r="O123" s="38">
        <f t="shared" si="29"/>
        <v>0.42736982055740119</v>
      </c>
      <c r="P123" s="33">
        <v>6019310</v>
      </c>
      <c r="Q123" s="33">
        <v>19502749</v>
      </c>
      <c r="R123" s="33">
        <v>19502749</v>
      </c>
      <c r="S123" s="33">
        <v>2935453</v>
      </c>
      <c r="T123" s="38">
        <f t="shared" si="30"/>
        <v>0.15051483255001641</v>
      </c>
      <c r="U123" s="38">
        <f t="shared" si="31"/>
        <v>-0.13535538126462998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246632900</v>
      </c>
      <c r="E124" s="33">
        <v>245782900</v>
      </c>
      <c r="F124" s="33">
        <v>29352511</v>
      </c>
      <c r="G124" s="38">
        <f t="shared" si="24"/>
        <v>0.11901295812521363</v>
      </c>
      <c r="H124" s="33">
        <v>22871386</v>
      </c>
      <c r="I124" s="38">
        <f t="shared" si="25"/>
        <v>9.2734529740354996E-2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52223897</v>
      </c>
      <c r="O124" s="38">
        <f t="shared" si="29"/>
        <v>0.21174748786556863</v>
      </c>
      <c r="P124" s="33">
        <v>52188428</v>
      </c>
      <c r="Q124" s="33">
        <v>221305884</v>
      </c>
      <c r="R124" s="33">
        <v>221305884</v>
      </c>
      <c r="S124" s="33">
        <v>22434303</v>
      </c>
      <c r="T124" s="38">
        <f t="shared" si="30"/>
        <v>0.10137237471733919</v>
      </c>
      <c r="U124" s="38">
        <f t="shared" si="31"/>
        <v>-0.5617536899176192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65790816</v>
      </c>
      <c r="E125" s="33">
        <v>65790816</v>
      </c>
      <c r="F125" s="33">
        <v>11693422</v>
      </c>
      <c r="G125" s="38">
        <f t="shared" si="24"/>
        <v>0.17773638800892819</v>
      </c>
      <c r="H125" s="33">
        <v>11650386</v>
      </c>
      <c r="I125" s="38">
        <f t="shared" si="25"/>
        <v>0.17708225415535203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23343808</v>
      </c>
      <c r="O125" s="38">
        <f t="shared" si="29"/>
        <v>0.35481864216428022</v>
      </c>
      <c r="P125" s="33">
        <v>25774712</v>
      </c>
      <c r="Q125" s="33">
        <v>65113250</v>
      </c>
      <c r="R125" s="33">
        <v>65113250</v>
      </c>
      <c r="S125" s="33">
        <v>19179855</v>
      </c>
      <c r="T125" s="38">
        <f t="shared" si="30"/>
        <v>0.29456147558292667</v>
      </c>
      <c r="U125" s="38">
        <f t="shared" si="31"/>
        <v>-0.54799161286457831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363531556</v>
      </c>
      <c r="E126" s="34">
        <f>SUM(E122:E125)</f>
        <v>362681556</v>
      </c>
      <c r="F126" s="34">
        <f>SUM(F122:F125)</f>
        <v>49247684</v>
      </c>
      <c r="G126" s="39">
        <f t="shared" si="24"/>
        <v>0.13547017634969769</v>
      </c>
      <c r="H126" s="34">
        <f>SUM(H122:H125)</f>
        <v>49742388</v>
      </c>
      <c r="I126" s="39">
        <f t="shared" si="25"/>
        <v>0.13683100456896788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98990072</v>
      </c>
      <c r="O126" s="39">
        <f t="shared" si="29"/>
        <v>0.27230118091866556</v>
      </c>
      <c r="P126" s="34">
        <f>SUM(P122:P125)</f>
        <v>103854013</v>
      </c>
      <c r="Q126" s="34">
        <f>SUM(Q122:Q125)</f>
        <v>341780887</v>
      </c>
      <c r="R126" s="34">
        <f>SUM(R122:R125)</f>
        <v>341780887</v>
      </c>
      <c r="S126" s="34">
        <f>SUM(S122:S125)</f>
        <v>54184085</v>
      </c>
      <c r="T126" s="39">
        <f t="shared" si="30"/>
        <v>0.15853456720650386</v>
      </c>
      <c r="U126" s="39">
        <f t="shared" si="31"/>
        <v>-0.52103547505670289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18893863</v>
      </c>
      <c r="E127" s="33">
        <v>18893863</v>
      </c>
      <c r="F127" s="33">
        <v>325775</v>
      </c>
      <c r="G127" s="38">
        <f t="shared" si="24"/>
        <v>1.7242371239804162E-2</v>
      </c>
      <c r="H127" s="33">
        <v>625195</v>
      </c>
      <c r="I127" s="38">
        <f t="shared" si="25"/>
        <v>3.3089845099437847E-2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950970</v>
      </c>
      <c r="O127" s="38">
        <f t="shared" si="29"/>
        <v>5.0332216339242009E-2</v>
      </c>
      <c r="P127" s="33">
        <v>2117340</v>
      </c>
      <c r="Q127" s="33">
        <v>18653130</v>
      </c>
      <c r="R127" s="33">
        <v>18653130</v>
      </c>
      <c r="S127" s="33">
        <v>411191</v>
      </c>
      <c r="T127" s="38">
        <f t="shared" si="30"/>
        <v>2.2044075176659361E-2</v>
      </c>
      <c r="U127" s="38">
        <f t="shared" si="31"/>
        <v>-0.70472621307867422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38280956</v>
      </c>
      <c r="E128" s="33">
        <v>38280956</v>
      </c>
      <c r="F128" s="33">
        <v>960802</v>
      </c>
      <c r="G128" s="38">
        <f t="shared" si="24"/>
        <v>2.5098693982459581E-2</v>
      </c>
      <c r="H128" s="33">
        <v>3974749</v>
      </c>
      <c r="I128" s="38">
        <f t="shared" si="25"/>
        <v>0.10383097538107459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4935551</v>
      </c>
      <c r="O128" s="38">
        <f t="shared" si="29"/>
        <v>0.12892966936353417</v>
      </c>
      <c r="P128" s="33">
        <v>4315300</v>
      </c>
      <c r="Q128" s="33">
        <v>25660893</v>
      </c>
      <c r="R128" s="33">
        <v>25660893</v>
      </c>
      <c r="S128" s="33">
        <v>3337011</v>
      </c>
      <c r="T128" s="38">
        <f t="shared" si="30"/>
        <v>0.13004266842934889</v>
      </c>
      <c r="U128" s="38">
        <f t="shared" si="31"/>
        <v>-7.8917108891618182E-2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34270697</v>
      </c>
      <c r="E129" s="33">
        <v>34270697</v>
      </c>
      <c r="F129" s="33">
        <v>2942255</v>
      </c>
      <c r="G129" s="38">
        <f t="shared" si="24"/>
        <v>8.5853374969292282E-2</v>
      </c>
      <c r="H129" s="33">
        <v>18184133</v>
      </c>
      <c r="I129" s="38">
        <f t="shared" si="25"/>
        <v>0.53060295213721509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21126388</v>
      </c>
      <c r="O129" s="38">
        <f t="shared" si="29"/>
        <v>0.61645632710650733</v>
      </c>
      <c r="P129" s="33">
        <v>10977272</v>
      </c>
      <c r="Q129" s="33">
        <v>38176776</v>
      </c>
      <c r="R129" s="33">
        <v>38176776</v>
      </c>
      <c r="S129" s="33">
        <v>6000875</v>
      </c>
      <c r="T129" s="38">
        <f t="shared" si="30"/>
        <v>0.15718653141375794</v>
      </c>
      <c r="U129" s="38">
        <f t="shared" si="31"/>
        <v>0.65652568324807836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44183062</v>
      </c>
      <c r="E130" s="33">
        <v>44183062</v>
      </c>
      <c r="F130" s="33">
        <v>13521949</v>
      </c>
      <c r="G130" s="38">
        <f t="shared" si="24"/>
        <v>0.30604372779777012</v>
      </c>
      <c r="H130" s="33">
        <v>12827019</v>
      </c>
      <c r="I130" s="38">
        <f t="shared" si="25"/>
        <v>0.29031530227579067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26348968</v>
      </c>
      <c r="O130" s="38">
        <f t="shared" si="29"/>
        <v>0.59635903007356073</v>
      </c>
      <c r="P130" s="33">
        <v>23181122</v>
      </c>
      <c r="Q130" s="33">
        <v>38268412</v>
      </c>
      <c r="R130" s="33">
        <v>38268412</v>
      </c>
      <c r="S130" s="33">
        <v>12132083</v>
      </c>
      <c r="T130" s="38">
        <f t="shared" si="30"/>
        <v>0.31702603703545368</v>
      </c>
      <c r="U130" s="38">
        <f t="shared" si="31"/>
        <v>-0.44666099423487782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23609128</v>
      </c>
      <c r="E131" s="33">
        <v>23627622</v>
      </c>
      <c r="F131" s="33">
        <v>4656229</v>
      </c>
      <c r="G131" s="38">
        <f t="shared" si="24"/>
        <v>0.19722155769582003</v>
      </c>
      <c r="H131" s="33">
        <v>7654907</v>
      </c>
      <c r="I131" s="38">
        <f t="shared" si="25"/>
        <v>0.32423505857564922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12311136</v>
      </c>
      <c r="O131" s="38">
        <f t="shared" si="29"/>
        <v>0.52145661627146922</v>
      </c>
      <c r="P131" s="33">
        <v>9724776</v>
      </c>
      <c r="Q131" s="33">
        <v>25447144</v>
      </c>
      <c r="R131" s="33">
        <v>25447144</v>
      </c>
      <c r="S131" s="33">
        <v>4850049</v>
      </c>
      <c r="T131" s="38">
        <f t="shared" si="30"/>
        <v>0.19059305830155243</v>
      </c>
      <c r="U131" s="38">
        <f t="shared" si="31"/>
        <v>-0.21284490254582733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159237706</v>
      </c>
      <c r="E132" s="34">
        <f>SUM(E127:E131)</f>
        <v>159256200</v>
      </c>
      <c r="F132" s="34">
        <f>SUM(F127:F131)</f>
        <v>22407010</v>
      </c>
      <c r="G132" s="39">
        <f t="shared" si="24"/>
        <v>0.14071422254726529</v>
      </c>
      <c r="H132" s="34">
        <f>SUM(H127:H131)</f>
        <v>43266003</v>
      </c>
      <c r="I132" s="39">
        <f t="shared" si="25"/>
        <v>0.27170702270729774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65673013</v>
      </c>
      <c r="O132" s="39">
        <f t="shared" si="29"/>
        <v>0.41242124525456303</v>
      </c>
      <c r="P132" s="34">
        <f>SUM(P127:P131)</f>
        <v>50315810</v>
      </c>
      <c r="Q132" s="34">
        <f>SUM(Q127:Q131)</f>
        <v>146206355</v>
      </c>
      <c r="R132" s="34">
        <f>SUM(R127:R131)</f>
        <v>146206355</v>
      </c>
      <c r="S132" s="34">
        <f>SUM(S127:S131)</f>
        <v>26731209</v>
      </c>
      <c r="T132" s="39">
        <f t="shared" si="30"/>
        <v>0.18283205952299406</v>
      </c>
      <c r="U132" s="39">
        <f t="shared" si="31"/>
        <v>-0.1401111698291253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81428359</v>
      </c>
      <c r="E133" s="33">
        <v>81428359</v>
      </c>
      <c r="F133" s="33">
        <v>19655109</v>
      </c>
      <c r="G133" s="38">
        <f t="shared" si="24"/>
        <v>0.24137916128212777</v>
      </c>
      <c r="H133" s="33">
        <v>28409586</v>
      </c>
      <c r="I133" s="38">
        <f t="shared" si="25"/>
        <v>0.34889056280748576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48064695</v>
      </c>
      <c r="O133" s="38">
        <f t="shared" si="29"/>
        <v>0.59026972408961353</v>
      </c>
      <c r="P133" s="33">
        <v>43413496</v>
      </c>
      <c r="Q133" s="33">
        <v>70020467</v>
      </c>
      <c r="R133" s="33">
        <v>70020467</v>
      </c>
      <c r="S133" s="33">
        <v>18856111</v>
      </c>
      <c r="T133" s="38">
        <f t="shared" si="30"/>
        <v>0.26929427648633075</v>
      </c>
      <c r="U133" s="38">
        <f t="shared" si="31"/>
        <v>-0.34560474005594943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10564314</v>
      </c>
      <c r="E134" s="33">
        <v>10564314</v>
      </c>
      <c r="F134" s="33">
        <v>599815</v>
      </c>
      <c r="G134" s="38">
        <f t="shared" si="24"/>
        <v>5.6777467992715852E-2</v>
      </c>
      <c r="H134" s="33">
        <v>2045178</v>
      </c>
      <c r="I134" s="38">
        <f t="shared" si="25"/>
        <v>0.19359307192118674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2644993</v>
      </c>
      <c r="O134" s="38">
        <f t="shared" si="29"/>
        <v>0.25037053991390262</v>
      </c>
      <c r="P134" s="33">
        <v>3424577</v>
      </c>
      <c r="Q134" s="33">
        <v>9652122</v>
      </c>
      <c r="R134" s="33">
        <v>9652122</v>
      </c>
      <c r="S134" s="33">
        <v>1679870</v>
      </c>
      <c r="T134" s="38">
        <f t="shared" si="30"/>
        <v>0.17404152164674255</v>
      </c>
      <c r="U134" s="38">
        <f t="shared" si="31"/>
        <v>-0.40279398010323608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29200548</v>
      </c>
      <c r="E135" s="33">
        <v>29200548</v>
      </c>
      <c r="F135" s="33">
        <v>3374917</v>
      </c>
      <c r="G135" s="38">
        <f t="shared" si="24"/>
        <v>0.11557718026387724</v>
      </c>
      <c r="H135" s="33">
        <v>2184380</v>
      </c>
      <c r="I135" s="38">
        <f t="shared" si="25"/>
        <v>7.4806130350704381E-2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5559297</v>
      </c>
      <c r="O135" s="38">
        <f t="shared" si="29"/>
        <v>0.19038331061458161</v>
      </c>
      <c r="P135" s="33">
        <v>9720428</v>
      </c>
      <c r="Q135" s="33">
        <v>44834740</v>
      </c>
      <c r="R135" s="33">
        <v>44834740</v>
      </c>
      <c r="S135" s="33">
        <v>4324323</v>
      </c>
      <c r="T135" s="38">
        <f t="shared" si="30"/>
        <v>9.6450274943046393E-2</v>
      </c>
      <c r="U135" s="38">
        <f t="shared" si="31"/>
        <v>-0.77527944242784375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23888217</v>
      </c>
      <c r="E136" s="33">
        <v>23888217</v>
      </c>
      <c r="F136" s="33">
        <v>5056372</v>
      </c>
      <c r="G136" s="38">
        <f t="shared" si="24"/>
        <v>0.21166803700753389</v>
      </c>
      <c r="H136" s="33">
        <v>5804385</v>
      </c>
      <c r="I136" s="38">
        <f t="shared" si="25"/>
        <v>0.24298108979837213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10860757</v>
      </c>
      <c r="O136" s="38">
        <f t="shared" si="29"/>
        <v>0.45464912680590602</v>
      </c>
      <c r="P136" s="33">
        <v>2776897</v>
      </c>
      <c r="Q136" s="33">
        <v>21710644</v>
      </c>
      <c r="R136" s="33">
        <v>21710644</v>
      </c>
      <c r="S136" s="33">
        <v>98834</v>
      </c>
      <c r="T136" s="38">
        <f t="shared" si="30"/>
        <v>4.5523292630103461E-3</v>
      </c>
      <c r="U136" s="38">
        <f t="shared" si="31"/>
        <v>1.0902413737347838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145081438</v>
      </c>
      <c r="E137" s="34">
        <f>SUM(E133:E136)</f>
        <v>145081438</v>
      </c>
      <c r="F137" s="34">
        <f>SUM(F133:F136)</f>
        <v>28686213</v>
      </c>
      <c r="G137" s="39">
        <f t="shared" ref="G137:G170" si="32">IF(($D137     =0),0,($F137     /$D137     ))</f>
        <v>0.19772490123788269</v>
      </c>
      <c r="H137" s="34">
        <f>SUM(H133:H136)</f>
        <v>38443529</v>
      </c>
      <c r="I137" s="39">
        <f t="shared" ref="I137:I170" si="33">IF(($D137     =0),0,($H137     /$D137     ))</f>
        <v>0.26497896305659724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67129742</v>
      </c>
      <c r="O137" s="39">
        <f t="shared" ref="O137:O170" si="37">IF(($D137     =0),0,($N137     /$D137     ))</f>
        <v>0.46270386429447991</v>
      </c>
      <c r="P137" s="34">
        <f>SUM(P133:P136)</f>
        <v>59335398</v>
      </c>
      <c r="Q137" s="34">
        <f>SUM(Q133:Q136)</f>
        <v>146217973</v>
      </c>
      <c r="R137" s="34">
        <f>SUM(R133:R136)</f>
        <v>146217973</v>
      </c>
      <c r="S137" s="34">
        <f>SUM(S133:S136)</f>
        <v>24959138</v>
      </c>
      <c r="T137" s="39">
        <f t="shared" ref="T137:T170" si="38">IF(($Q137     =0),0,($S137     /$Q137     ))</f>
        <v>0.17069815350264772</v>
      </c>
      <c r="U137" s="39">
        <f t="shared" ref="U137:U170" si="39">IF(($P137     =0),0,(($H137     /$P137     )-1))</f>
        <v>-0.35209789946972292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18294104</v>
      </c>
      <c r="E138" s="33">
        <v>18294104</v>
      </c>
      <c r="F138" s="33">
        <v>3530857</v>
      </c>
      <c r="G138" s="38">
        <f t="shared" si="32"/>
        <v>0.19300518899422459</v>
      </c>
      <c r="H138" s="33">
        <v>6447671</v>
      </c>
      <c r="I138" s="38">
        <f t="shared" si="33"/>
        <v>0.35244530150260434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9978528</v>
      </c>
      <c r="O138" s="38">
        <f t="shared" si="37"/>
        <v>0.54545049049682892</v>
      </c>
      <c r="P138" s="33">
        <v>6511181</v>
      </c>
      <c r="Q138" s="33">
        <v>15969580</v>
      </c>
      <c r="R138" s="33">
        <v>15969580</v>
      </c>
      <c r="S138" s="33">
        <v>3990383</v>
      </c>
      <c r="T138" s="38">
        <f t="shared" si="38"/>
        <v>0.24987401046239163</v>
      </c>
      <c r="U138" s="38">
        <f t="shared" si="39"/>
        <v>-9.7539908658659247E-3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31288879</v>
      </c>
      <c r="E139" s="33">
        <v>31288879</v>
      </c>
      <c r="F139" s="33">
        <v>5821956</v>
      </c>
      <c r="G139" s="38">
        <f t="shared" si="32"/>
        <v>0.18607109573979944</v>
      </c>
      <c r="H139" s="33">
        <v>9685813</v>
      </c>
      <c r="I139" s="38">
        <f t="shared" si="33"/>
        <v>0.30956088263820508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15507769</v>
      </c>
      <c r="O139" s="38">
        <f t="shared" si="37"/>
        <v>0.49563197837800455</v>
      </c>
      <c r="P139" s="33">
        <v>10423814</v>
      </c>
      <c r="Q139" s="33">
        <v>30254570</v>
      </c>
      <c r="R139" s="33">
        <v>30254570</v>
      </c>
      <c r="S139" s="33">
        <v>4524095</v>
      </c>
      <c r="T139" s="38">
        <f t="shared" si="38"/>
        <v>0.14953426870717382</v>
      </c>
      <c r="U139" s="38">
        <f t="shared" si="39"/>
        <v>-7.0799517335977002E-2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31656053</v>
      </c>
      <c r="E140" s="33">
        <v>31656053</v>
      </c>
      <c r="F140" s="33">
        <v>6461252</v>
      </c>
      <c r="G140" s="38">
        <f t="shared" si="32"/>
        <v>0.2041079473805531</v>
      </c>
      <c r="H140" s="33">
        <v>6473958</v>
      </c>
      <c r="I140" s="38">
        <f t="shared" si="33"/>
        <v>0.20450932401458893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12935210</v>
      </c>
      <c r="O140" s="38">
        <f t="shared" si="37"/>
        <v>0.40861727139514203</v>
      </c>
      <c r="P140" s="33">
        <v>14098766</v>
      </c>
      <c r="Q140" s="33">
        <v>34476769</v>
      </c>
      <c r="R140" s="33">
        <v>34476769</v>
      </c>
      <c r="S140" s="33">
        <v>6805858</v>
      </c>
      <c r="T140" s="38">
        <f t="shared" si="38"/>
        <v>0.1974041709070824</v>
      </c>
      <c r="U140" s="38">
        <f t="shared" si="39"/>
        <v>-0.54081385562396034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27943358</v>
      </c>
      <c r="E141" s="33">
        <v>27943358</v>
      </c>
      <c r="F141" s="33">
        <v>8017658</v>
      </c>
      <c r="G141" s="38">
        <f t="shared" si="32"/>
        <v>0.28692535807614816</v>
      </c>
      <c r="H141" s="33">
        <v>9317893</v>
      </c>
      <c r="I141" s="38">
        <f t="shared" si="33"/>
        <v>0.33345645144008818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17335551</v>
      </c>
      <c r="O141" s="38">
        <f t="shared" si="37"/>
        <v>0.62038180951623634</v>
      </c>
      <c r="P141" s="33">
        <v>14235374</v>
      </c>
      <c r="Q141" s="33">
        <v>26106519</v>
      </c>
      <c r="R141" s="33">
        <v>26106519</v>
      </c>
      <c r="S141" s="33">
        <v>8089212</v>
      </c>
      <c r="T141" s="38">
        <f t="shared" si="38"/>
        <v>0.30985410195821206</v>
      </c>
      <c r="U141" s="38">
        <f t="shared" si="39"/>
        <v>-0.34544094169917838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33293553</v>
      </c>
      <c r="E142" s="33">
        <v>33293553</v>
      </c>
      <c r="F142" s="33">
        <v>5757778</v>
      </c>
      <c r="G142" s="38">
        <f t="shared" si="32"/>
        <v>0.17293972800079344</v>
      </c>
      <c r="H142" s="33">
        <v>5494427</v>
      </c>
      <c r="I142" s="38">
        <f t="shared" si="33"/>
        <v>0.16502975816369012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11252205</v>
      </c>
      <c r="O142" s="38">
        <f t="shared" si="37"/>
        <v>0.33796948616448358</v>
      </c>
      <c r="P142" s="33">
        <v>9751074</v>
      </c>
      <c r="Q142" s="33">
        <v>34550928</v>
      </c>
      <c r="R142" s="33">
        <v>34550928</v>
      </c>
      <c r="S142" s="33">
        <v>4183759</v>
      </c>
      <c r="T142" s="38">
        <f t="shared" si="38"/>
        <v>0.12108962746239406</v>
      </c>
      <c r="U142" s="38">
        <f t="shared" si="39"/>
        <v>-0.43653109390821976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43475746</v>
      </c>
      <c r="E143" s="33">
        <v>43475746</v>
      </c>
      <c r="F143" s="33">
        <v>13832723</v>
      </c>
      <c r="G143" s="38">
        <f t="shared" si="32"/>
        <v>0.31817103264887048</v>
      </c>
      <c r="H143" s="33">
        <v>16168830</v>
      </c>
      <c r="I143" s="38">
        <f t="shared" si="33"/>
        <v>0.37190460170597189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30001553</v>
      </c>
      <c r="O143" s="38">
        <f t="shared" si="37"/>
        <v>0.69007563435484232</v>
      </c>
      <c r="P143" s="33">
        <v>24890407</v>
      </c>
      <c r="Q143" s="33">
        <v>36873109</v>
      </c>
      <c r="R143" s="33">
        <v>36873109</v>
      </c>
      <c r="S143" s="33">
        <v>11672803</v>
      </c>
      <c r="T143" s="38">
        <f t="shared" si="38"/>
        <v>0.31656682380647644</v>
      </c>
      <c r="U143" s="38">
        <f t="shared" si="39"/>
        <v>-0.35039913168153503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185951693</v>
      </c>
      <c r="E144" s="34">
        <f>SUM(E138:E143)</f>
        <v>185951693</v>
      </c>
      <c r="F144" s="34">
        <f>SUM(F138:F143)</f>
        <v>43422224</v>
      </c>
      <c r="G144" s="39">
        <f t="shared" si="32"/>
        <v>0.2335134641662015</v>
      </c>
      <c r="H144" s="34">
        <f>SUM(H138:H143)</f>
        <v>53588592</v>
      </c>
      <c r="I144" s="39">
        <f t="shared" si="33"/>
        <v>0.28818555580453897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97010816</v>
      </c>
      <c r="O144" s="39">
        <f t="shared" si="37"/>
        <v>0.52169901997074042</v>
      </c>
      <c r="P144" s="34">
        <f>SUM(P138:P143)</f>
        <v>79910616</v>
      </c>
      <c r="Q144" s="34">
        <f>SUM(Q138:Q143)</f>
        <v>178231475</v>
      </c>
      <c r="R144" s="34">
        <f>SUM(R138:R143)</f>
        <v>178231475</v>
      </c>
      <c r="S144" s="34">
        <f>SUM(S138:S143)</f>
        <v>39266110</v>
      </c>
      <c r="T144" s="39">
        <f t="shared" si="38"/>
        <v>0.22030962825168787</v>
      </c>
      <c r="U144" s="39">
        <f t="shared" si="39"/>
        <v>-0.329393331168915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39900756</v>
      </c>
      <c r="E145" s="33">
        <v>39900756</v>
      </c>
      <c r="F145" s="33">
        <v>10276713</v>
      </c>
      <c r="G145" s="38">
        <f t="shared" si="32"/>
        <v>0.25755684929879524</v>
      </c>
      <c r="H145" s="33">
        <v>17504479</v>
      </c>
      <c r="I145" s="38">
        <f t="shared" si="33"/>
        <v>0.43870043464840613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27781192</v>
      </c>
      <c r="O145" s="38">
        <f t="shared" si="37"/>
        <v>0.69625728394720143</v>
      </c>
      <c r="P145" s="33">
        <v>19057216</v>
      </c>
      <c r="Q145" s="33">
        <v>34056326</v>
      </c>
      <c r="R145" s="33">
        <v>34056326</v>
      </c>
      <c r="S145" s="33">
        <v>9948243</v>
      </c>
      <c r="T145" s="38">
        <f t="shared" si="38"/>
        <v>0.2921114567672391</v>
      </c>
      <c r="U145" s="38">
        <f t="shared" si="39"/>
        <v>-8.1477640805456608E-2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41908094</v>
      </c>
      <c r="E146" s="33">
        <v>41908094</v>
      </c>
      <c r="F146" s="33">
        <v>11662326</v>
      </c>
      <c r="G146" s="38">
        <f t="shared" si="32"/>
        <v>0.27828337886232668</v>
      </c>
      <c r="H146" s="33">
        <v>13954377</v>
      </c>
      <c r="I146" s="38">
        <f t="shared" si="33"/>
        <v>0.3329757015434775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25616703</v>
      </c>
      <c r="O146" s="38">
        <f t="shared" si="37"/>
        <v>0.61125908040580423</v>
      </c>
      <c r="P146" s="33">
        <v>20545112</v>
      </c>
      <c r="Q146" s="33">
        <v>37569312</v>
      </c>
      <c r="R146" s="33">
        <v>37569312</v>
      </c>
      <c r="S146" s="33">
        <v>13558156</v>
      </c>
      <c r="T146" s="38">
        <f t="shared" si="38"/>
        <v>0.36088379792528541</v>
      </c>
      <c r="U146" s="38">
        <f t="shared" si="39"/>
        <v>-0.32079333517383601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56131296</v>
      </c>
      <c r="E147" s="33">
        <v>56131296</v>
      </c>
      <c r="F147" s="33">
        <v>12576783</v>
      </c>
      <c r="G147" s="38">
        <f t="shared" si="32"/>
        <v>0.22406008583874493</v>
      </c>
      <c r="H147" s="33">
        <v>14484902</v>
      </c>
      <c r="I147" s="38">
        <f t="shared" si="33"/>
        <v>0.25805393839472368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27061685</v>
      </c>
      <c r="O147" s="38">
        <f t="shared" si="37"/>
        <v>0.48211402423346861</v>
      </c>
      <c r="P147" s="33">
        <v>10004180</v>
      </c>
      <c r="Q147" s="33">
        <v>54362344</v>
      </c>
      <c r="R147" s="33">
        <v>54362344</v>
      </c>
      <c r="S147" s="33">
        <v>9218604</v>
      </c>
      <c r="T147" s="38">
        <f t="shared" si="38"/>
        <v>0.1695770145599314</v>
      </c>
      <c r="U147" s="38">
        <f t="shared" si="39"/>
        <v>0.44788498407665589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34605156</v>
      </c>
      <c r="E148" s="33">
        <v>34605156</v>
      </c>
      <c r="F148" s="33">
        <v>6742514</v>
      </c>
      <c r="G148" s="38">
        <f t="shared" si="32"/>
        <v>0.19484131208655728</v>
      </c>
      <c r="H148" s="33">
        <v>8503931</v>
      </c>
      <c r="I148" s="38">
        <f t="shared" si="33"/>
        <v>0.24574173282154832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15246445</v>
      </c>
      <c r="O148" s="38">
        <f t="shared" si="37"/>
        <v>0.44058304490810563</v>
      </c>
      <c r="P148" s="33">
        <v>14629688</v>
      </c>
      <c r="Q148" s="33">
        <v>20659135</v>
      </c>
      <c r="R148" s="33">
        <v>20659135</v>
      </c>
      <c r="S148" s="33">
        <v>9275469</v>
      </c>
      <c r="T148" s="38">
        <f t="shared" si="38"/>
        <v>0.44897663914776681</v>
      </c>
      <c r="U148" s="38">
        <f t="shared" si="39"/>
        <v>-0.41872095973612011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41604171</v>
      </c>
      <c r="E149" s="33">
        <v>41604171</v>
      </c>
      <c r="F149" s="33">
        <v>3512213</v>
      </c>
      <c r="G149" s="38">
        <f t="shared" si="32"/>
        <v>8.4419732819577153E-2</v>
      </c>
      <c r="H149" s="33">
        <v>5459149</v>
      </c>
      <c r="I149" s="38">
        <f t="shared" si="33"/>
        <v>0.13121638693389662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8971362</v>
      </c>
      <c r="O149" s="38">
        <f t="shared" si="37"/>
        <v>0.21563611975347374</v>
      </c>
      <c r="P149" s="33">
        <v>21998886</v>
      </c>
      <c r="Q149" s="33">
        <v>51137420</v>
      </c>
      <c r="R149" s="33">
        <v>51137420</v>
      </c>
      <c r="S149" s="33">
        <v>15208502</v>
      </c>
      <c r="T149" s="38">
        <f t="shared" si="38"/>
        <v>0.29740456206042465</v>
      </c>
      <c r="U149" s="38">
        <f t="shared" si="39"/>
        <v>-0.75184429793399543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214149473</v>
      </c>
      <c r="E150" s="34">
        <f>SUM(E145:E149)</f>
        <v>214149473</v>
      </c>
      <c r="F150" s="34">
        <f>SUM(F145:F149)</f>
        <v>44770549</v>
      </c>
      <c r="G150" s="39">
        <f t="shared" si="32"/>
        <v>0.20906214884778165</v>
      </c>
      <c r="H150" s="34">
        <f>SUM(H145:H149)</f>
        <v>59906838</v>
      </c>
      <c r="I150" s="39">
        <f t="shared" si="33"/>
        <v>0.27974310261319207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104677387</v>
      </c>
      <c r="O150" s="39">
        <f t="shared" si="37"/>
        <v>0.4888052514609737</v>
      </c>
      <c r="P150" s="34">
        <f>SUM(P145:P149)</f>
        <v>86235082</v>
      </c>
      <c r="Q150" s="34">
        <f>SUM(Q145:Q149)</f>
        <v>197784537</v>
      </c>
      <c r="R150" s="34">
        <f>SUM(R145:R149)</f>
        <v>197784537</v>
      </c>
      <c r="S150" s="34">
        <f>SUM(S145:S149)</f>
        <v>57208974</v>
      </c>
      <c r="T150" s="39">
        <f t="shared" si="38"/>
        <v>0.28924897197600435</v>
      </c>
      <c r="U150" s="39">
        <f t="shared" si="39"/>
        <v>-0.30530780964526716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39330594</v>
      </c>
      <c r="E151" s="33">
        <v>39330594</v>
      </c>
      <c r="F151" s="33">
        <v>8287270</v>
      </c>
      <c r="G151" s="38">
        <f t="shared" si="32"/>
        <v>0.21070797964556548</v>
      </c>
      <c r="H151" s="33">
        <v>13681344</v>
      </c>
      <c r="I151" s="38">
        <f t="shared" si="33"/>
        <v>0.34785500569861721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21968614</v>
      </c>
      <c r="O151" s="38">
        <f t="shared" si="37"/>
        <v>0.55856298534418269</v>
      </c>
      <c r="P151" s="33">
        <v>16630826</v>
      </c>
      <c r="Q151" s="33">
        <v>36628238</v>
      </c>
      <c r="R151" s="33">
        <v>36628238</v>
      </c>
      <c r="S151" s="33">
        <v>9305639</v>
      </c>
      <c r="T151" s="38">
        <f t="shared" si="38"/>
        <v>0.25405641953074565</v>
      </c>
      <c r="U151" s="38">
        <f t="shared" si="39"/>
        <v>-0.17735030118167316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131568300</v>
      </c>
      <c r="E152" s="33">
        <v>131568300</v>
      </c>
      <c r="F152" s="33">
        <v>22537753</v>
      </c>
      <c r="G152" s="38">
        <f t="shared" si="32"/>
        <v>0.17130078445947847</v>
      </c>
      <c r="H152" s="33">
        <v>36788136</v>
      </c>
      <c r="I152" s="38">
        <f t="shared" si="33"/>
        <v>0.27961245984025029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59325889</v>
      </c>
      <c r="O152" s="38">
        <f t="shared" si="37"/>
        <v>0.45091324429972873</v>
      </c>
      <c r="P152" s="33">
        <v>54739052</v>
      </c>
      <c r="Q152" s="33">
        <v>137800300</v>
      </c>
      <c r="R152" s="33">
        <v>137800300</v>
      </c>
      <c r="S152" s="33">
        <v>34568311</v>
      </c>
      <c r="T152" s="38">
        <f t="shared" si="38"/>
        <v>0.25085802425684123</v>
      </c>
      <c r="U152" s="38">
        <f t="shared" si="39"/>
        <v>-0.32793618713016803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86925300</v>
      </c>
      <c r="E153" s="33">
        <v>86925300</v>
      </c>
      <c r="F153" s="33">
        <v>17052354</v>
      </c>
      <c r="G153" s="38">
        <f t="shared" si="32"/>
        <v>0.19617250673854447</v>
      </c>
      <c r="H153" s="33">
        <v>16776944</v>
      </c>
      <c r="I153" s="38">
        <f t="shared" si="33"/>
        <v>0.19300415414154451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33829298</v>
      </c>
      <c r="O153" s="38">
        <f t="shared" si="37"/>
        <v>0.38917666088008901</v>
      </c>
      <c r="P153" s="33">
        <v>29704943</v>
      </c>
      <c r="Q153" s="33">
        <v>84773900</v>
      </c>
      <c r="R153" s="33">
        <v>84773900</v>
      </c>
      <c r="S153" s="33">
        <v>16756323</v>
      </c>
      <c r="T153" s="38">
        <f t="shared" si="38"/>
        <v>0.19765898466391188</v>
      </c>
      <c r="U153" s="38">
        <f t="shared" si="39"/>
        <v>-0.43521372857035945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17529796</v>
      </c>
      <c r="E154" s="33">
        <v>17529796</v>
      </c>
      <c r="F154" s="33">
        <v>4033908</v>
      </c>
      <c r="G154" s="38">
        <f t="shared" si="32"/>
        <v>0.23011722441036964</v>
      </c>
      <c r="H154" s="33">
        <v>4697147</v>
      </c>
      <c r="I154" s="38">
        <f t="shared" si="33"/>
        <v>0.26795217696771828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8731055</v>
      </c>
      <c r="O154" s="38">
        <f t="shared" si="37"/>
        <v>0.49806940137808792</v>
      </c>
      <c r="P154" s="33">
        <v>9012222</v>
      </c>
      <c r="Q154" s="33">
        <v>16677192</v>
      </c>
      <c r="R154" s="33">
        <v>16677192</v>
      </c>
      <c r="S154" s="33">
        <v>4033926</v>
      </c>
      <c r="T154" s="38">
        <f t="shared" si="38"/>
        <v>0.24188280617024738</v>
      </c>
      <c r="U154" s="38">
        <f t="shared" si="39"/>
        <v>-0.47880256389600695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13201109</v>
      </c>
      <c r="E155" s="33">
        <v>13201109</v>
      </c>
      <c r="F155" s="33">
        <v>2862293</v>
      </c>
      <c r="G155" s="38">
        <f t="shared" si="32"/>
        <v>0.21682216244104946</v>
      </c>
      <c r="H155" s="33">
        <v>4682727</v>
      </c>
      <c r="I155" s="38">
        <f t="shared" si="33"/>
        <v>0.35472224341151942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7545020</v>
      </c>
      <c r="O155" s="38">
        <f t="shared" si="37"/>
        <v>0.57154440585256894</v>
      </c>
      <c r="P155" s="33">
        <v>4477468</v>
      </c>
      <c r="Q155" s="33">
        <v>11802655</v>
      </c>
      <c r="R155" s="33">
        <v>11802655</v>
      </c>
      <c r="S155" s="33">
        <v>1970890</v>
      </c>
      <c r="T155" s="38">
        <f t="shared" si="38"/>
        <v>0.16698700419524251</v>
      </c>
      <c r="U155" s="38">
        <f t="shared" si="39"/>
        <v>4.584265035506685E-2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41536239</v>
      </c>
      <c r="E156" s="33">
        <v>41536239</v>
      </c>
      <c r="F156" s="33">
        <v>9392126</v>
      </c>
      <c r="G156" s="38">
        <f t="shared" si="32"/>
        <v>0.22611883565096011</v>
      </c>
      <c r="H156" s="33">
        <v>7168142</v>
      </c>
      <c r="I156" s="38">
        <f t="shared" si="33"/>
        <v>0.17257561523565002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16560268</v>
      </c>
      <c r="O156" s="38">
        <f t="shared" si="37"/>
        <v>0.3986944508866101</v>
      </c>
      <c r="P156" s="33">
        <v>17467648</v>
      </c>
      <c r="Q156" s="33">
        <v>42586913</v>
      </c>
      <c r="R156" s="33">
        <v>42586913</v>
      </c>
      <c r="S156" s="33">
        <v>8081296</v>
      </c>
      <c r="T156" s="38">
        <f t="shared" si="38"/>
        <v>0.1897600795812554</v>
      </c>
      <c r="U156" s="38">
        <f t="shared" si="39"/>
        <v>-0.5896332465595826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330091338</v>
      </c>
      <c r="E157" s="34">
        <f>SUM(E151:E156)</f>
        <v>330091338</v>
      </c>
      <c r="F157" s="34">
        <f>SUM(F151:F156)</f>
        <v>64165704</v>
      </c>
      <c r="G157" s="39">
        <f t="shared" si="32"/>
        <v>0.19438772428496745</v>
      </c>
      <c r="H157" s="34">
        <f>SUM(H151:H156)</f>
        <v>83794440</v>
      </c>
      <c r="I157" s="39">
        <f t="shared" si="33"/>
        <v>0.25385228375789731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147960144</v>
      </c>
      <c r="O157" s="39">
        <f t="shared" si="37"/>
        <v>0.44824000804286479</v>
      </c>
      <c r="P157" s="34">
        <f>SUM(P151:P156)</f>
        <v>132032159</v>
      </c>
      <c r="Q157" s="34">
        <f>SUM(Q151:Q156)</f>
        <v>330269198</v>
      </c>
      <c r="R157" s="34">
        <f>SUM(R151:R156)</f>
        <v>330269198</v>
      </c>
      <c r="S157" s="34">
        <f>SUM(S151:S156)</f>
        <v>74716385</v>
      </c>
      <c r="T157" s="39">
        <f t="shared" si="38"/>
        <v>0.22622874144018723</v>
      </c>
      <c r="U157" s="39">
        <f t="shared" si="39"/>
        <v>-0.36534825579880126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47938967</v>
      </c>
      <c r="E158" s="33">
        <v>47938967</v>
      </c>
      <c r="F158" s="33">
        <v>11000143</v>
      </c>
      <c r="G158" s="38">
        <f t="shared" si="32"/>
        <v>0.22946141079760854</v>
      </c>
      <c r="H158" s="33">
        <v>10389070</v>
      </c>
      <c r="I158" s="38">
        <f t="shared" si="33"/>
        <v>0.21671451535449229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21389213</v>
      </c>
      <c r="O158" s="38">
        <f t="shared" si="37"/>
        <v>0.44617592615210083</v>
      </c>
      <c r="P158" s="33">
        <v>20379963</v>
      </c>
      <c r="Q158" s="33">
        <v>44637559</v>
      </c>
      <c r="R158" s="33">
        <v>44637559</v>
      </c>
      <c r="S158" s="33">
        <v>11962456</v>
      </c>
      <c r="T158" s="38">
        <f t="shared" si="38"/>
        <v>0.26799081912162803</v>
      </c>
      <c r="U158" s="38">
        <f t="shared" si="39"/>
        <v>-0.49023116479652096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91255074</v>
      </c>
      <c r="E159" s="33">
        <v>91255074</v>
      </c>
      <c r="F159" s="33">
        <v>17343464</v>
      </c>
      <c r="G159" s="38">
        <f t="shared" si="32"/>
        <v>0.19005479081634408</v>
      </c>
      <c r="H159" s="33">
        <v>19999847</v>
      </c>
      <c r="I159" s="38">
        <f t="shared" si="33"/>
        <v>0.21916421874798983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37343311</v>
      </c>
      <c r="O159" s="38">
        <f t="shared" si="37"/>
        <v>0.40921900956433394</v>
      </c>
      <c r="P159" s="33">
        <v>32334851</v>
      </c>
      <c r="Q159" s="33">
        <v>91218468</v>
      </c>
      <c r="R159" s="33">
        <v>91218468</v>
      </c>
      <c r="S159" s="33">
        <v>18338316</v>
      </c>
      <c r="T159" s="38">
        <f t="shared" si="38"/>
        <v>0.20103731625924698</v>
      </c>
      <c r="U159" s="38">
        <f t="shared" si="39"/>
        <v>-0.38147706324671171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49438414</v>
      </c>
      <c r="E160" s="33">
        <v>49438414</v>
      </c>
      <c r="F160" s="33">
        <v>10194896</v>
      </c>
      <c r="G160" s="38">
        <f t="shared" si="32"/>
        <v>0.20621405856587552</v>
      </c>
      <c r="H160" s="33">
        <v>12721727</v>
      </c>
      <c r="I160" s="38">
        <f t="shared" si="33"/>
        <v>0.2573247394222638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22916623</v>
      </c>
      <c r="O160" s="38">
        <f t="shared" si="37"/>
        <v>0.46353879798813935</v>
      </c>
      <c r="P160" s="33">
        <v>19566385</v>
      </c>
      <c r="Q160" s="33">
        <v>42622342</v>
      </c>
      <c r="R160" s="33">
        <v>42622342</v>
      </c>
      <c r="S160" s="33">
        <v>11687855</v>
      </c>
      <c r="T160" s="38">
        <f t="shared" si="38"/>
        <v>0.27421897651705768</v>
      </c>
      <c r="U160" s="38">
        <f t="shared" si="39"/>
        <v>-0.34981719924247634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28152535</v>
      </c>
      <c r="E161" s="33">
        <v>28152535</v>
      </c>
      <c r="F161" s="33">
        <v>5966420</v>
      </c>
      <c r="G161" s="38">
        <f t="shared" si="32"/>
        <v>0.2119318917461607</v>
      </c>
      <c r="H161" s="33">
        <v>6949100</v>
      </c>
      <c r="I161" s="38">
        <f t="shared" si="33"/>
        <v>0.24683745176056082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12915520</v>
      </c>
      <c r="O161" s="38">
        <f t="shared" si="37"/>
        <v>0.45876934350672149</v>
      </c>
      <c r="P161" s="33">
        <v>12589975</v>
      </c>
      <c r="Q161" s="33">
        <v>25082338</v>
      </c>
      <c r="R161" s="33">
        <v>25082338</v>
      </c>
      <c r="S161" s="33">
        <v>6879373</v>
      </c>
      <c r="T161" s="38">
        <f t="shared" si="38"/>
        <v>0.27427160099668541</v>
      </c>
      <c r="U161" s="38">
        <f t="shared" si="39"/>
        <v>-0.4480449722894605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19431247</v>
      </c>
      <c r="E162" s="33">
        <v>19431247</v>
      </c>
      <c r="F162" s="33">
        <v>5810849</v>
      </c>
      <c r="G162" s="38">
        <f t="shared" si="32"/>
        <v>0.29904663349706789</v>
      </c>
      <c r="H162" s="33">
        <v>1822444</v>
      </c>
      <c r="I162" s="38">
        <f t="shared" si="33"/>
        <v>9.378934867124071E-2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7633293</v>
      </c>
      <c r="O162" s="38">
        <f t="shared" si="37"/>
        <v>0.39283598216830862</v>
      </c>
      <c r="P162" s="33">
        <v>6990268</v>
      </c>
      <c r="Q162" s="33">
        <v>19067592</v>
      </c>
      <c r="R162" s="33">
        <v>19067592</v>
      </c>
      <c r="S162" s="33">
        <v>2849943</v>
      </c>
      <c r="T162" s="38">
        <f t="shared" si="38"/>
        <v>0.14946528119544408</v>
      </c>
      <c r="U162" s="38">
        <f t="shared" si="39"/>
        <v>-0.73928839352082065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236216237</v>
      </c>
      <c r="E163" s="34">
        <f>SUM(E158:E162)</f>
        <v>236216237</v>
      </c>
      <c r="F163" s="34">
        <f>SUM(F158:F162)</f>
        <v>50315772</v>
      </c>
      <c r="G163" s="39">
        <f t="shared" si="32"/>
        <v>0.21300725402716494</v>
      </c>
      <c r="H163" s="34">
        <f>SUM(H158:H162)</f>
        <v>51882188</v>
      </c>
      <c r="I163" s="39">
        <f t="shared" si="33"/>
        <v>0.21963853399290245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102197960</v>
      </c>
      <c r="O163" s="39">
        <f t="shared" si="37"/>
        <v>0.43264578802006737</v>
      </c>
      <c r="P163" s="34">
        <f>SUM(P158:P162)</f>
        <v>91861442</v>
      </c>
      <c r="Q163" s="34">
        <f>SUM(Q158:Q162)</f>
        <v>222628299</v>
      </c>
      <c r="R163" s="34">
        <f>SUM(R158:R162)</f>
        <v>222628299</v>
      </c>
      <c r="S163" s="34">
        <f>SUM(S158:S162)</f>
        <v>51717943</v>
      </c>
      <c r="T163" s="39">
        <f t="shared" si="38"/>
        <v>0.2323062397381925</v>
      </c>
      <c r="U163" s="39">
        <f t="shared" si="39"/>
        <v>-0.43521256720529167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19643200</v>
      </c>
      <c r="E164" s="33">
        <v>19643200</v>
      </c>
      <c r="F164" s="33">
        <v>5401940</v>
      </c>
      <c r="G164" s="38">
        <f t="shared" si="32"/>
        <v>0.2750030544921398</v>
      </c>
      <c r="H164" s="33">
        <v>3475270</v>
      </c>
      <c r="I164" s="38">
        <f t="shared" si="33"/>
        <v>0.17691974830984769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8877210</v>
      </c>
      <c r="O164" s="38">
        <f t="shared" si="37"/>
        <v>0.45192280280198743</v>
      </c>
      <c r="P164" s="33">
        <v>8829130</v>
      </c>
      <c r="Q164" s="33">
        <v>19625200</v>
      </c>
      <c r="R164" s="33">
        <v>19625200</v>
      </c>
      <c r="S164" s="33">
        <v>3995923</v>
      </c>
      <c r="T164" s="38">
        <f t="shared" si="38"/>
        <v>0.20361183580294723</v>
      </c>
      <c r="U164" s="38">
        <f t="shared" si="39"/>
        <v>-0.60638590665218428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26343367</v>
      </c>
      <c r="E165" s="33">
        <v>26343367</v>
      </c>
      <c r="F165" s="33">
        <v>4823747</v>
      </c>
      <c r="G165" s="38">
        <f t="shared" si="32"/>
        <v>0.18311049608806648</v>
      </c>
      <c r="H165" s="33">
        <v>6921921</v>
      </c>
      <c r="I165" s="38">
        <f t="shared" si="33"/>
        <v>0.26275764217990816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11745668</v>
      </c>
      <c r="O165" s="38">
        <f t="shared" si="37"/>
        <v>0.44586813826797461</v>
      </c>
      <c r="P165" s="33">
        <v>9806376</v>
      </c>
      <c r="Q165" s="33">
        <v>26508675</v>
      </c>
      <c r="R165" s="33">
        <v>26508675</v>
      </c>
      <c r="S165" s="33">
        <v>6658475</v>
      </c>
      <c r="T165" s="38">
        <f t="shared" si="38"/>
        <v>0.25118098132026589</v>
      </c>
      <c r="U165" s="38">
        <f t="shared" si="39"/>
        <v>-0.29414077126963112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46990654</v>
      </c>
      <c r="E166" s="33">
        <v>46990654</v>
      </c>
      <c r="F166" s="33">
        <v>9521214</v>
      </c>
      <c r="G166" s="38">
        <f t="shared" si="32"/>
        <v>0.20261931234240749</v>
      </c>
      <c r="H166" s="33">
        <v>11489768</v>
      </c>
      <c r="I166" s="38">
        <f t="shared" si="33"/>
        <v>0.24451177036182556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21010982</v>
      </c>
      <c r="O166" s="38">
        <f t="shared" si="37"/>
        <v>0.44713108270423307</v>
      </c>
      <c r="P166" s="33">
        <v>19984165</v>
      </c>
      <c r="Q166" s="33">
        <v>43776378</v>
      </c>
      <c r="R166" s="33">
        <v>43776378</v>
      </c>
      <c r="S166" s="33">
        <v>10392401</v>
      </c>
      <c r="T166" s="38">
        <f t="shared" si="38"/>
        <v>0.23739746125181943</v>
      </c>
      <c r="U166" s="38">
        <f t="shared" si="39"/>
        <v>-0.42505638839551219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23512599</v>
      </c>
      <c r="E167" s="33">
        <v>23512599</v>
      </c>
      <c r="F167" s="33">
        <v>4631515</v>
      </c>
      <c r="G167" s="38">
        <f t="shared" si="32"/>
        <v>0.19698013818038576</v>
      </c>
      <c r="H167" s="33">
        <v>5483170</v>
      </c>
      <c r="I167" s="38">
        <f t="shared" si="33"/>
        <v>0.23320135728083485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10114685</v>
      </c>
      <c r="O167" s="38">
        <f t="shared" si="37"/>
        <v>0.43018149546122059</v>
      </c>
      <c r="P167" s="33">
        <v>9683726</v>
      </c>
      <c r="Q167" s="33">
        <v>22265478</v>
      </c>
      <c r="R167" s="33">
        <v>22265478</v>
      </c>
      <c r="S167" s="33">
        <v>5238859</v>
      </c>
      <c r="T167" s="38">
        <f t="shared" si="38"/>
        <v>0.23529065937861293</v>
      </c>
      <c r="U167" s="38">
        <f t="shared" si="39"/>
        <v>-0.43377476810062576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24744791</v>
      </c>
      <c r="E168" s="33">
        <v>24744791</v>
      </c>
      <c r="F168" s="33">
        <v>10532282</v>
      </c>
      <c r="G168" s="38">
        <f t="shared" si="32"/>
        <v>0.42563632887422648</v>
      </c>
      <c r="H168" s="33">
        <v>6156255</v>
      </c>
      <c r="I168" s="38">
        <f t="shared" si="33"/>
        <v>0.24878993724376172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16688537</v>
      </c>
      <c r="O168" s="38">
        <f t="shared" si="37"/>
        <v>0.67442626611798817</v>
      </c>
      <c r="P168" s="33">
        <v>9245965</v>
      </c>
      <c r="Q168" s="33">
        <v>24234445</v>
      </c>
      <c r="R168" s="33">
        <v>24234445</v>
      </c>
      <c r="S168" s="33">
        <v>3996586</v>
      </c>
      <c r="T168" s="38">
        <f t="shared" si="38"/>
        <v>0.16491345273225774</v>
      </c>
      <c r="U168" s="38">
        <f t="shared" si="39"/>
        <v>-0.3341684724093158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141234611</v>
      </c>
      <c r="E169" s="34">
        <f>SUM(E164:E168)</f>
        <v>141234611</v>
      </c>
      <c r="F169" s="34">
        <f>SUM(F164:F168)</f>
        <v>34910698</v>
      </c>
      <c r="G169" s="39">
        <f t="shared" si="32"/>
        <v>0.24718231425581652</v>
      </c>
      <c r="H169" s="34">
        <f>SUM(H164:H168)</f>
        <v>33526384</v>
      </c>
      <c r="I169" s="39">
        <f t="shared" si="33"/>
        <v>0.23738079329577366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68437082</v>
      </c>
      <c r="O169" s="39">
        <f t="shared" si="37"/>
        <v>0.48456310755159016</v>
      </c>
      <c r="P169" s="34">
        <f>SUM(P164:P168)</f>
        <v>57549362</v>
      </c>
      <c r="Q169" s="34">
        <f>SUM(Q164:Q168)</f>
        <v>136410176</v>
      </c>
      <c r="R169" s="34">
        <f>SUM(R164:R168)</f>
        <v>136410176</v>
      </c>
      <c r="S169" s="34">
        <f>SUM(S164:S168)</f>
        <v>30282244</v>
      </c>
      <c r="T169" s="39">
        <f t="shared" si="38"/>
        <v>0.2219940248445981</v>
      </c>
      <c r="U169" s="39">
        <f t="shared" si="39"/>
        <v>-0.417432568583471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3121449768</v>
      </c>
      <c r="E170" s="34">
        <f>SUM(E105,E107:E111,E113:E120,E122:E125,E127:E131,E133:E136,E138:E143,E145:E149,E151:E156,E158:E162,E164:E168)</f>
        <v>3218732016</v>
      </c>
      <c r="F170" s="34">
        <f>SUM(F105,F107:F111,F113:F120,F122:F125,F127:F131,F133:F136,F138:F143,F145:F149,F151:F156,F158:F162,F164:F168)</f>
        <v>678338154</v>
      </c>
      <c r="G170" s="39">
        <f t="shared" si="32"/>
        <v>0.21731509536180368</v>
      </c>
      <c r="H170" s="34">
        <f>SUM(H105,H107:H111,H113:H120,H122:H125,H127:H131,H133:H136,H138:H143,H145:H149,H151:H156,H158:H162,H164:H168)</f>
        <v>865903164</v>
      </c>
      <c r="I170" s="39">
        <f t="shared" si="33"/>
        <v>0.27740416420502206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1544241318</v>
      </c>
      <c r="O170" s="39">
        <f t="shared" si="37"/>
        <v>0.49471925956682572</v>
      </c>
      <c r="P170" s="34">
        <f>SUM(P105,P107:P111,P113:P120,P122:P125,P127:P131,P133:P136,P138:P143,P145:P149,P151:P156,P158:P162,P164:P168)</f>
        <v>1452035551</v>
      </c>
      <c r="Q170" s="34">
        <f>SUM(Q105,Q107:Q111,Q113:Q120,Q122:Q125,Q127:Q131,Q133:Q136,Q138:Q143,Q145:Q149,Q151:Q156,Q158:Q162,Q164:Q168)</f>
        <v>3200419710</v>
      </c>
      <c r="R170" s="34">
        <f>SUM(R105,R107:R111,R113:R120,R122:R125,R127:R131,R133:R136,R138:R143,R145:R149,R151:R156,R158:R162,R164:R168)</f>
        <v>3200419710</v>
      </c>
      <c r="S170" s="34">
        <f>SUM(S105,S107:S111,S113:S120,S122:S125,S127:S131,S133:S136,S138:S143,S145:S149,S151:S156,S158:S162,S164:S168)</f>
        <v>709627130</v>
      </c>
      <c r="T170" s="39">
        <f t="shared" si="38"/>
        <v>0.22172939623597057</v>
      </c>
      <c r="U170" s="39">
        <f t="shared" si="39"/>
        <v>-0.40366255949886176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42664962</v>
      </c>
      <c r="E173" s="33">
        <v>42664962</v>
      </c>
      <c r="F173" s="33">
        <v>8015487</v>
      </c>
      <c r="G173" s="38">
        <f t="shared" ref="G173:G205" si="40">IF(($D173     =0),0,($F173     /$D173     ))</f>
        <v>0.18787048257537414</v>
      </c>
      <c r="H173" s="33">
        <v>7507893</v>
      </c>
      <c r="I173" s="38">
        <f t="shared" ref="I173:I205" si="41">IF(($D173     =0),0,($H173     /$D173     ))</f>
        <v>0.17597327286966763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15523380</v>
      </c>
      <c r="O173" s="38">
        <f t="shared" ref="O173:O205" si="45">IF(($D173     =0),0,($N173     /$D173     ))</f>
        <v>0.36384375544504177</v>
      </c>
      <c r="P173" s="33">
        <v>16154309</v>
      </c>
      <c r="Q173" s="33">
        <v>37376197</v>
      </c>
      <c r="R173" s="33">
        <v>37376197</v>
      </c>
      <c r="S173" s="33">
        <v>8141319</v>
      </c>
      <c r="T173" s="38">
        <f t="shared" ref="T173:T205" si="46">IF(($Q173     =0),0,($S173     /$Q173     ))</f>
        <v>0.21782095701175805</v>
      </c>
      <c r="U173" s="38">
        <f t="shared" ref="U173:U205" si="47">IF(($P173     =0),0,(($H173     /$P173     )-1))</f>
        <v>-0.53523898793814084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61698731</v>
      </c>
      <c r="E174" s="33">
        <v>61698731</v>
      </c>
      <c r="F174" s="33">
        <v>10581244</v>
      </c>
      <c r="G174" s="38">
        <f t="shared" si="40"/>
        <v>0.17149856777443284</v>
      </c>
      <c r="H174" s="33">
        <v>15243683</v>
      </c>
      <c r="I174" s="38">
        <f t="shared" si="41"/>
        <v>0.24706639428289051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25824927</v>
      </c>
      <c r="O174" s="38">
        <f t="shared" si="45"/>
        <v>0.41856496205732335</v>
      </c>
      <c r="P174" s="33">
        <v>21919347</v>
      </c>
      <c r="Q174" s="33">
        <v>62817203</v>
      </c>
      <c r="R174" s="33">
        <v>62817203</v>
      </c>
      <c r="S174" s="33">
        <v>11525700</v>
      </c>
      <c r="T174" s="38">
        <f t="shared" si="46"/>
        <v>0.18347999352979788</v>
      </c>
      <c r="U174" s="38">
        <f t="shared" si="47"/>
        <v>-0.30455578808985506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47525794</v>
      </c>
      <c r="E175" s="33">
        <v>47525794</v>
      </c>
      <c r="F175" s="33">
        <v>9515133</v>
      </c>
      <c r="G175" s="38">
        <f t="shared" si="40"/>
        <v>0.20020986919229586</v>
      </c>
      <c r="H175" s="33">
        <v>7113546</v>
      </c>
      <c r="I175" s="38">
        <f t="shared" si="41"/>
        <v>0.14967758350339186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16628679</v>
      </c>
      <c r="O175" s="38">
        <f t="shared" si="45"/>
        <v>0.34988745269568772</v>
      </c>
      <c r="P175" s="33">
        <v>18777894</v>
      </c>
      <c r="Q175" s="33">
        <v>44674724</v>
      </c>
      <c r="R175" s="33">
        <v>44674724</v>
      </c>
      <c r="S175" s="33">
        <v>8469978</v>
      </c>
      <c r="T175" s="38">
        <f t="shared" si="46"/>
        <v>0.18959217297011169</v>
      </c>
      <c r="U175" s="38">
        <f t="shared" si="47"/>
        <v>-0.62117445119244996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41245369</v>
      </c>
      <c r="E176" s="33">
        <v>41245369</v>
      </c>
      <c r="F176" s="33">
        <v>5193031</v>
      </c>
      <c r="G176" s="38">
        <f t="shared" si="40"/>
        <v>0.12590579563005</v>
      </c>
      <c r="H176" s="33">
        <v>8143223</v>
      </c>
      <c r="I176" s="38">
        <f t="shared" si="41"/>
        <v>0.19743363188240601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13336254</v>
      </c>
      <c r="O176" s="38">
        <f t="shared" si="45"/>
        <v>0.32333942751245598</v>
      </c>
      <c r="P176" s="33">
        <v>13805246</v>
      </c>
      <c r="Q176" s="33">
        <v>38470166</v>
      </c>
      <c r="R176" s="33">
        <v>38470166</v>
      </c>
      <c r="S176" s="33">
        <v>3182005</v>
      </c>
      <c r="T176" s="38">
        <f t="shared" si="46"/>
        <v>8.2713576021481161E-2</v>
      </c>
      <c r="U176" s="38">
        <f t="shared" si="47"/>
        <v>-0.41013561076709537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45350848</v>
      </c>
      <c r="E177" s="33">
        <v>45350848</v>
      </c>
      <c r="F177" s="33">
        <v>249708</v>
      </c>
      <c r="G177" s="38">
        <f t="shared" si="40"/>
        <v>5.5061373935058498E-3</v>
      </c>
      <c r="H177" s="33">
        <v>10139988</v>
      </c>
      <c r="I177" s="38">
        <f t="shared" si="41"/>
        <v>0.22358982129727761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10389696</v>
      </c>
      <c r="O177" s="38">
        <f t="shared" si="45"/>
        <v>0.22909595869078347</v>
      </c>
      <c r="P177" s="33">
        <v>5040173</v>
      </c>
      <c r="Q177" s="33">
        <v>41942083</v>
      </c>
      <c r="R177" s="33">
        <v>41942083</v>
      </c>
      <c r="S177" s="33">
        <v>2711465</v>
      </c>
      <c r="T177" s="38">
        <f t="shared" si="46"/>
        <v>6.4647838305980171E-2</v>
      </c>
      <c r="U177" s="38">
        <f t="shared" si="47"/>
        <v>1.0118333239751891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94389024</v>
      </c>
      <c r="E178" s="33">
        <v>94389024</v>
      </c>
      <c r="F178" s="33">
        <v>26464158</v>
      </c>
      <c r="G178" s="38">
        <f t="shared" si="40"/>
        <v>0.28037325611079528</v>
      </c>
      <c r="H178" s="33">
        <v>24253762</v>
      </c>
      <c r="I178" s="38">
        <f t="shared" si="41"/>
        <v>0.25695532141533745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50717920</v>
      </c>
      <c r="O178" s="38">
        <f t="shared" si="45"/>
        <v>0.53732857752613272</v>
      </c>
      <c r="P178" s="33">
        <v>61935000</v>
      </c>
      <c r="Q178" s="33">
        <v>89028624</v>
      </c>
      <c r="R178" s="33">
        <v>89028624</v>
      </c>
      <c r="S178" s="33">
        <v>41055097</v>
      </c>
      <c r="T178" s="38">
        <f t="shared" si="46"/>
        <v>0.46114491222508391</v>
      </c>
      <c r="U178" s="38">
        <f t="shared" si="47"/>
        <v>-0.6083997416646485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332874728</v>
      </c>
      <c r="E179" s="34">
        <f>SUM(E173:E178)</f>
        <v>332874728</v>
      </c>
      <c r="F179" s="34">
        <f>SUM(F173:F178)</f>
        <v>60018761</v>
      </c>
      <c r="G179" s="39">
        <f t="shared" si="40"/>
        <v>0.18030434860768402</v>
      </c>
      <c r="H179" s="34">
        <f>SUM(H173:H178)</f>
        <v>72402095</v>
      </c>
      <c r="I179" s="39">
        <f t="shared" si="41"/>
        <v>0.21750553259182837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132420856</v>
      </c>
      <c r="O179" s="39">
        <f t="shared" si="45"/>
        <v>0.39780988119951238</v>
      </c>
      <c r="P179" s="34">
        <f>SUM(P173:P178)</f>
        <v>137631969</v>
      </c>
      <c r="Q179" s="34">
        <f>SUM(Q173:Q178)</f>
        <v>314308997</v>
      </c>
      <c r="R179" s="34">
        <f>SUM(R173:R178)</f>
        <v>314308997</v>
      </c>
      <c r="S179" s="34">
        <f>SUM(S173:S178)</f>
        <v>75085564</v>
      </c>
      <c r="T179" s="39">
        <f t="shared" si="46"/>
        <v>0.23889091536250234</v>
      </c>
      <c r="U179" s="39">
        <f t="shared" si="47"/>
        <v>-0.47394420405334747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152095404</v>
      </c>
      <c r="E180" s="33">
        <v>152095404</v>
      </c>
      <c r="F180" s="33">
        <v>7550457</v>
      </c>
      <c r="G180" s="38">
        <f t="shared" si="40"/>
        <v>4.9642900452139892E-2</v>
      </c>
      <c r="H180" s="33">
        <v>8335472</v>
      </c>
      <c r="I180" s="38">
        <f t="shared" si="41"/>
        <v>5.4804233269270912E-2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15885929</v>
      </c>
      <c r="O180" s="38">
        <f t="shared" si="45"/>
        <v>0.1044471337214108</v>
      </c>
      <c r="P180" s="33">
        <v>20682690</v>
      </c>
      <c r="Q180" s="33">
        <v>88028971</v>
      </c>
      <c r="R180" s="33">
        <v>88028971</v>
      </c>
      <c r="S180" s="33">
        <v>13781146</v>
      </c>
      <c r="T180" s="38">
        <f t="shared" si="46"/>
        <v>0.15655239228003698</v>
      </c>
      <c r="U180" s="38">
        <f t="shared" si="47"/>
        <v>-0.59698317772011289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210077832</v>
      </c>
      <c r="E181" s="33">
        <v>135077832</v>
      </c>
      <c r="F181" s="33">
        <v>18869497</v>
      </c>
      <c r="G181" s="38">
        <f t="shared" si="40"/>
        <v>8.9821457220674292E-2</v>
      </c>
      <c r="H181" s="33">
        <v>36694841</v>
      </c>
      <c r="I181" s="38">
        <f t="shared" si="41"/>
        <v>0.17467259943924021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55564338</v>
      </c>
      <c r="O181" s="38">
        <f t="shared" si="45"/>
        <v>0.26449405665991449</v>
      </c>
      <c r="P181" s="33">
        <v>67006615</v>
      </c>
      <c r="Q181" s="33">
        <v>168514896</v>
      </c>
      <c r="R181" s="33">
        <v>168514896</v>
      </c>
      <c r="S181" s="33">
        <v>46834821</v>
      </c>
      <c r="T181" s="38">
        <f t="shared" si="46"/>
        <v>0.27792689021390726</v>
      </c>
      <c r="U181" s="38">
        <f t="shared" si="47"/>
        <v>-0.45236987422808927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91734610</v>
      </c>
      <c r="E182" s="33">
        <v>91734610</v>
      </c>
      <c r="F182" s="33">
        <v>23877694</v>
      </c>
      <c r="G182" s="38">
        <f t="shared" si="40"/>
        <v>0.26029100685117645</v>
      </c>
      <c r="H182" s="33">
        <v>23531958</v>
      </c>
      <c r="I182" s="38">
        <f t="shared" si="41"/>
        <v>0.25652213488453268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47409652</v>
      </c>
      <c r="O182" s="38">
        <f t="shared" si="45"/>
        <v>0.51681314173570914</v>
      </c>
      <c r="P182" s="33">
        <v>44832259</v>
      </c>
      <c r="Q182" s="33">
        <v>88012476</v>
      </c>
      <c r="R182" s="33">
        <v>88012476</v>
      </c>
      <c r="S182" s="33">
        <v>20720790</v>
      </c>
      <c r="T182" s="38">
        <f t="shared" si="46"/>
        <v>0.2354301451535121</v>
      </c>
      <c r="U182" s="38">
        <f t="shared" si="47"/>
        <v>-0.47511103556035394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55056216</v>
      </c>
      <c r="E183" s="33">
        <v>55056216</v>
      </c>
      <c r="F183" s="33">
        <v>8660974</v>
      </c>
      <c r="G183" s="38">
        <f t="shared" si="40"/>
        <v>0.15731146506690544</v>
      </c>
      <c r="H183" s="33">
        <v>8968789</v>
      </c>
      <c r="I183" s="38">
        <f t="shared" si="41"/>
        <v>0.16290238689851116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17629763</v>
      </c>
      <c r="O183" s="38">
        <f t="shared" si="45"/>
        <v>0.32021385196541657</v>
      </c>
      <c r="P183" s="33">
        <v>16475797</v>
      </c>
      <c r="Q183" s="33">
        <v>54464376</v>
      </c>
      <c r="R183" s="33">
        <v>54464376</v>
      </c>
      <c r="S183" s="33">
        <v>6647548</v>
      </c>
      <c r="T183" s="38">
        <f t="shared" si="46"/>
        <v>0.12205313799978174</v>
      </c>
      <c r="U183" s="38">
        <f t="shared" si="47"/>
        <v>-0.45563853451216962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126966683</v>
      </c>
      <c r="E184" s="33">
        <v>126966683</v>
      </c>
      <c r="F184" s="33">
        <v>28609526</v>
      </c>
      <c r="G184" s="38">
        <f t="shared" si="40"/>
        <v>0.22533097127535417</v>
      </c>
      <c r="H184" s="33">
        <v>29531188</v>
      </c>
      <c r="I184" s="38">
        <f t="shared" si="41"/>
        <v>0.23259005671590238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58140714</v>
      </c>
      <c r="O184" s="38">
        <f t="shared" si="45"/>
        <v>0.45792102799125656</v>
      </c>
      <c r="P184" s="33">
        <v>55806624</v>
      </c>
      <c r="Q184" s="33">
        <v>87563664</v>
      </c>
      <c r="R184" s="33">
        <v>87563664</v>
      </c>
      <c r="S184" s="33">
        <v>28260779</v>
      </c>
      <c r="T184" s="38">
        <f t="shared" si="46"/>
        <v>0.32274550548729891</v>
      </c>
      <c r="U184" s="38">
        <f t="shared" si="47"/>
        <v>-0.47083005773651532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635930745</v>
      </c>
      <c r="E185" s="34">
        <f>SUM(E180:E184)</f>
        <v>560930745</v>
      </c>
      <c r="F185" s="34">
        <f>SUM(F180:F184)</f>
        <v>87568148</v>
      </c>
      <c r="G185" s="39">
        <f t="shared" si="40"/>
        <v>0.1377007617393935</v>
      </c>
      <c r="H185" s="34">
        <f>SUM(H180:H184)</f>
        <v>107062248</v>
      </c>
      <c r="I185" s="39">
        <f t="shared" si="41"/>
        <v>0.16835520037641835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194630396</v>
      </c>
      <c r="O185" s="39">
        <f t="shared" si="45"/>
        <v>0.30605596211581182</v>
      </c>
      <c r="P185" s="34">
        <f>SUM(P180:P184)</f>
        <v>204803985</v>
      </c>
      <c r="Q185" s="34">
        <f>SUM(Q180:Q184)</f>
        <v>486584383</v>
      </c>
      <c r="R185" s="34">
        <f>SUM(R180:R184)</f>
        <v>486584383</v>
      </c>
      <c r="S185" s="34">
        <f>SUM(S180:S184)</f>
        <v>116245084</v>
      </c>
      <c r="T185" s="39">
        <f t="shared" si="46"/>
        <v>0.23890015393280717</v>
      </c>
      <c r="U185" s="39">
        <f t="shared" si="47"/>
        <v>-0.47724528895275153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59563774</v>
      </c>
      <c r="E186" s="33">
        <v>59663774</v>
      </c>
      <c r="F186" s="33">
        <v>15067673</v>
      </c>
      <c r="G186" s="38">
        <f t="shared" si="40"/>
        <v>0.25296706350406878</v>
      </c>
      <c r="H186" s="33">
        <v>17190193</v>
      </c>
      <c r="I186" s="38">
        <f t="shared" si="41"/>
        <v>0.28860147444653189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32257866</v>
      </c>
      <c r="O186" s="38">
        <f t="shared" si="45"/>
        <v>0.54156853795060067</v>
      </c>
      <c r="P186" s="33">
        <v>30367696</v>
      </c>
      <c r="Q186" s="33">
        <v>60634395</v>
      </c>
      <c r="R186" s="33">
        <v>60634395</v>
      </c>
      <c r="S186" s="33">
        <v>16729114</v>
      </c>
      <c r="T186" s="38">
        <f t="shared" si="46"/>
        <v>0.27590139227083904</v>
      </c>
      <c r="U186" s="38">
        <f t="shared" si="47"/>
        <v>-0.43393160284533938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38116518</v>
      </c>
      <c r="E187" s="33">
        <v>38116518</v>
      </c>
      <c r="F187" s="33">
        <v>6448783</v>
      </c>
      <c r="G187" s="38">
        <f t="shared" si="40"/>
        <v>0.16918604684719626</v>
      </c>
      <c r="H187" s="33">
        <v>7007469</v>
      </c>
      <c r="I187" s="38">
        <f t="shared" si="41"/>
        <v>0.1838433668049112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13456252</v>
      </c>
      <c r="O187" s="38">
        <f t="shared" si="45"/>
        <v>0.35302941365210749</v>
      </c>
      <c r="P187" s="33">
        <v>14501035</v>
      </c>
      <c r="Q187" s="33">
        <v>37012361</v>
      </c>
      <c r="R187" s="33">
        <v>37012361</v>
      </c>
      <c r="S187" s="33">
        <v>8339934</v>
      </c>
      <c r="T187" s="38">
        <f t="shared" si="46"/>
        <v>0.22532834368496513</v>
      </c>
      <c r="U187" s="38">
        <f t="shared" si="47"/>
        <v>-0.51676076914509894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406067082</v>
      </c>
      <c r="E188" s="33">
        <v>406067082</v>
      </c>
      <c r="F188" s="33">
        <v>42981700</v>
      </c>
      <c r="G188" s="38">
        <f t="shared" si="40"/>
        <v>0.10584876712562483</v>
      </c>
      <c r="H188" s="33">
        <v>60142122</v>
      </c>
      <c r="I188" s="38">
        <f t="shared" si="41"/>
        <v>0.14810883389951812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103123822</v>
      </c>
      <c r="O188" s="38">
        <f t="shared" si="45"/>
        <v>0.25395760102514292</v>
      </c>
      <c r="P188" s="33">
        <v>49940860</v>
      </c>
      <c r="Q188" s="33">
        <v>383191111</v>
      </c>
      <c r="R188" s="33">
        <v>383191111</v>
      </c>
      <c r="S188" s="33">
        <v>33358909</v>
      </c>
      <c r="T188" s="38">
        <f t="shared" si="46"/>
        <v>8.7055539761724796E-2</v>
      </c>
      <c r="U188" s="38">
        <f t="shared" si="47"/>
        <v>0.20426684682642637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34003717</v>
      </c>
      <c r="E189" s="33">
        <v>34003717</v>
      </c>
      <c r="F189" s="33">
        <v>7035581</v>
      </c>
      <c r="G189" s="38">
        <f t="shared" si="40"/>
        <v>0.20690623322150339</v>
      </c>
      <c r="H189" s="33">
        <v>6786423</v>
      </c>
      <c r="I189" s="38">
        <f t="shared" si="41"/>
        <v>0.19957885780545698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13822004</v>
      </c>
      <c r="O189" s="38">
        <f t="shared" si="45"/>
        <v>0.4064850910269604</v>
      </c>
      <c r="P189" s="33">
        <v>9470365</v>
      </c>
      <c r="Q189" s="33">
        <v>33064912</v>
      </c>
      <c r="R189" s="33">
        <v>33064912</v>
      </c>
      <c r="S189" s="33">
        <v>7551067</v>
      </c>
      <c r="T189" s="38">
        <f t="shared" si="46"/>
        <v>0.22837099944497055</v>
      </c>
      <c r="U189" s="38">
        <f t="shared" si="47"/>
        <v>-0.28340428272827922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56417000</v>
      </c>
      <c r="F190" s="33">
        <v>10422978</v>
      </c>
      <c r="G190" s="38">
        <f t="shared" si="40"/>
        <v>0.1847488877466012</v>
      </c>
      <c r="H190" s="33">
        <v>11425193</v>
      </c>
      <c r="I190" s="38">
        <f t="shared" si="41"/>
        <v>0.20251330272790116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21848171</v>
      </c>
      <c r="O190" s="38">
        <f t="shared" si="45"/>
        <v>0.38726219047450239</v>
      </c>
      <c r="P190" s="33">
        <v>23227209</v>
      </c>
      <c r="Q190" s="33">
        <v>54816000</v>
      </c>
      <c r="R190" s="33">
        <v>54816000</v>
      </c>
      <c r="S190" s="33">
        <v>12084187</v>
      </c>
      <c r="T190" s="38">
        <f t="shared" si="46"/>
        <v>0.22044999635143023</v>
      </c>
      <c r="U190" s="38">
        <f t="shared" si="47"/>
        <v>-0.50811167196196494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594168091</v>
      </c>
      <c r="E191" s="34">
        <f>SUM(E186:E190)</f>
        <v>594268091</v>
      </c>
      <c r="F191" s="34">
        <f>SUM(F186:F190)</f>
        <v>81956715</v>
      </c>
      <c r="G191" s="39">
        <f t="shared" si="40"/>
        <v>0.13793523455974346</v>
      </c>
      <c r="H191" s="34">
        <f>SUM(H186:H190)</f>
        <v>102551400</v>
      </c>
      <c r="I191" s="39">
        <f t="shared" si="41"/>
        <v>0.17259661290023734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184508115</v>
      </c>
      <c r="O191" s="39">
        <f t="shared" si="45"/>
        <v>0.3105318474599808</v>
      </c>
      <c r="P191" s="34">
        <f>SUM(P186:P190)</f>
        <v>127507165</v>
      </c>
      <c r="Q191" s="34">
        <f>SUM(Q186:Q190)</f>
        <v>568718779</v>
      </c>
      <c r="R191" s="34">
        <f>SUM(R186:R190)</f>
        <v>568718779</v>
      </c>
      <c r="S191" s="34">
        <f>SUM(S186:S190)</f>
        <v>78063211</v>
      </c>
      <c r="T191" s="39">
        <f t="shared" si="46"/>
        <v>0.13726153220623649</v>
      </c>
      <c r="U191" s="39">
        <f t="shared" si="47"/>
        <v>-0.195720491471989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24936760</v>
      </c>
      <c r="E192" s="33">
        <v>24936760</v>
      </c>
      <c r="F192" s="33">
        <v>5537161</v>
      </c>
      <c r="G192" s="38">
        <f t="shared" si="40"/>
        <v>0.22204813295712836</v>
      </c>
      <c r="H192" s="33">
        <v>5630470</v>
      </c>
      <c r="I192" s="38">
        <f t="shared" si="41"/>
        <v>0.22578995827846118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11167631</v>
      </c>
      <c r="O192" s="38">
        <f t="shared" si="45"/>
        <v>0.44783809123558954</v>
      </c>
      <c r="P192" s="33">
        <v>13852631</v>
      </c>
      <c r="Q192" s="33">
        <v>39777468</v>
      </c>
      <c r="R192" s="33">
        <v>39777468</v>
      </c>
      <c r="S192" s="33">
        <v>7180821</v>
      </c>
      <c r="T192" s="38">
        <f t="shared" si="46"/>
        <v>0.18052483883589573</v>
      </c>
      <c r="U192" s="38">
        <f t="shared" si="47"/>
        <v>-0.59354508179709686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77031757</v>
      </c>
      <c r="E193" s="33">
        <v>77031757</v>
      </c>
      <c r="F193" s="33">
        <v>19158046</v>
      </c>
      <c r="G193" s="38">
        <f t="shared" si="40"/>
        <v>0.2487032198941016</v>
      </c>
      <c r="H193" s="33">
        <v>24407372</v>
      </c>
      <c r="I193" s="38">
        <f t="shared" si="41"/>
        <v>0.316848179900661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43565418</v>
      </c>
      <c r="O193" s="38">
        <f t="shared" si="45"/>
        <v>0.56555139979476254</v>
      </c>
      <c r="P193" s="33">
        <v>60422718</v>
      </c>
      <c r="Q193" s="33">
        <v>73014646</v>
      </c>
      <c r="R193" s="33">
        <v>73014646</v>
      </c>
      <c r="S193" s="33">
        <v>51592212</v>
      </c>
      <c r="T193" s="38">
        <f t="shared" si="46"/>
        <v>0.7066008647087052</v>
      </c>
      <c r="U193" s="38">
        <f t="shared" si="47"/>
        <v>-0.59605637071804685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26215999</v>
      </c>
      <c r="E194" s="33">
        <v>26215999</v>
      </c>
      <c r="F194" s="33">
        <v>3493469</v>
      </c>
      <c r="G194" s="38">
        <f t="shared" si="40"/>
        <v>0.13325713813156614</v>
      </c>
      <c r="H194" s="33">
        <v>4217652</v>
      </c>
      <c r="I194" s="38">
        <f t="shared" si="41"/>
        <v>0.16088084226734981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7711121</v>
      </c>
      <c r="O194" s="38">
        <f t="shared" si="45"/>
        <v>0.29413798039891592</v>
      </c>
      <c r="P194" s="33">
        <v>5506933</v>
      </c>
      <c r="Q194" s="33">
        <v>10870908</v>
      </c>
      <c r="R194" s="33">
        <v>10870908</v>
      </c>
      <c r="S194" s="33">
        <v>2797427</v>
      </c>
      <c r="T194" s="38">
        <f t="shared" si="46"/>
        <v>0.25733149429652058</v>
      </c>
      <c r="U194" s="38">
        <f t="shared" si="47"/>
        <v>-0.23411960886395389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190275158</v>
      </c>
      <c r="E195" s="33">
        <v>190275158</v>
      </c>
      <c r="F195" s="33">
        <v>18454669</v>
      </c>
      <c r="G195" s="38">
        <f t="shared" si="40"/>
        <v>9.6989376826584997E-2</v>
      </c>
      <c r="H195" s="33">
        <v>9758458</v>
      </c>
      <c r="I195" s="38">
        <f t="shared" si="41"/>
        <v>5.1286032830412893E-2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28213127</v>
      </c>
      <c r="O195" s="38">
        <f t="shared" si="45"/>
        <v>0.1482754096569979</v>
      </c>
      <c r="P195" s="33">
        <v>35170943</v>
      </c>
      <c r="Q195" s="33">
        <v>118486238</v>
      </c>
      <c r="R195" s="33">
        <v>118486238</v>
      </c>
      <c r="S195" s="33">
        <v>18396694</v>
      </c>
      <c r="T195" s="38">
        <f t="shared" si="46"/>
        <v>0.15526439450292953</v>
      </c>
      <c r="U195" s="38">
        <f t="shared" si="47"/>
        <v>-0.7225420427311261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30897358</v>
      </c>
      <c r="E196" s="33">
        <v>30897358</v>
      </c>
      <c r="F196" s="33">
        <v>4560270</v>
      </c>
      <c r="G196" s="38">
        <f t="shared" si="40"/>
        <v>0.14759417293867003</v>
      </c>
      <c r="H196" s="33">
        <v>6719676</v>
      </c>
      <c r="I196" s="38">
        <f t="shared" si="41"/>
        <v>0.21748383793850595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11279946</v>
      </c>
      <c r="O196" s="38">
        <f t="shared" si="45"/>
        <v>0.36507801087717595</v>
      </c>
      <c r="P196" s="33">
        <v>19822561</v>
      </c>
      <c r="Q196" s="33">
        <v>33581604</v>
      </c>
      <c r="R196" s="33">
        <v>33581604</v>
      </c>
      <c r="S196" s="33">
        <v>3430004</v>
      </c>
      <c r="T196" s="38">
        <f t="shared" si="46"/>
        <v>0.10213937368804658</v>
      </c>
      <c r="U196" s="38">
        <f t="shared" si="47"/>
        <v>-0.66100868601186291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40090689</v>
      </c>
      <c r="E197" s="33">
        <v>40090689</v>
      </c>
      <c r="F197" s="33">
        <v>7813073</v>
      </c>
      <c r="G197" s="38">
        <f t="shared" si="40"/>
        <v>0.19488497690822923</v>
      </c>
      <c r="H197" s="33">
        <v>9085840</v>
      </c>
      <c r="I197" s="38">
        <f t="shared" si="41"/>
        <v>0.2266321738695985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16898913</v>
      </c>
      <c r="O197" s="38">
        <f t="shared" si="45"/>
        <v>0.42151715077782775</v>
      </c>
      <c r="P197" s="33">
        <v>15967250</v>
      </c>
      <c r="Q197" s="33">
        <v>44388447</v>
      </c>
      <c r="R197" s="33">
        <v>44388447</v>
      </c>
      <c r="S197" s="33">
        <v>9120756</v>
      </c>
      <c r="T197" s="38">
        <f t="shared" si="46"/>
        <v>0.20547589781638451</v>
      </c>
      <c r="U197" s="38">
        <f t="shared" si="47"/>
        <v>-0.43097026726580967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389447721</v>
      </c>
      <c r="E198" s="34">
        <f>SUM(E192:E197)</f>
        <v>389447721</v>
      </c>
      <c r="F198" s="34">
        <f>SUM(F192:F197)</f>
        <v>59016688</v>
      </c>
      <c r="G198" s="39">
        <f t="shared" si="40"/>
        <v>0.15153943602099035</v>
      </c>
      <c r="H198" s="34">
        <f>SUM(H192:H197)</f>
        <v>59819468</v>
      </c>
      <c r="I198" s="39">
        <f t="shared" si="41"/>
        <v>0.1536007653258292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118836156</v>
      </c>
      <c r="O198" s="39">
        <f t="shared" si="45"/>
        <v>0.30514020134681952</v>
      </c>
      <c r="P198" s="34">
        <f>SUM(P192:P197)</f>
        <v>150743036</v>
      </c>
      <c r="Q198" s="34">
        <f>SUM(Q192:Q197)</f>
        <v>320119311</v>
      </c>
      <c r="R198" s="34">
        <f>SUM(R192:R197)</f>
        <v>320119311</v>
      </c>
      <c r="S198" s="34">
        <f>SUM(S192:S197)</f>
        <v>92517914</v>
      </c>
      <c r="T198" s="39">
        <f t="shared" si="46"/>
        <v>0.28901072450452703</v>
      </c>
      <c r="U198" s="39">
        <f t="shared" si="47"/>
        <v>-0.60316927675517951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44331417</v>
      </c>
      <c r="E199" s="33">
        <v>44331417</v>
      </c>
      <c r="F199" s="33">
        <v>8089447</v>
      </c>
      <c r="G199" s="38">
        <f t="shared" si="40"/>
        <v>0.18247661697797748</v>
      </c>
      <c r="H199" s="33">
        <v>10795413</v>
      </c>
      <c r="I199" s="38">
        <f t="shared" si="41"/>
        <v>0.24351608251096507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18884860</v>
      </c>
      <c r="O199" s="38">
        <f t="shared" si="45"/>
        <v>0.42599269948894258</v>
      </c>
      <c r="P199" s="33">
        <v>14998298</v>
      </c>
      <c r="Q199" s="33">
        <v>41137735</v>
      </c>
      <c r="R199" s="33">
        <v>41137735</v>
      </c>
      <c r="S199" s="33">
        <v>7256844</v>
      </c>
      <c r="T199" s="38">
        <f t="shared" si="46"/>
        <v>0.17640358663402347</v>
      </c>
      <c r="U199" s="38">
        <f t="shared" si="47"/>
        <v>-0.28022412943121944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42576549</v>
      </c>
      <c r="E200" s="33">
        <v>42576549</v>
      </c>
      <c r="F200" s="33">
        <v>8598759</v>
      </c>
      <c r="G200" s="38">
        <f t="shared" si="40"/>
        <v>0.20195998036383833</v>
      </c>
      <c r="H200" s="33">
        <v>8904369</v>
      </c>
      <c r="I200" s="38">
        <f t="shared" si="41"/>
        <v>0.20913787540648257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17503128</v>
      </c>
      <c r="O200" s="38">
        <f t="shared" si="45"/>
        <v>0.41109785577032087</v>
      </c>
      <c r="P200" s="33">
        <v>20253162</v>
      </c>
      <c r="Q200" s="33">
        <v>49314166</v>
      </c>
      <c r="R200" s="33">
        <v>49314166</v>
      </c>
      <c r="S200" s="33">
        <v>10251364</v>
      </c>
      <c r="T200" s="38">
        <f t="shared" si="46"/>
        <v>0.2078786854065422</v>
      </c>
      <c r="U200" s="38">
        <f t="shared" si="47"/>
        <v>-0.56034672511877404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59933193</v>
      </c>
      <c r="E201" s="33">
        <v>59933193</v>
      </c>
      <c r="F201" s="33">
        <v>14909972</v>
      </c>
      <c r="G201" s="38">
        <f t="shared" si="40"/>
        <v>0.24877653356463086</v>
      </c>
      <c r="H201" s="33">
        <v>14785469</v>
      </c>
      <c r="I201" s="38">
        <f t="shared" si="41"/>
        <v>0.24669917052475412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29695441</v>
      </c>
      <c r="O201" s="38">
        <f t="shared" si="45"/>
        <v>0.49547570408938502</v>
      </c>
      <c r="P201" s="33">
        <v>83586945</v>
      </c>
      <c r="Q201" s="33">
        <v>55223367</v>
      </c>
      <c r="R201" s="33">
        <v>55223367</v>
      </c>
      <c r="S201" s="33">
        <v>71230502</v>
      </c>
      <c r="T201" s="38">
        <f t="shared" si="46"/>
        <v>1.289861626872552</v>
      </c>
      <c r="U201" s="38">
        <f t="shared" si="47"/>
        <v>-0.82311270019498861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130373828</v>
      </c>
      <c r="E202" s="33">
        <v>130373828</v>
      </c>
      <c r="F202" s="33">
        <v>25302529</v>
      </c>
      <c r="G202" s="38">
        <f t="shared" si="40"/>
        <v>0.19407675135534105</v>
      </c>
      <c r="H202" s="33">
        <v>33180057</v>
      </c>
      <c r="I202" s="38">
        <f t="shared" si="41"/>
        <v>0.25449936930593153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58482586</v>
      </c>
      <c r="O202" s="38">
        <f t="shared" si="45"/>
        <v>0.44857612066127261</v>
      </c>
      <c r="P202" s="33">
        <v>46489820</v>
      </c>
      <c r="Q202" s="33">
        <v>100541904</v>
      </c>
      <c r="R202" s="33">
        <v>100541904</v>
      </c>
      <c r="S202" s="33">
        <v>28573580</v>
      </c>
      <c r="T202" s="38">
        <f t="shared" si="46"/>
        <v>0.28419573196067582</v>
      </c>
      <c r="U202" s="38">
        <f t="shared" si="47"/>
        <v>-0.28629413923306224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154805971</v>
      </c>
      <c r="E203" s="33">
        <v>154805971</v>
      </c>
      <c r="F203" s="33">
        <v>26568439</v>
      </c>
      <c r="G203" s="38">
        <f t="shared" si="40"/>
        <v>0.17162412294807414</v>
      </c>
      <c r="H203" s="33">
        <v>37871478</v>
      </c>
      <c r="I203" s="38">
        <f t="shared" si="41"/>
        <v>0.24463835442109658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64439917</v>
      </c>
      <c r="O203" s="38">
        <f t="shared" si="45"/>
        <v>0.41626247736917071</v>
      </c>
      <c r="P203" s="33">
        <v>65993372</v>
      </c>
      <c r="Q203" s="33">
        <v>135483888</v>
      </c>
      <c r="R203" s="33">
        <v>135483888</v>
      </c>
      <c r="S203" s="33">
        <v>36601870</v>
      </c>
      <c r="T203" s="38">
        <f t="shared" si="46"/>
        <v>0.2701566255612623</v>
      </c>
      <c r="U203" s="38">
        <f t="shared" si="47"/>
        <v>-0.42613209702331922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432020958</v>
      </c>
      <c r="E204" s="34">
        <f>SUM(E199:E203)</f>
        <v>432020958</v>
      </c>
      <c r="F204" s="34">
        <f>SUM(F199:F203)</f>
        <v>83469146</v>
      </c>
      <c r="G204" s="39">
        <f t="shared" si="40"/>
        <v>0.19320624255455682</v>
      </c>
      <c r="H204" s="34">
        <f>SUM(H199:H203)</f>
        <v>105536786</v>
      </c>
      <c r="I204" s="39">
        <f t="shared" si="41"/>
        <v>0.24428626446404944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189005932</v>
      </c>
      <c r="O204" s="39">
        <f t="shared" si="45"/>
        <v>0.43749250701860626</v>
      </c>
      <c r="P204" s="34">
        <f>SUM(P199:P203)</f>
        <v>231321597</v>
      </c>
      <c r="Q204" s="34">
        <f>SUM(Q199:Q203)</f>
        <v>381701060</v>
      </c>
      <c r="R204" s="34">
        <f>SUM(R199:R203)</f>
        <v>381701060</v>
      </c>
      <c r="S204" s="34">
        <f>SUM(S199:S203)</f>
        <v>153914160</v>
      </c>
      <c r="T204" s="39">
        <f t="shared" si="46"/>
        <v>0.40323220480446137</v>
      </c>
      <c r="U204" s="39">
        <f t="shared" si="47"/>
        <v>-0.54376596319279258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2384442243</v>
      </c>
      <c r="E205" s="34">
        <f>SUM(E173:E178,E180:E184,E186:E190,E192:E197,E199:E203)</f>
        <v>2309542243</v>
      </c>
      <c r="F205" s="34">
        <f>SUM(F173:F178,F180:F184,F186:F190,F192:F197,F199:F203)</f>
        <v>372029458</v>
      </c>
      <c r="G205" s="39">
        <f t="shared" si="40"/>
        <v>0.15602368188710203</v>
      </c>
      <c r="H205" s="34">
        <f>SUM(H173:H178,H180:H184,H186:H190,H192:H197,H199:H203)</f>
        <v>447371997</v>
      </c>
      <c r="I205" s="39">
        <f t="shared" si="41"/>
        <v>0.18762123440538292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819401455</v>
      </c>
      <c r="O205" s="39">
        <f t="shared" si="45"/>
        <v>0.34364491629248495</v>
      </c>
      <c r="P205" s="34">
        <f>SUM(P173:P178,P180:P184,P186:P190,P192:P197,P199:P203)</f>
        <v>852007752</v>
      </c>
      <c r="Q205" s="34">
        <f>SUM(Q173:Q178,Q180:Q184,Q186:Q190,Q192:Q197,Q199:Q203)</f>
        <v>2071432530</v>
      </c>
      <c r="R205" s="34">
        <f>SUM(R173:R178,R180:R184,R186:R190,R192:R197,R199:R203)</f>
        <v>2071432530</v>
      </c>
      <c r="S205" s="34">
        <f>SUM(S173:S178,S180:S184,S186:S190,S192:S197,S199:S203)</f>
        <v>515825933</v>
      </c>
      <c r="T205" s="39">
        <f t="shared" si="46"/>
        <v>0.2490189400472532</v>
      </c>
      <c r="U205" s="39">
        <f t="shared" si="47"/>
        <v>-0.47492027396483127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52064735</v>
      </c>
      <c r="E208" s="33">
        <v>52064735</v>
      </c>
      <c r="F208" s="33">
        <v>11398580</v>
      </c>
      <c r="G208" s="38">
        <f t="shared" ref="G208:G231" si="48">IF(($D208     =0),0,($F208     /$D208     ))</f>
        <v>0.21893091360207634</v>
      </c>
      <c r="H208" s="33">
        <v>13559884</v>
      </c>
      <c r="I208" s="38">
        <f t="shared" ref="I208:I231" si="49">IF(($D208     =0),0,($H208     /$D208     ))</f>
        <v>0.26044277378920683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24958464</v>
      </c>
      <c r="O208" s="38">
        <f t="shared" ref="O208:O231" si="53">IF(($D208     =0),0,($N208     /$D208     ))</f>
        <v>0.47937368739128317</v>
      </c>
      <c r="P208" s="33">
        <v>19780159</v>
      </c>
      <c r="Q208" s="33">
        <v>46026544</v>
      </c>
      <c r="R208" s="33">
        <v>46026544</v>
      </c>
      <c r="S208" s="33">
        <v>12378654</v>
      </c>
      <c r="T208" s="38">
        <f t="shared" ref="T208:T231" si="54">IF(($Q208     =0),0,($S208     /$Q208     ))</f>
        <v>0.26894598038905548</v>
      </c>
      <c r="U208" s="38">
        <f t="shared" ref="U208:U231" si="55">IF(($P208     =0),0,(($H208     /$P208     )-1))</f>
        <v>-0.31447042463106589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74961757</v>
      </c>
      <c r="E209" s="33">
        <v>74961757</v>
      </c>
      <c r="F209" s="33">
        <v>9763983</v>
      </c>
      <c r="G209" s="38">
        <f t="shared" si="48"/>
        <v>0.13025285680003471</v>
      </c>
      <c r="H209" s="33">
        <v>14494056</v>
      </c>
      <c r="I209" s="38">
        <f t="shared" si="49"/>
        <v>0.19335267181637697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24258039</v>
      </c>
      <c r="O209" s="38">
        <f t="shared" si="53"/>
        <v>0.32360552861641168</v>
      </c>
      <c r="P209" s="33">
        <v>26574845</v>
      </c>
      <c r="Q209" s="33">
        <v>68506597</v>
      </c>
      <c r="R209" s="33">
        <v>68506597</v>
      </c>
      <c r="S209" s="33">
        <v>16660367</v>
      </c>
      <c r="T209" s="38">
        <f t="shared" si="54"/>
        <v>0.24319361535356954</v>
      </c>
      <c r="U209" s="38">
        <f t="shared" si="55"/>
        <v>-0.45459489980092072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59484570</v>
      </c>
      <c r="E210" s="33">
        <v>59484570</v>
      </c>
      <c r="F210" s="33">
        <v>11085486</v>
      </c>
      <c r="G210" s="38">
        <f t="shared" si="48"/>
        <v>0.18635901713671293</v>
      </c>
      <c r="H210" s="33">
        <v>13313079</v>
      </c>
      <c r="I210" s="38">
        <f t="shared" si="49"/>
        <v>0.22380726632133341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24398565</v>
      </c>
      <c r="O210" s="38">
        <f t="shared" si="53"/>
        <v>0.41016628345804634</v>
      </c>
      <c r="P210" s="33">
        <v>20251259</v>
      </c>
      <c r="Q210" s="33">
        <v>193992924</v>
      </c>
      <c r="R210" s="33">
        <v>193992924</v>
      </c>
      <c r="S210" s="33">
        <v>11982357</v>
      </c>
      <c r="T210" s="38">
        <f t="shared" si="54"/>
        <v>6.1766979706950546E-2</v>
      </c>
      <c r="U210" s="38">
        <f t="shared" si="55"/>
        <v>-0.3426048721217777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27842181</v>
      </c>
      <c r="E211" s="33">
        <v>27842181</v>
      </c>
      <c r="F211" s="33">
        <v>4024443</v>
      </c>
      <c r="G211" s="38">
        <f t="shared" si="48"/>
        <v>0.14454481852553147</v>
      </c>
      <c r="H211" s="33">
        <v>5542374</v>
      </c>
      <c r="I211" s="38">
        <f t="shared" si="49"/>
        <v>0.19906393109074322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9566817</v>
      </c>
      <c r="O211" s="38">
        <f t="shared" si="53"/>
        <v>0.34360874961627469</v>
      </c>
      <c r="P211" s="33">
        <v>2383680</v>
      </c>
      <c r="Q211" s="33">
        <v>28356965</v>
      </c>
      <c r="R211" s="33">
        <v>28356965</v>
      </c>
      <c r="S211" s="33">
        <v>300574</v>
      </c>
      <c r="T211" s="38">
        <f t="shared" si="54"/>
        <v>1.0599653383216433E-2</v>
      </c>
      <c r="U211" s="38">
        <f t="shared" si="55"/>
        <v>1.3251334071687473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57872430</v>
      </c>
      <c r="E212" s="33">
        <v>57872430</v>
      </c>
      <c r="F212" s="33">
        <v>20580891</v>
      </c>
      <c r="G212" s="38">
        <f t="shared" si="48"/>
        <v>0.3556251396390302</v>
      </c>
      <c r="H212" s="33">
        <v>12565430</v>
      </c>
      <c r="I212" s="38">
        <f t="shared" si="49"/>
        <v>0.2171229029090363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33146321</v>
      </c>
      <c r="O212" s="38">
        <f t="shared" si="53"/>
        <v>0.57274804254806655</v>
      </c>
      <c r="P212" s="33">
        <v>22789461</v>
      </c>
      <c r="Q212" s="33">
        <v>151123692</v>
      </c>
      <c r="R212" s="33">
        <v>151123692</v>
      </c>
      <c r="S212" s="33">
        <v>11229372</v>
      </c>
      <c r="T212" s="38">
        <f t="shared" si="54"/>
        <v>7.4305834190445799E-2</v>
      </c>
      <c r="U212" s="38">
        <f t="shared" si="55"/>
        <v>-0.44862978549602384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15841968</v>
      </c>
      <c r="E213" s="33">
        <v>15841968</v>
      </c>
      <c r="F213" s="33">
        <v>157535</v>
      </c>
      <c r="G213" s="38">
        <f t="shared" si="48"/>
        <v>9.9441559281018624E-3</v>
      </c>
      <c r="H213" s="33">
        <v>532324</v>
      </c>
      <c r="I213" s="38">
        <f t="shared" si="49"/>
        <v>3.3602138320188504E-2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689859</v>
      </c>
      <c r="O213" s="38">
        <f t="shared" si="53"/>
        <v>4.3546294248290367E-2</v>
      </c>
      <c r="P213" s="33">
        <v>279633</v>
      </c>
      <c r="Q213" s="33">
        <v>15677280</v>
      </c>
      <c r="R213" s="33">
        <v>15677280</v>
      </c>
      <c r="S213" s="33">
        <v>191189</v>
      </c>
      <c r="T213" s="38">
        <f t="shared" si="54"/>
        <v>1.2195291530163396E-2</v>
      </c>
      <c r="U213" s="38">
        <f t="shared" si="55"/>
        <v>0.90365228710488399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65281198</v>
      </c>
      <c r="E214" s="33">
        <v>65281198</v>
      </c>
      <c r="F214" s="33">
        <v>7357275</v>
      </c>
      <c r="G214" s="38">
        <f t="shared" si="48"/>
        <v>0.11270128651744411</v>
      </c>
      <c r="H214" s="33">
        <v>11679984</v>
      </c>
      <c r="I214" s="38">
        <f t="shared" si="49"/>
        <v>0.17891804007640913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19037259</v>
      </c>
      <c r="O214" s="38">
        <f t="shared" si="53"/>
        <v>0.29161932659385326</v>
      </c>
      <c r="P214" s="33">
        <v>30946467</v>
      </c>
      <c r="Q214" s="33">
        <v>56605788</v>
      </c>
      <c r="R214" s="33">
        <v>56605788</v>
      </c>
      <c r="S214" s="33">
        <v>27012541</v>
      </c>
      <c r="T214" s="38">
        <f t="shared" si="54"/>
        <v>0.47720457491025475</v>
      </c>
      <c r="U214" s="38">
        <f t="shared" si="55"/>
        <v>-0.62257455754157653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56153180</v>
      </c>
      <c r="E215" s="33">
        <v>56153180</v>
      </c>
      <c r="F215" s="33">
        <v>11152158</v>
      </c>
      <c r="G215" s="38">
        <f t="shared" si="48"/>
        <v>0.19860242999595037</v>
      </c>
      <c r="H215" s="33">
        <v>13759669</v>
      </c>
      <c r="I215" s="38">
        <f t="shared" si="49"/>
        <v>0.24503810826029798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24911827</v>
      </c>
      <c r="O215" s="38">
        <f t="shared" si="53"/>
        <v>0.44364053825624833</v>
      </c>
      <c r="P215" s="33">
        <v>22143353</v>
      </c>
      <c r="Q215" s="33">
        <v>59219882</v>
      </c>
      <c r="R215" s="33">
        <v>59219882</v>
      </c>
      <c r="S215" s="33">
        <v>12246896</v>
      </c>
      <c r="T215" s="38">
        <f t="shared" si="54"/>
        <v>0.20680378930846233</v>
      </c>
      <c r="U215" s="38">
        <f t="shared" si="55"/>
        <v>-0.37860950868642163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409502019</v>
      </c>
      <c r="E216" s="34">
        <f>SUM(E208:E215)</f>
        <v>409502019</v>
      </c>
      <c r="F216" s="34">
        <f>SUM(F208:F215)</f>
        <v>75520351</v>
      </c>
      <c r="G216" s="39">
        <f t="shared" si="48"/>
        <v>0.18441997229810972</v>
      </c>
      <c r="H216" s="34">
        <f>SUM(H208:H215)</f>
        <v>85446800</v>
      </c>
      <c r="I216" s="39">
        <f t="shared" si="49"/>
        <v>0.20866026548210986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160967151</v>
      </c>
      <c r="O216" s="39">
        <f t="shared" si="53"/>
        <v>0.39308023778021961</v>
      </c>
      <c r="P216" s="34">
        <f>SUM(P208:P215)</f>
        <v>145148857</v>
      </c>
      <c r="Q216" s="34">
        <f>SUM(Q208:Q215)</f>
        <v>619509672</v>
      </c>
      <c r="R216" s="34">
        <f>SUM(R208:R215)</f>
        <v>619509672</v>
      </c>
      <c r="S216" s="34">
        <f>SUM(S208:S215)</f>
        <v>92001950</v>
      </c>
      <c r="T216" s="39">
        <f t="shared" si="54"/>
        <v>0.14850768948123863</v>
      </c>
      <c r="U216" s="39">
        <f t="shared" si="55"/>
        <v>-0.41131606706348367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37156656</v>
      </c>
      <c r="E217" s="33">
        <v>37156656</v>
      </c>
      <c r="F217" s="33">
        <v>5645357</v>
      </c>
      <c r="G217" s="38">
        <f t="shared" si="48"/>
        <v>0.15193393614323097</v>
      </c>
      <c r="H217" s="33">
        <v>6707332</v>
      </c>
      <c r="I217" s="38">
        <f t="shared" si="49"/>
        <v>0.18051495269111409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12352689</v>
      </c>
      <c r="O217" s="38">
        <f t="shared" si="53"/>
        <v>0.33244888883434504</v>
      </c>
      <c r="P217" s="33">
        <v>11838028</v>
      </c>
      <c r="Q217" s="33">
        <v>35485416</v>
      </c>
      <c r="R217" s="33">
        <v>35485416</v>
      </c>
      <c r="S217" s="33">
        <v>6543640</v>
      </c>
      <c r="T217" s="38">
        <f t="shared" si="54"/>
        <v>0.18440364345735724</v>
      </c>
      <c r="U217" s="38">
        <f t="shared" si="55"/>
        <v>-0.43340799666971563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126067567</v>
      </c>
      <c r="E218" s="33">
        <v>126067567</v>
      </c>
      <c r="F218" s="33">
        <v>22615420</v>
      </c>
      <c r="G218" s="38">
        <f t="shared" si="48"/>
        <v>0.17939126246483364</v>
      </c>
      <c r="H218" s="33">
        <v>27959220</v>
      </c>
      <c r="I218" s="38">
        <f t="shared" si="49"/>
        <v>0.22177964297510397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50574640</v>
      </c>
      <c r="O218" s="38">
        <f t="shared" si="53"/>
        <v>0.40117090543993761</v>
      </c>
      <c r="P218" s="33">
        <v>63754837</v>
      </c>
      <c r="Q218" s="33">
        <v>174146332</v>
      </c>
      <c r="R218" s="33">
        <v>174146332</v>
      </c>
      <c r="S218" s="33">
        <v>27669314</v>
      </c>
      <c r="T218" s="38">
        <f t="shared" si="54"/>
        <v>0.15888542516072057</v>
      </c>
      <c r="U218" s="38">
        <f t="shared" si="55"/>
        <v>-0.5614572742143471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172285378</v>
      </c>
      <c r="E219" s="33">
        <v>172285378</v>
      </c>
      <c r="F219" s="33">
        <v>24567317</v>
      </c>
      <c r="G219" s="38">
        <f t="shared" si="48"/>
        <v>0.14259664566542612</v>
      </c>
      <c r="H219" s="33">
        <v>23777384</v>
      </c>
      <c r="I219" s="38">
        <f t="shared" si="49"/>
        <v>0.13801161930294514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48344701</v>
      </c>
      <c r="O219" s="38">
        <f t="shared" si="53"/>
        <v>0.28060826496837127</v>
      </c>
      <c r="P219" s="33">
        <v>32343666</v>
      </c>
      <c r="Q219" s="33">
        <v>79548164</v>
      </c>
      <c r="R219" s="33">
        <v>79548164</v>
      </c>
      <c r="S219" s="33">
        <v>16149588</v>
      </c>
      <c r="T219" s="38">
        <f t="shared" si="54"/>
        <v>0.20301647691076818</v>
      </c>
      <c r="U219" s="38">
        <f t="shared" si="55"/>
        <v>-0.26485191876517644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156238188</v>
      </c>
      <c r="E220" s="33">
        <v>156238188</v>
      </c>
      <c r="F220" s="33">
        <v>3957032</v>
      </c>
      <c r="G220" s="38">
        <f t="shared" si="48"/>
        <v>2.5326919434063073E-2</v>
      </c>
      <c r="H220" s="33">
        <v>6168833</v>
      </c>
      <c r="I220" s="38">
        <f t="shared" si="49"/>
        <v>3.9483516027464423E-2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10125865</v>
      </c>
      <c r="O220" s="38">
        <f t="shared" si="53"/>
        <v>6.4810435461527496E-2</v>
      </c>
      <c r="P220" s="33">
        <v>26800739</v>
      </c>
      <c r="Q220" s="33">
        <v>147109092</v>
      </c>
      <c r="R220" s="33">
        <v>147109092</v>
      </c>
      <c r="S220" s="33">
        <v>5159551</v>
      </c>
      <c r="T220" s="38">
        <f t="shared" si="54"/>
        <v>3.5072957965099807E-2</v>
      </c>
      <c r="U220" s="38">
        <f t="shared" si="55"/>
        <v>-0.76982601114096139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51393552</v>
      </c>
      <c r="E221" s="33">
        <v>51393552</v>
      </c>
      <c r="F221" s="33">
        <v>9020996</v>
      </c>
      <c r="G221" s="38">
        <f t="shared" si="48"/>
        <v>0.17552777827070601</v>
      </c>
      <c r="H221" s="33">
        <v>4841840</v>
      </c>
      <c r="I221" s="38">
        <f t="shared" si="49"/>
        <v>9.4211040326615286E-2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13862836</v>
      </c>
      <c r="O221" s="38">
        <f t="shared" si="53"/>
        <v>0.26973881859732129</v>
      </c>
      <c r="P221" s="33">
        <v>17714980</v>
      </c>
      <c r="Q221" s="33">
        <v>51210126</v>
      </c>
      <c r="R221" s="33">
        <v>51210126</v>
      </c>
      <c r="S221" s="33">
        <v>15199020</v>
      </c>
      <c r="T221" s="38">
        <f t="shared" si="54"/>
        <v>0.29679716078027224</v>
      </c>
      <c r="U221" s="38">
        <f t="shared" si="55"/>
        <v>-0.72668103492072811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53515002</v>
      </c>
      <c r="E222" s="33">
        <v>53515002</v>
      </c>
      <c r="F222" s="33">
        <v>1083656</v>
      </c>
      <c r="G222" s="38">
        <f t="shared" si="48"/>
        <v>2.0249574128764866E-2</v>
      </c>
      <c r="H222" s="33">
        <v>14731502</v>
      </c>
      <c r="I222" s="38">
        <f t="shared" si="49"/>
        <v>0.27527798653543917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15815158</v>
      </c>
      <c r="O222" s="38">
        <f t="shared" si="53"/>
        <v>0.29552756066420405</v>
      </c>
      <c r="P222" s="33">
        <v>9137513</v>
      </c>
      <c r="Q222" s="33">
        <v>56244704</v>
      </c>
      <c r="R222" s="33">
        <v>56244704</v>
      </c>
      <c r="S222" s="33">
        <v>2504878</v>
      </c>
      <c r="T222" s="38">
        <f t="shared" si="54"/>
        <v>4.4535357497836596E-2</v>
      </c>
      <c r="U222" s="38">
        <f t="shared" si="55"/>
        <v>0.61220038756716399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37304030</v>
      </c>
      <c r="E223" s="33">
        <v>37304030</v>
      </c>
      <c r="F223" s="33">
        <v>8789274</v>
      </c>
      <c r="G223" s="38">
        <f t="shared" si="48"/>
        <v>0.23561191646050039</v>
      </c>
      <c r="H223" s="33">
        <v>6834993</v>
      </c>
      <c r="I223" s="38">
        <f t="shared" si="49"/>
        <v>0.18322398411110005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15624267</v>
      </c>
      <c r="O223" s="38">
        <f t="shared" si="53"/>
        <v>0.41883590057160042</v>
      </c>
      <c r="P223" s="33">
        <v>13483013</v>
      </c>
      <c r="Q223" s="33">
        <v>36842106</v>
      </c>
      <c r="R223" s="33">
        <v>36842106</v>
      </c>
      <c r="S223" s="33">
        <v>6326457</v>
      </c>
      <c r="T223" s="38">
        <f t="shared" si="54"/>
        <v>0.17171811513706628</v>
      </c>
      <c r="U223" s="38">
        <f t="shared" si="55"/>
        <v>-0.4930663494873142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633960373</v>
      </c>
      <c r="E224" s="34">
        <f>SUM(E217:E223)</f>
        <v>633960373</v>
      </c>
      <c r="F224" s="34">
        <f>SUM(F217:F223)</f>
        <v>75679052</v>
      </c>
      <c r="G224" s="39">
        <f t="shared" si="48"/>
        <v>0.11937505122264164</v>
      </c>
      <c r="H224" s="34">
        <f>SUM(H217:H223)</f>
        <v>91021104</v>
      </c>
      <c r="I224" s="39">
        <f t="shared" si="49"/>
        <v>0.14357538400905698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166700156</v>
      </c>
      <c r="O224" s="39">
        <f t="shared" si="53"/>
        <v>0.26295043523169864</v>
      </c>
      <c r="P224" s="34">
        <f>SUM(P217:P223)</f>
        <v>175072776</v>
      </c>
      <c r="Q224" s="34">
        <f>SUM(Q217:Q223)</f>
        <v>580585940</v>
      </c>
      <c r="R224" s="34">
        <f>SUM(R217:R223)</f>
        <v>580585940</v>
      </c>
      <c r="S224" s="34">
        <f>SUM(S217:S223)</f>
        <v>79552448</v>
      </c>
      <c r="T224" s="39">
        <f t="shared" si="54"/>
        <v>0.13702096885088191</v>
      </c>
      <c r="U224" s="39">
        <f t="shared" si="55"/>
        <v>-0.48009561463742367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145433014</v>
      </c>
      <c r="E225" s="33">
        <v>145433014</v>
      </c>
      <c r="F225" s="33">
        <v>27967164</v>
      </c>
      <c r="G225" s="38">
        <f t="shared" si="48"/>
        <v>0.19230271883109018</v>
      </c>
      <c r="H225" s="33">
        <v>30984348</v>
      </c>
      <c r="I225" s="38">
        <f t="shared" si="49"/>
        <v>0.21304892986677701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58951512</v>
      </c>
      <c r="O225" s="38">
        <f t="shared" si="53"/>
        <v>0.40535164869786716</v>
      </c>
      <c r="P225" s="33">
        <v>66166304</v>
      </c>
      <c r="Q225" s="33">
        <v>113263992</v>
      </c>
      <c r="R225" s="33">
        <v>113263992</v>
      </c>
      <c r="S225" s="33">
        <v>29490934</v>
      </c>
      <c r="T225" s="38">
        <f t="shared" si="54"/>
        <v>0.26037342918303641</v>
      </c>
      <c r="U225" s="38">
        <f t="shared" si="55"/>
        <v>-0.53172013355922076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87659342</v>
      </c>
      <c r="E226" s="33">
        <v>87659342</v>
      </c>
      <c r="F226" s="33">
        <v>20181095</v>
      </c>
      <c r="G226" s="38">
        <f t="shared" si="48"/>
        <v>0.23022183990384049</v>
      </c>
      <c r="H226" s="33">
        <v>18259787</v>
      </c>
      <c r="I226" s="38">
        <f t="shared" si="49"/>
        <v>0.20830394779828487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38440882</v>
      </c>
      <c r="O226" s="38">
        <f t="shared" si="53"/>
        <v>0.43852578770212536</v>
      </c>
      <c r="P226" s="33">
        <v>67809602</v>
      </c>
      <c r="Q226" s="33">
        <v>96669439</v>
      </c>
      <c r="R226" s="33">
        <v>96669439</v>
      </c>
      <c r="S226" s="33">
        <v>43828919</v>
      </c>
      <c r="T226" s="38">
        <f t="shared" si="54"/>
        <v>0.4533896074435686</v>
      </c>
      <c r="U226" s="38">
        <f t="shared" si="55"/>
        <v>-0.73071974379085725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96420042</v>
      </c>
      <c r="E227" s="33">
        <v>96420042</v>
      </c>
      <c r="F227" s="33">
        <v>8719574</v>
      </c>
      <c r="G227" s="38">
        <f t="shared" si="48"/>
        <v>9.0433210970806255E-2</v>
      </c>
      <c r="H227" s="33">
        <v>13928600</v>
      </c>
      <c r="I227" s="38">
        <f t="shared" si="49"/>
        <v>0.14445751848977623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22648174</v>
      </c>
      <c r="O227" s="38">
        <f t="shared" si="53"/>
        <v>0.23489072946058248</v>
      </c>
      <c r="P227" s="33">
        <v>29149306</v>
      </c>
      <c r="Q227" s="33">
        <v>95350181</v>
      </c>
      <c r="R227" s="33">
        <v>95350181</v>
      </c>
      <c r="S227" s="33">
        <v>18243792</v>
      </c>
      <c r="T227" s="38">
        <f t="shared" si="54"/>
        <v>0.19133463417337404</v>
      </c>
      <c r="U227" s="38">
        <f t="shared" si="55"/>
        <v>-0.5221635808413414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143960247</v>
      </c>
      <c r="E228" s="33">
        <v>143960247</v>
      </c>
      <c r="F228" s="33">
        <v>31458959</v>
      </c>
      <c r="G228" s="38">
        <f t="shared" si="48"/>
        <v>0.2185253197016257</v>
      </c>
      <c r="H228" s="33">
        <v>32867815</v>
      </c>
      <c r="I228" s="38">
        <f t="shared" si="49"/>
        <v>0.22831174358849218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64326774</v>
      </c>
      <c r="O228" s="38">
        <f t="shared" si="53"/>
        <v>0.44683706329011785</v>
      </c>
      <c r="P228" s="33">
        <v>72764305</v>
      </c>
      <c r="Q228" s="33">
        <v>138603136</v>
      </c>
      <c r="R228" s="33">
        <v>138603136</v>
      </c>
      <c r="S228" s="33">
        <v>36699304</v>
      </c>
      <c r="T228" s="38">
        <f t="shared" si="54"/>
        <v>0.26477975216953242</v>
      </c>
      <c r="U228" s="38">
        <f t="shared" si="55"/>
        <v>-0.54829754781551199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42510206</v>
      </c>
      <c r="E229" s="33">
        <v>42510206</v>
      </c>
      <c r="F229" s="33">
        <v>9371591</v>
      </c>
      <c r="G229" s="38">
        <f t="shared" si="48"/>
        <v>0.22045508318637647</v>
      </c>
      <c r="H229" s="33">
        <v>10607241</v>
      </c>
      <c r="I229" s="38">
        <f t="shared" si="49"/>
        <v>0.24952222061685611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19978832</v>
      </c>
      <c r="O229" s="38">
        <f t="shared" si="53"/>
        <v>0.46997730380323255</v>
      </c>
      <c r="P229" s="33">
        <v>18987710</v>
      </c>
      <c r="Q229" s="33">
        <v>46831328</v>
      </c>
      <c r="R229" s="33">
        <v>46831328</v>
      </c>
      <c r="S229" s="33">
        <v>10406922</v>
      </c>
      <c r="T229" s="38">
        <f t="shared" si="54"/>
        <v>0.22222137283828466</v>
      </c>
      <c r="U229" s="38">
        <f t="shared" si="55"/>
        <v>-0.44136280783727999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515982851</v>
      </c>
      <c r="E230" s="34">
        <f>SUM(E225:E229)</f>
        <v>515982851</v>
      </c>
      <c r="F230" s="34">
        <f>SUM(F225:F229)</f>
        <v>97698383</v>
      </c>
      <c r="G230" s="39">
        <f t="shared" si="48"/>
        <v>0.18934424431094127</v>
      </c>
      <c r="H230" s="34">
        <f>SUM(H225:H229)</f>
        <v>106647791</v>
      </c>
      <c r="I230" s="39">
        <f t="shared" si="49"/>
        <v>0.20668863469650467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204346174</v>
      </c>
      <c r="O230" s="39">
        <f t="shared" si="53"/>
        <v>0.39603287900744594</v>
      </c>
      <c r="P230" s="34">
        <f>SUM(P225:P229)</f>
        <v>254877227</v>
      </c>
      <c r="Q230" s="34">
        <f>SUM(Q225:Q229)</f>
        <v>490718076</v>
      </c>
      <c r="R230" s="34">
        <f>SUM(R225:R229)</f>
        <v>490718076</v>
      </c>
      <c r="S230" s="34">
        <f>SUM(S225:S229)</f>
        <v>138669871</v>
      </c>
      <c r="T230" s="39">
        <f t="shared" si="54"/>
        <v>0.28258561846823022</v>
      </c>
      <c r="U230" s="39">
        <f t="shared" si="55"/>
        <v>-0.58157191109113882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1559445243</v>
      </c>
      <c r="E231" s="34">
        <f>SUM(E208:E215,E217:E223,E225:E229)</f>
        <v>1559445243</v>
      </c>
      <c r="F231" s="34">
        <f>SUM(F208:F215,F217:F223,F225:F229)</f>
        <v>248897786</v>
      </c>
      <c r="G231" s="39">
        <f t="shared" si="48"/>
        <v>0.15960662108352078</v>
      </c>
      <c r="H231" s="34">
        <f>SUM(H208:H215,H217:H223,H225:H229)</f>
        <v>283115695</v>
      </c>
      <c r="I231" s="39">
        <f t="shared" si="49"/>
        <v>0.1815489811334145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532013481</v>
      </c>
      <c r="O231" s="39">
        <f t="shared" si="53"/>
        <v>0.34115560221693531</v>
      </c>
      <c r="P231" s="34">
        <f>SUM(P208:P215,P217:P223,P225:P229)</f>
        <v>575098860</v>
      </c>
      <c r="Q231" s="34">
        <f>SUM(Q208:Q215,Q217:Q223,Q225:Q229)</f>
        <v>1690813688</v>
      </c>
      <c r="R231" s="34">
        <f>SUM(R208:R215,R217:R223,R225:R229)</f>
        <v>1690813688</v>
      </c>
      <c r="S231" s="34">
        <f>SUM(S208:S215,S217:S223,S225:S229)</f>
        <v>310224269</v>
      </c>
      <c r="T231" s="39">
        <f t="shared" si="54"/>
        <v>0.18347631746875237</v>
      </c>
      <c r="U231" s="39">
        <f t="shared" si="55"/>
        <v>-0.50770951797748309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65637321</v>
      </c>
      <c r="E234" s="33">
        <v>65637321</v>
      </c>
      <c r="F234" s="33">
        <v>3313140</v>
      </c>
      <c r="G234" s="38">
        <f t="shared" ref="G234:G260" si="56">IF(($D234     =0),0,($F234     /$D234     ))</f>
        <v>5.0476465972765706E-2</v>
      </c>
      <c r="H234" s="33">
        <v>18089305</v>
      </c>
      <c r="I234" s="38">
        <f t="shared" ref="I234:I260" si="57">IF(($D234     =0),0,($H234     /$D234     ))</f>
        <v>0.27559480984911006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21402445</v>
      </c>
      <c r="O234" s="38">
        <f t="shared" ref="O234:O260" si="61">IF(($D234     =0),0,($N234     /$D234     ))</f>
        <v>0.32607127582187578</v>
      </c>
      <c r="P234" s="33">
        <v>27535433</v>
      </c>
      <c r="Q234" s="33">
        <v>61484940</v>
      </c>
      <c r="R234" s="33">
        <v>61484940</v>
      </c>
      <c r="S234" s="33">
        <v>24432933</v>
      </c>
      <c r="T234" s="38">
        <f t="shared" ref="T234:T260" si="62">IF(($Q234     =0),0,($S234     /$Q234     ))</f>
        <v>0.3973807732430088</v>
      </c>
      <c r="U234" s="38">
        <f t="shared" ref="U234:U260" si="63">IF(($P234     =0),0,(($H234     /$P234     )-1))</f>
        <v>-0.34305354849513348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93461355</v>
      </c>
      <c r="E235" s="33">
        <v>93461355</v>
      </c>
      <c r="F235" s="33">
        <v>21291989</v>
      </c>
      <c r="G235" s="38">
        <f t="shared" si="56"/>
        <v>0.22781596735891535</v>
      </c>
      <c r="H235" s="33">
        <v>24281182</v>
      </c>
      <c r="I235" s="38">
        <f t="shared" si="57"/>
        <v>0.25979916512017187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45573171</v>
      </c>
      <c r="O235" s="38">
        <f t="shared" si="61"/>
        <v>0.48761513247908722</v>
      </c>
      <c r="P235" s="33">
        <v>41512461</v>
      </c>
      <c r="Q235" s="33">
        <v>90854522</v>
      </c>
      <c r="R235" s="33">
        <v>90854522</v>
      </c>
      <c r="S235" s="33">
        <v>28296059</v>
      </c>
      <c r="T235" s="38">
        <f t="shared" si="62"/>
        <v>0.31144359550975348</v>
      </c>
      <c r="U235" s="38">
        <f t="shared" si="63"/>
        <v>-0.41508690607381726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295801620</v>
      </c>
      <c r="E236" s="33">
        <v>295801620</v>
      </c>
      <c r="F236" s="33">
        <v>47658717</v>
      </c>
      <c r="G236" s="38">
        <f t="shared" si="56"/>
        <v>0.16111716021027878</v>
      </c>
      <c r="H236" s="33">
        <v>54414853</v>
      </c>
      <c r="I236" s="38">
        <f t="shared" si="57"/>
        <v>0.18395725148496483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102073570</v>
      </c>
      <c r="O236" s="38">
        <f t="shared" si="61"/>
        <v>0.34507441169524361</v>
      </c>
      <c r="P236" s="33">
        <v>107914224</v>
      </c>
      <c r="Q236" s="33">
        <v>266460175</v>
      </c>
      <c r="R236" s="33">
        <v>266460175</v>
      </c>
      <c r="S236" s="33">
        <v>53984794</v>
      </c>
      <c r="T236" s="38">
        <f t="shared" si="62"/>
        <v>0.2025998594349043</v>
      </c>
      <c r="U236" s="38">
        <f t="shared" si="63"/>
        <v>-0.49575828854591031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74720848</v>
      </c>
      <c r="E237" s="33">
        <v>74720848</v>
      </c>
      <c r="F237" s="33">
        <v>6303977</v>
      </c>
      <c r="G237" s="38">
        <f t="shared" si="56"/>
        <v>8.436704305068915E-2</v>
      </c>
      <c r="H237" s="33">
        <v>504875</v>
      </c>
      <c r="I237" s="38">
        <f t="shared" si="57"/>
        <v>6.7568157149394239E-3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6808852</v>
      </c>
      <c r="O237" s="38">
        <f t="shared" si="61"/>
        <v>9.1123858765628576E-2</v>
      </c>
      <c r="P237" s="33">
        <v>6023788</v>
      </c>
      <c r="Q237" s="33">
        <v>75670031</v>
      </c>
      <c r="R237" s="33">
        <v>75670031</v>
      </c>
      <c r="S237" s="33">
        <v>-1033417</v>
      </c>
      <c r="T237" s="38">
        <f t="shared" si="62"/>
        <v>-1.3656886172017031E-2</v>
      </c>
      <c r="U237" s="38">
        <f t="shared" si="63"/>
        <v>-0.91618645941723043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72228023</v>
      </c>
      <c r="E238" s="33">
        <v>72228023</v>
      </c>
      <c r="F238" s="33">
        <v>19287760</v>
      </c>
      <c r="G238" s="38">
        <f t="shared" si="56"/>
        <v>0.26703984407824649</v>
      </c>
      <c r="H238" s="33">
        <v>19719419</v>
      </c>
      <c r="I238" s="38">
        <f t="shared" si="57"/>
        <v>0.27301618099113689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39007179</v>
      </c>
      <c r="O238" s="38">
        <f t="shared" si="61"/>
        <v>0.54005602506938344</v>
      </c>
      <c r="P238" s="33">
        <v>39264413</v>
      </c>
      <c r="Q238" s="33">
        <v>75047222</v>
      </c>
      <c r="R238" s="33">
        <v>75047222</v>
      </c>
      <c r="S238" s="33">
        <v>20949220</v>
      </c>
      <c r="T238" s="38">
        <f t="shared" si="62"/>
        <v>0.27914717482813689</v>
      </c>
      <c r="U238" s="38">
        <f t="shared" si="63"/>
        <v>-0.49777884110988746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67890520</v>
      </c>
      <c r="E239" s="33">
        <v>67890520</v>
      </c>
      <c r="F239" s="33">
        <v>14071997</v>
      </c>
      <c r="G239" s="38">
        <f t="shared" si="56"/>
        <v>0.20727484485315475</v>
      </c>
      <c r="H239" s="33">
        <v>12284213</v>
      </c>
      <c r="I239" s="38">
        <f t="shared" si="57"/>
        <v>0.180941507002745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26356210</v>
      </c>
      <c r="O239" s="38">
        <f t="shared" si="61"/>
        <v>0.38821635185589976</v>
      </c>
      <c r="P239" s="33">
        <v>26958663</v>
      </c>
      <c r="Q239" s="33">
        <v>48233127</v>
      </c>
      <c r="R239" s="33">
        <v>48233127</v>
      </c>
      <c r="S239" s="33">
        <v>13557249</v>
      </c>
      <c r="T239" s="38">
        <f t="shared" si="62"/>
        <v>0.28107754655840578</v>
      </c>
      <c r="U239" s="38">
        <f t="shared" si="63"/>
        <v>-0.54433151970481619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669739687</v>
      </c>
      <c r="E240" s="34">
        <f>SUM(E234:E239)</f>
        <v>669739687</v>
      </c>
      <c r="F240" s="34">
        <f>SUM(F234:F239)</f>
        <v>111927580</v>
      </c>
      <c r="G240" s="39">
        <f t="shared" si="56"/>
        <v>0.16712102055854428</v>
      </c>
      <c r="H240" s="34">
        <f>SUM(H234:H239)</f>
        <v>129293847</v>
      </c>
      <c r="I240" s="39">
        <f t="shared" si="57"/>
        <v>0.19305089650451013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241221427</v>
      </c>
      <c r="O240" s="39">
        <f t="shared" si="61"/>
        <v>0.3601719170630544</v>
      </c>
      <c r="P240" s="34">
        <f>SUM(P234:P239)</f>
        <v>249208982</v>
      </c>
      <c r="Q240" s="34">
        <f>SUM(Q234:Q239)</f>
        <v>617750017</v>
      </c>
      <c r="R240" s="34">
        <f>SUM(R234:R239)</f>
        <v>617750017</v>
      </c>
      <c r="S240" s="34">
        <f>SUM(S234:S239)</f>
        <v>140186838</v>
      </c>
      <c r="T240" s="39">
        <f t="shared" si="62"/>
        <v>0.22693133815000768</v>
      </c>
      <c r="U240" s="39">
        <f t="shared" si="63"/>
        <v>-0.48118303777670424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52654936</v>
      </c>
      <c r="E241" s="33">
        <v>52654936</v>
      </c>
      <c r="F241" s="33">
        <v>9691864</v>
      </c>
      <c r="G241" s="38">
        <f t="shared" si="56"/>
        <v>0.1840637314609973</v>
      </c>
      <c r="H241" s="33">
        <v>12695506</v>
      </c>
      <c r="I241" s="38">
        <f t="shared" si="57"/>
        <v>0.24110761429849614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22387370</v>
      </c>
      <c r="O241" s="38">
        <f t="shared" si="61"/>
        <v>0.42517134575949345</v>
      </c>
      <c r="P241" s="33">
        <v>22272441</v>
      </c>
      <c r="Q241" s="33">
        <v>51298835</v>
      </c>
      <c r="R241" s="33">
        <v>51298835</v>
      </c>
      <c r="S241" s="33">
        <v>11409830</v>
      </c>
      <c r="T241" s="38">
        <f t="shared" si="62"/>
        <v>0.22241889118924435</v>
      </c>
      <c r="U241" s="38">
        <f t="shared" si="63"/>
        <v>-0.4299903634271609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24332714</v>
      </c>
      <c r="E242" s="33">
        <v>24332714</v>
      </c>
      <c r="F242" s="33">
        <v>1744410</v>
      </c>
      <c r="G242" s="38">
        <f t="shared" si="56"/>
        <v>7.1689906847218113E-2</v>
      </c>
      <c r="H242" s="33">
        <v>2061540</v>
      </c>
      <c r="I242" s="38">
        <f t="shared" si="57"/>
        <v>8.4722978291694048E-2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3805950</v>
      </c>
      <c r="O242" s="38">
        <f t="shared" si="61"/>
        <v>0.15641288513891216</v>
      </c>
      <c r="P242" s="33">
        <v>12533032</v>
      </c>
      <c r="Q242" s="33">
        <v>28917188</v>
      </c>
      <c r="R242" s="33">
        <v>28917188</v>
      </c>
      <c r="S242" s="33">
        <v>6459779</v>
      </c>
      <c r="T242" s="38">
        <f t="shared" si="62"/>
        <v>0.22338890627954558</v>
      </c>
      <c r="U242" s="38">
        <f t="shared" si="63"/>
        <v>-0.83551147080770238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76732452</v>
      </c>
      <c r="E243" s="33">
        <v>76732452</v>
      </c>
      <c r="F243" s="33">
        <v>12382691</v>
      </c>
      <c r="G243" s="38">
        <f t="shared" si="56"/>
        <v>0.16137488998787633</v>
      </c>
      <c r="H243" s="33">
        <v>15412230</v>
      </c>
      <c r="I243" s="38">
        <f t="shared" si="57"/>
        <v>0.20085673790275854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27794921</v>
      </c>
      <c r="O243" s="38">
        <f t="shared" si="61"/>
        <v>0.36223162789063484</v>
      </c>
      <c r="P243" s="33">
        <v>27848765</v>
      </c>
      <c r="Q243" s="33">
        <v>57912648</v>
      </c>
      <c r="R243" s="33">
        <v>57912648</v>
      </c>
      <c r="S243" s="33">
        <v>13993347</v>
      </c>
      <c r="T243" s="38">
        <f t="shared" si="62"/>
        <v>0.24162851265236568</v>
      </c>
      <c r="U243" s="38">
        <f t="shared" si="63"/>
        <v>-0.4465740222232476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36614412</v>
      </c>
      <c r="E244" s="33">
        <v>36614412</v>
      </c>
      <c r="F244" s="33">
        <v>12006325</v>
      </c>
      <c r="G244" s="38">
        <f t="shared" si="56"/>
        <v>0.3279125443827966</v>
      </c>
      <c r="H244" s="33">
        <v>12238300</v>
      </c>
      <c r="I244" s="38">
        <f t="shared" si="57"/>
        <v>0.33424816435670196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24244625</v>
      </c>
      <c r="O244" s="38">
        <f t="shared" si="61"/>
        <v>0.6621607087394985</v>
      </c>
      <c r="P244" s="33">
        <v>10580602</v>
      </c>
      <c r="Q244" s="33">
        <v>44676785</v>
      </c>
      <c r="R244" s="33">
        <v>44676785</v>
      </c>
      <c r="S244" s="33">
        <v>7234854</v>
      </c>
      <c r="T244" s="38">
        <f t="shared" si="62"/>
        <v>0.16193765956972955</v>
      </c>
      <c r="U244" s="38">
        <f t="shared" si="63"/>
        <v>0.15667331594175837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36238470</v>
      </c>
      <c r="E245" s="33">
        <v>36238470</v>
      </c>
      <c r="F245" s="33">
        <v>9505955</v>
      </c>
      <c r="G245" s="38">
        <f t="shared" si="56"/>
        <v>0.26231667617313864</v>
      </c>
      <c r="H245" s="33">
        <v>7833542</v>
      </c>
      <c r="I245" s="38">
        <f t="shared" si="57"/>
        <v>0.21616646618910787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17339497</v>
      </c>
      <c r="O245" s="38">
        <f t="shared" si="61"/>
        <v>0.47848314236224654</v>
      </c>
      <c r="P245" s="33">
        <v>18538112</v>
      </c>
      <c r="Q245" s="33">
        <v>38404143</v>
      </c>
      <c r="R245" s="33">
        <v>38404143</v>
      </c>
      <c r="S245" s="33">
        <v>8805186</v>
      </c>
      <c r="T245" s="38">
        <f t="shared" si="62"/>
        <v>0.22927698191312329</v>
      </c>
      <c r="U245" s="38">
        <f t="shared" si="63"/>
        <v>-0.57743582518003989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51548020</v>
      </c>
      <c r="E246" s="33">
        <v>51548020</v>
      </c>
      <c r="F246" s="33">
        <v>3531758</v>
      </c>
      <c r="G246" s="38">
        <f t="shared" si="56"/>
        <v>6.8513940981632271E-2</v>
      </c>
      <c r="H246" s="33">
        <v>12865567</v>
      </c>
      <c r="I246" s="38">
        <f t="shared" si="57"/>
        <v>0.24958411593694579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16397325</v>
      </c>
      <c r="O246" s="38">
        <f t="shared" si="61"/>
        <v>0.31809805691857806</v>
      </c>
      <c r="P246" s="33">
        <v>22815988</v>
      </c>
      <c r="Q246" s="33">
        <v>46670940</v>
      </c>
      <c r="R246" s="33">
        <v>46670940</v>
      </c>
      <c r="S246" s="33">
        <v>16115657</v>
      </c>
      <c r="T246" s="38">
        <f t="shared" si="62"/>
        <v>0.34530388717261745</v>
      </c>
      <c r="U246" s="38">
        <f t="shared" si="63"/>
        <v>-0.43611615679321014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278121004</v>
      </c>
      <c r="E247" s="34">
        <f>SUM(E241:E246)</f>
        <v>278121004</v>
      </c>
      <c r="F247" s="34">
        <f>SUM(F241:F246)</f>
        <v>48863003</v>
      </c>
      <c r="G247" s="39">
        <f t="shared" si="56"/>
        <v>0.17568972604456728</v>
      </c>
      <c r="H247" s="34">
        <f>SUM(H241:H246)</f>
        <v>63106685</v>
      </c>
      <c r="I247" s="39">
        <f t="shared" si="57"/>
        <v>0.22690370052022393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111969688</v>
      </c>
      <c r="O247" s="39">
        <f t="shared" si="61"/>
        <v>0.40259342656479119</v>
      </c>
      <c r="P247" s="34">
        <f>SUM(P241:P246)</f>
        <v>114588940</v>
      </c>
      <c r="Q247" s="34">
        <f>SUM(Q241:Q246)</f>
        <v>267880539</v>
      </c>
      <c r="R247" s="34">
        <f>SUM(R241:R246)</f>
        <v>267880539</v>
      </c>
      <c r="S247" s="34">
        <f>SUM(S241:S246)</f>
        <v>64018653</v>
      </c>
      <c r="T247" s="39">
        <f t="shared" si="62"/>
        <v>0.23898209716533383</v>
      </c>
      <c r="U247" s="39">
        <f t="shared" si="63"/>
        <v>-0.44927769643387927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46808044</v>
      </c>
      <c r="E248" s="33">
        <v>46808044</v>
      </c>
      <c r="F248" s="33">
        <v>6908417</v>
      </c>
      <c r="G248" s="38">
        <f t="shared" si="56"/>
        <v>0.14759037997827895</v>
      </c>
      <c r="H248" s="33">
        <v>2368786</v>
      </c>
      <c r="I248" s="38">
        <f t="shared" si="57"/>
        <v>5.0606387226947575E-2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9277203</v>
      </c>
      <c r="O248" s="38">
        <f t="shared" si="61"/>
        <v>0.19819676720522653</v>
      </c>
      <c r="P248" s="33">
        <v>11475334</v>
      </c>
      <c r="Q248" s="33">
        <v>33610270</v>
      </c>
      <c r="R248" s="33">
        <v>33610270</v>
      </c>
      <c r="S248" s="33">
        <v>6524885</v>
      </c>
      <c r="T248" s="38">
        <f t="shared" si="62"/>
        <v>0.19413366807228863</v>
      </c>
      <c r="U248" s="38">
        <f t="shared" si="63"/>
        <v>-0.79357585583129864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13211694</v>
      </c>
      <c r="E249" s="33">
        <v>13211694</v>
      </c>
      <c r="F249" s="33">
        <v>2262335</v>
      </c>
      <c r="G249" s="38">
        <f t="shared" si="56"/>
        <v>0.171237314457934</v>
      </c>
      <c r="H249" s="33">
        <v>2239526</v>
      </c>
      <c r="I249" s="38">
        <f t="shared" si="57"/>
        <v>0.16951088936816128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4501861</v>
      </c>
      <c r="O249" s="38">
        <f t="shared" si="61"/>
        <v>0.34074820382609528</v>
      </c>
      <c r="P249" s="33">
        <v>0</v>
      </c>
      <c r="Q249" s="33">
        <v>12521622</v>
      </c>
      <c r="R249" s="33">
        <v>12521622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114359295</v>
      </c>
      <c r="E250" s="33">
        <v>114359295</v>
      </c>
      <c r="F250" s="33">
        <v>17071489</v>
      </c>
      <c r="G250" s="38">
        <f t="shared" si="56"/>
        <v>0.14927941799571254</v>
      </c>
      <c r="H250" s="33">
        <v>29218425</v>
      </c>
      <c r="I250" s="38">
        <f t="shared" si="57"/>
        <v>0.25549672197611922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46289914</v>
      </c>
      <c r="O250" s="38">
        <f t="shared" si="61"/>
        <v>0.40477613997183176</v>
      </c>
      <c r="P250" s="33">
        <v>42328454</v>
      </c>
      <c r="Q250" s="33">
        <v>97379141</v>
      </c>
      <c r="R250" s="33">
        <v>97379141</v>
      </c>
      <c r="S250" s="33">
        <v>21908107</v>
      </c>
      <c r="T250" s="38">
        <f t="shared" si="62"/>
        <v>0.22497741071673655</v>
      </c>
      <c r="U250" s="38">
        <f t="shared" si="63"/>
        <v>-0.30972142285187165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26924075</v>
      </c>
      <c r="E251" s="33">
        <v>26924075</v>
      </c>
      <c r="F251" s="33">
        <v>7751699</v>
      </c>
      <c r="G251" s="38">
        <f t="shared" si="56"/>
        <v>0.28790957535217088</v>
      </c>
      <c r="H251" s="33">
        <v>8910815</v>
      </c>
      <c r="I251" s="38">
        <f t="shared" si="57"/>
        <v>0.33096085937957015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16662514</v>
      </c>
      <c r="O251" s="38">
        <f t="shared" si="61"/>
        <v>0.61887043473174097</v>
      </c>
      <c r="P251" s="33">
        <v>10193664</v>
      </c>
      <c r="Q251" s="33">
        <v>24078593</v>
      </c>
      <c r="R251" s="33">
        <v>24078593</v>
      </c>
      <c r="S251" s="33">
        <v>4110590</v>
      </c>
      <c r="T251" s="38">
        <f t="shared" si="62"/>
        <v>0.17071553973274103</v>
      </c>
      <c r="U251" s="38">
        <f t="shared" si="63"/>
        <v>-0.12584768342374242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39850914</v>
      </c>
      <c r="E252" s="33">
        <v>39850914</v>
      </c>
      <c r="F252" s="33">
        <v>10027199</v>
      </c>
      <c r="G252" s="38">
        <f t="shared" si="56"/>
        <v>0.25161779225440101</v>
      </c>
      <c r="H252" s="33">
        <v>8407841</v>
      </c>
      <c r="I252" s="38">
        <f t="shared" si="57"/>
        <v>0.21098238800746202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18435040</v>
      </c>
      <c r="O252" s="38">
        <f t="shared" si="61"/>
        <v>0.462600180261863</v>
      </c>
      <c r="P252" s="33">
        <v>16855974</v>
      </c>
      <c r="Q252" s="33">
        <v>50214337</v>
      </c>
      <c r="R252" s="33">
        <v>50214337</v>
      </c>
      <c r="S252" s="33">
        <v>9868338</v>
      </c>
      <c r="T252" s="38">
        <f t="shared" si="62"/>
        <v>0.19652431137346293</v>
      </c>
      <c r="U252" s="38">
        <f t="shared" si="63"/>
        <v>-0.50119518456779777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38794760</v>
      </c>
      <c r="E253" s="33">
        <v>38794760</v>
      </c>
      <c r="F253" s="33">
        <v>1305348</v>
      </c>
      <c r="G253" s="38">
        <f t="shared" si="56"/>
        <v>3.3647533842199311E-2</v>
      </c>
      <c r="H253" s="33">
        <v>7536775</v>
      </c>
      <c r="I253" s="38">
        <f t="shared" si="57"/>
        <v>0.19427301522164334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8842123</v>
      </c>
      <c r="O253" s="38">
        <f t="shared" si="61"/>
        <v>0.22792054906384265</v>
      </c>
      <c r="P253" s="33">
        <v>19566218</v>
      </c>
      <c r="Q253" s="33">
        <v>46850490</v>
      </c>
      <c r="R253" s="33">
        <v>46850490</v>
      </c>
      <c r="S253" s="33">
        <v>10381544</v>
      </c>
      <c r="T253" s="38">
        <f t="shared" si="62"/>
        <v>0.22158880301998976</v>
      </c>
      <c r="U253" s="38">
        <f t="shared" si="63"/>
        <v>-0.6148067551940799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279948782</v>
      </c>
      <c r="E254" s="34">
        <f>SUM(E248:E253)</f>
        <v>279948782</v>
      </c>
      <c r="F254" s="34">
        <f>SUM(F248:F253)</f>
        <v>45326487</v>
      </c>
      <c r="G254" s="39">
        <f t="shared" si="56"/>
        <v>0.16190992750952565</v>
      </c>
      <c r="H254" s="34">
        <f>SUM(H248:H253)</f>
        <v>58682168</v>
      </c>
      <c r="I254" s="39">
        <f t="shared" si="57"/>
        <v>0.20961751496386222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104008655</v>
      </c>
      <c r="O254" s="39">
        <f t="shared" si="61"/>
        <v>0.37152744247338787</v>
      </c>
      <c r="P254" s="34">
        <f>SUM(P248:P253)</f>
        <v>100419644</v>
      </c>
      <c r="Q254" s="34">
        <f>SUM(Q248:Q253)</f>
        <v>264654453</v>
      </c>
      <c r="R254" s="34">
        <f>SUM(R248:R253)</f>
        <v>264654453</v>
      </c>
      <c r="S254" s="34">
        <f>SUM(S248:S253)</f>
        <v>52793464</v>
      </c>
      <c r="T254" s="39">
        <f t="shared" si="62"/>
        <v>0.19948073195654864</v>
      </c>
      <c r="U254" s="39">
        <f t="shared" si="63"/>
        <v>-0.41563059116202405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325590010</v>
      </c>
      <c r="E255" s="33">
        <v>325590010</v>
      </c>
      <c r="F255" s="33">
        <v>43360678</v>
      </c>
      <c r="G255" s="38">
        <f t="shared" si="56"/>
        <v>0.13317570155177672</v>
      </c>
      <c r="H255" s="33">
        <v>84056786</v>
      </c>
      <c r="I255" s="38">
        <f t="shared" si="57"/>
        <v>0.25816758321301075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127417464</v>
      </c>
      <c r="O255" s="38">
        <f t="shared" si="61"/>
        <v>0.39134328476478747</v>
      </c>
      <c r="P255" s="33">
        <v>122005503</v>
      </c>
      <c r="Q255" s="33">
        <v>258876100</v>
      </c>
      <c r="R255" s="33">
        <v>258876100</v>
      </c>
      <c r="S255" s="33">
        <v>78555442</v>
      </c>
      <c r="T255" s="38">
        <f t="shared" si="62"/>
        <v>0.30344802784034525</v>
      </c>
      <c r="U255" s="38">
        <f t="shared" si="63"/>
        <v>-0.31104102738710071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214264987</v>
      </c>
      <c r="E256" s="33">
        <v>214264987</v>
      </c>
      <c r="F256" s="33">
        <v>6871735</v>
      </c>
      <c r="G256" s="38">
        <f t="shared" si="56"/>
        <v>3.2071198828206124E-2</v>
      </c>
      <c r="H256" s="33">
        <v>3827478</v>
      </c>
      <c r="I256" s="38">
        <f t="shared" si="57"/>
        <v>1.7863291868587004E-2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10699213</v>
      </c>
      <c r="O256" s="38">
        <f t="shared" si="61"/>
        <v>4.9934490696793128E-2</v>
      </c>
      <c r="P256" s="33">
        <v>11678450</v>
      </c>
      <c r="Q256" s="33">
        <v>27275920</v>
      </c>
      <c r="R256" s="33">
        <v>27275920</v>
      </c>
      <c r="S256" s="33">
        <v>5801204</v>
      </c>
      <c r="T256" s="38">
        <f t="shared" si="62"/>
        <v>0.21268591490222877</v>
      </c>
      <c r="U256" s="38">
        <f t="shared" si="63"/>
        <v>-0.67226147305507156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96778121</v>
      </c>
      <c r="E257" s="33">
        <v>96778121</v>
      </c>
      <c r="F257" s="33">
        <v>23926797</v>
      </c>
      <c r="G257" s="38">
        <f t="shared" si="56"/>
        <v>0.24723353535661227</v>
      </c>
      <c r="H257" s="33">
        <v>23401764</v>
      </c>
      <c r="I257" s="38">
        <f t="shared" si="57"/>
        <v>0.24180841452790761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47328561</v>
      </c>
      <c r="O257" s="38">
        <f t="shared" si="61"/>
        <v>0.48904194988451988</v>
      </c>
      <c r="P257" s="33">
        <v>22549230</v>
      </c>
      <c r="Q257" s="33">
        <v>89665031</v>
      </c>
      <c r="R257" s="33">
        <v>89665031</v>
      </c>
      <c r="S257" s="33">
        <v>14075887</v>
      </c>
      <c r="T257" s="38">
        <f t="shared" si="62"/>
        <v>0.15698301604334469</v>
      </c>
      <c r="U257" s="38">
        <f t="shared" si="63"/>
        <v>3.7807676803154777E-2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61600972</v>
      </c>
      <c r="E258" s="33">
        <v>61600972</v>
      </c>
      <c r="F258" s="33">
        <v>10978324</v>
      </c>
      <c r="G258" s="38">
        <f t="shared" si="56"/>
        <v>0.17821673333336363</v>
      </c>
      <c r="H258" s="33">
        <v>15821897</v>
      </c>
      <c r="I258" s="38">
        <f t="shared" si="57"/>
        <v>0.25684492445995821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26800221</v>
      </c>
      <c r="O258" s="38">
        <f t="shared" si="61"/>
        <v>0.43506165779332184</v>
      </c>
      <c r="P258" s="33">
        <v>24711188</v>
      </c>
      <c r="Q258" s="33">
        <v>60927317</v>
      </c>
      <c r="R258" s="33">
        <v>60927317</v>
      </c>
      <c r="S258" s="33">
        <v>14868840</v>
      </c>
      <c r="T258" s="38">
        <f t="shared" si="62"/>
        <v>0.24404225776099742</v>
      </c>
      <c r="U258" s="38">
        <f t="shared" si="63"/>
        <v>-0.35972738340220634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698234090</v>
      </c>
      <c r="E259" s="34">
        <f>SUM(E255:E258)</f>
        <v>698234090</v>
      </c>
      <c r="F259" s="34">
        <f>SUM(F255:F258)</f>
        <v>85137534</v>
      </c>
      <c r="G259" s="39">
        <f t="shared" si="56"/>
        <v>0.12193265155529716</v>
      </c>
      <c r="H259" s="34">
        <f>SUM(H255:H258)</f>
        <v>127107925</v>
      </c>
      <c r="I259" s="39">
        <f t="shared" si="57"/>
        <v>0.18204199253576978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212245459</v>
      </c>
      <c r="O259" s="39">
        <f t="shared" si="61"/>
        <v>0.30397464409106695</v>
      </c>
      <c r="P259" s="34">
        <f>SUM(P255:P258)</f>
        <v>180944371</v>
      </c>
      <c r="Q259" s="34">
        <f>SUM(Q255:Q258)</f>
        <v>436744368</v>
      </c>
      <c r="R259" s="34">
        <f>SUM(R255:R258)</f>
        <v>436744368</v>
      </c>
      <c r="S259" s="34">
        <f>SUM(S255:S258)</f>
        <v>113301373</v>
      </c>
      <c r="T259" s="39">
        <f t="shared" si="62"/>
        <v>0.2594226309519348</v>
      </c>
      <c r="U259" s="39">
        <f t="shared" si="63"/>
        <v>-0.29753037191745524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1926043563</v>
      </c>
      <c r="E260" s="34">
        <f>SUM(E234:E239,E241:E246,E248:E253,E255:E258)</f>
        <v>1926043563</v>
      </c>
      <c r="F260" s="34">
        <f>SUM(F234:F239,F241:F246,F248:F253,F255:F258)</f>
        <v>291254604</v>
      </c>
      <c r="G260" s="39">
        <f t="shared" si="56"/>
        <v>0.15121911549411823</v>
      </c>
      <c r="H260" s="34">
        <f>SUM(H234:H239,H241:H246,H248:H253,H255:H258)</f>
        <v>378190625</v>
      </c>
      <c r="I260" s="39">
        <f t="shared" si="57"/>
        <v>0.19635621554215074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669445229</v>
      </c>
      <c r="O260" s="39">
        <f t="shared" si="61"/>
        <v>0.34757533103626898</v>
      </c>
      <c r="P260" s="34">
        <f>SUM(P234:P239,P241:P246,P248:P253,P255:P258)</f>
        <v>645161937</v>
      </c>
      <c r="Q260" s="34">
        <f>SUM(Q234:Q239,Q241:Q246,Q248:Q253,Q255:Q258)</f>
        <v>1587029377</v>
      </c>
      <c r="R260" s="34">
        <f>SUM(R234:R239,R241:R246,R248:R253,R255:R258)</f>
        <v>1587029377</v>
      </c>
      <c r="S260" s="34">
        <f>SUM(S234:S239,S241:S246,S248:S253,S255:S258)</f>
        <v>370300328</v>
      </c>
      <c r="T260" s="39">
        <f t="shared" si="62"/>
        <v>0.23332922084907318</v>
      </c>
      <c r="U260" s="39">
        <f t="shared" si="63"/>
        <v>-0.4138051188224392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26107408</v>
      </c>
      <c r="E263" s="33">
        <v>26107408</v>
      </c>
      <c r="F263" s="33">
        <v>5352226</v>
      </c>
      <c r="G263" s="38">
        <f t="shared" ref="G263:G299" si="64">IF(($D263     =0),0,($F263     /$D263     ))</f>
        <v>0.20500794257323438</v>
      </c>
      <c r="H263" s="33">
        <v>5073100</v>
      </c>
      <c r="I263" s="38">
        <f t="shared" ref="I263:I299" si="65">IF(($D263     =0),0,($H263     /$D263     ))</f>
        <v>0.19431649438350984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10425326</v>
      </c>
      <c r="O263" s="38">
        <f t="shared" ref="O263:O299" si="69">IF(($D263     =0),0,($N263     /$D263     ))</f>
        <v>0.39932443695674424</v>
      </c>
      <c r="P263" s="33">
        <v>12356145</v>
      </c>
      <c r="Q263" s="33">
        <v>30226779</v>
      </c>
      <c r="R263" s="33">
        <v>30226779</v>
      </c>
      <c r="S263" s="33">
        <v>4905024</v>
      </c>
      <c r="T263" s="38">
        <f t="shared" ref="T263:T299" si="70">IF(($Q263     =0),0,($S263     /$Q263     ))</f>
        <v>0.16227412123534565</v>
      </c>
      <c r="U263" s="38">
        <f t="shared" ref="U263:U299" si="71">IF(($P263     =0),0,(($H263     /$P263     )-1))</f>
        <v>-0.58942696124074301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17573998</v>
      </c>
      <c r="E264" s="33">
        <v>17573998</v>
      </c>
      <c r="F264" s="33">
        <v>3850504</v>
      </c>
      <c r="G264" s="38">
        <f t="shared" si="64"/>
        <v>0.21910233516585129</v>
      </c>
      <c r="H264" s="33">
        <v>4806510</v>
      </c>
      <c r="I264" s="38">
        <f t="shared" si="65"/>
        <v>0.27350122607274679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8657014</v>
      </c>
      <c r="O264" s="38">
        <f t="shared" si="69"/>
        <v>0.49260356123859805</v>
      </c>
      <c r="P264" s="33">
        <v>6798638</v>
      </c>
      <c r="Q264" s="33">
        <v>17583156</v>
      </c>
      <c r="R264" s="33">
        <v>17583156</v>
      </c>
      <c r="S264" s="33">
        <v>3770809</v>
      </c>
      <c r="T264" s="38">
        <f t="shared" si="70"/>
        <v>0.21445575526941807</v>
      </c>
      <c r="U264" s="38">
        <f t="shared" si="71"/>
        <v>-0.29301868991995161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22841178</v>
      </c>
      <c r="E265" s="33">
        <v>22841178</v>
      </c>
      <c r="F265" s="33">
        <v>5207177</v>
      </c>
      <c r="G265" s="38">
        <f t="shared" si="64"/>
        <v>0.22797322449831617</v>
      </c>
      <c r="H265" s="33">
        <v>4203276</v>
      </c>
      <c r="I265" s="38">
        <f t="shared" si="65"/>
        <v>0.18402185736655088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9410453</v>
      </c>
      <c r="O265" s="38">
        <f t="shared" si="69"/>
        <v>0.41199508186486705</v>
      </c>
      <c r="P265" s="33">
        <v>8503108</v>
      </c>
      <c r="Q265" s="33">
        <v>56293135</v>
      </c>
      <c r="R265" s="33">
        <v>56293135</v>
      </c>
      <c r="S265" s="33">
        <v>4349593</v>
      </c>
      <c r="T265" s="38">
        <f t="shared" si="70"/>
        <v>7.7266846126086239E-2</v>
      </c>
      <c r="U265" s="38">
        <f t="shared" si="71"/>
        <v>-0.50567768867571716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14176747</v>
      </c>
      <c r="E266" s="33">
        <v>14176747</v>
      </c>
      <c r="F266" s="33">
        <v>3359421</v>
      </c>
      <c r="G266" s="38">
        <f t="shared" si="64"/>
        <v>0.23696698544454523</v>
      </c>
      <c r="H266" s="33">
        <v>3850000</v>
      </c>
      <c r="I266" s="38">
        <f t="shared" si="65"/>
        <v>0.27157146840526958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7209421</v>
      </c>
      <c r="O266" s="38">
        <f t="shared" si="69"/>
        <v>0.50853845384981478</v>
      </c>
      <c r="P266" s="33">
        <v>7144841</v>
      </c>
      <c r="Q266" s="33">
        <v>15391911</v>
      </c>
      <c r="R266" s="33">
        <v>15391911</v>
      </c>
      <c r="S266" s="33">
        <v>4358796</v>
      </c>
      <c r="T266" s="38">
        <f t="shared" si="70"/>
        <v>0.28318744826422138</v>
      </c>
      <c r="U266" s="38">
        <f t="shared" si="71"/>
        <v>-0.46114966029335014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80699331</v>
      </c>
      <c r="E267" s="34">
        <f>SUM(E263:E266)</f>
        <v>80699331</v>
      </c>
      <c r="F267" s="34">
        <f>SUM(F263:F266)</f>
        <v>17769328</v>
      </c>
      <c r="G267" s="39">
        <f t="shared" si="64"/>
        <v>0.22019176342366456</v>
      </c>
      <c r="H267" s="34">
        <f>SUM(H263:H266)</f>
        <v>17932886</v>
      </c>
      <c r="I267" s="39">
        <f t="shared" si="65"/>
        <v>0.22221852124152058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35702214</v>
      </c>
      <c r="O267" s="39">
        <f t="shared" si="69"/>
        <v>0.44241028466518512</v>
      </c>
      <c r="P267" s="34">
        <f>SUM(P263:P266)</f>
        <v>34802732</v>
      </c>
      <c r="Q267" s="34">
        <f>SUM(Q263:Q266)</f>
        <v>119494981</v>
      </c>
      <c r="R267" s="34">
        <f>SUM(R263:R266)</f>
        <v>119494981</v>
      </c>
      <c r="S267" s="34">
        <f>SUM(S263:S266)</f>
        <v>17384222</v>
      </c>
      <c r="T267" s="39">
        <f t="shared" si="70"/>
        <v>0.14548077128025988</v>
      </c>
      <c r="U267" s="39">
        <f t="shared" si="71"/>
        <v>-0.48472763574997502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7402897</v>
      </c>
      <c r="E268" s="33">
        <v>7402897</v>
      </c>
      <c r="F268" s="33">
        <v>559721</v>
      </c>
      <c r="G268" s="38">
        <f t="shared" si="64"/>
        <v>7.5608373316554317E-2</v>
      </c>
      <c r="H268" s="33">
        <v>1364301</v>
      </c>
      <c r="I268" s="38">
        <f t="shared" si="65"/>
        <v>0.184292851838949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1924022</v>
      </c>
      <c r="O268" s="38">
        <f t="shared" si="69"/>
        <v>0.25990122515550329</v>
      </c>
      <c r="P268" s="33">
        <v>2195136</v>
      </c>
      <c r="Q268" s="33">
        <v>6093198</v>
      </c>
      <c r="R268" s="33">
        <v>6093198</v>
      </c>
      <c r="S268" s="33">
        <v>862403</v>
      </c>
      <c r="T268" s="38">
        <f t="shared" si="70"/>
        <v>0.14153536451630161</v>
      </c>
      <c r="U268" s="38">
        <f t="shared" si="71"/>
        <v>-0.37848907766990292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21501371</v>
      </c>
      <c r="E269" s="33">
        <v>21501371</v>
      </c>
      <c r="F269" s="33">
        <v>4443061</v>
      </c>
      <c r="G269" s="38">
        <f t="shared" si="64"/>
        <v>0.20664082304333059</v>
      </c>
      <c r="H269" s="33">
        <v>5139400</v>
      </c>
      <c r="I269" s="38">
        <f t="shared" si="65"/>
        <v>0.23902661834912758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9582461</v>
      </c>
      <c r="O269" s="38">
        <f t="shared" si="69"/>
        <v>0.44566744139245817</v>
      </c>
      <c r="P269" s="33">
        <v>9759283</v>
      </c>
      <c r="Q269" s="33">
        <v>19937704</v>
      </c>
      <c r="R269" s="33">
        <v>19937704</v>
      </c>
      <c r="S269" s="33">
        <v>5119736</v>
      </c>
      <c r="T269" s="38">
        <f t="shared" si="70"/>
        <v>0.25678663902322957</v>
      </c>
      <c r="U269" s="38">
        <f t="shared" si="71"/>
        <v>-0.47338344425507484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8839652</v>
      </c>
      <c r="E270" s="33">
        <v>8839652</v>
      </c>
      <c r="F270" s="33">
        <v>1488272</v>
      </c>
      <c r="G270" s="38">
        <f t="shared" si="64"/>
        <v>0.16836318895811736</v>
      </c>
      <c r="H270" s="33">
        <v>1700296</v>
      </c>
      <c r="I270" s="38">
        <f t="shared" si="65"/>
        <v>0.1923487485706451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3188568</v>
      </c>
      <c r="O270" s="38">
        <f t="shared" si="69"/>
        <v>0.36071193752876246</v>
      </c>
      <c r="P270" s="33">
        <v>3122630</v>
      </c>
      <c r="Q270" s="33">
        <v>7335402</v>
      </c>
      <c r="R270" s="33">
        <v>7335402</v>
      </c>
      <c r="S270" s="33">
        <v>1614442</v>
      </c>
      <c r="T270" s="38">
        <f t="shared" si="70"/>
        <v>0.22008909668481699</v>
      </c>
      <c r="U270" s="38">
        <f t="shared" si="71"/>
        <v>-0.45549232537956785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13005572</v>
      </c>
      <c r="E271" s="33">
        <v>13005572</v>
      </c>
      <c r="F271" s="33">
        <v>2373270</v>
      </c>
      <c r="G271" s="38">
        <f t="shared" si="64"/>
        <v>0.18248101659811655</v>
      </c>
      <c r="H271" s="33">
        <v>3269974</v>
      </c>
      <c r="I271" s="38">
        <f t="shared" si="65"/>
        <v>0.25142869533150869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5643244</v>
      </c>
      <c r="O271" s="38">
        <f t="shared" si="69"/>
        <v>0.43390971192962524</v>
      </c>
      <c r="P271" s="33">
        <v>3949966</v>
      </c>
      <c r="Q271" s="33">
        <v>13213780</v>
      </c>
      <c r="R271" s="33">
        <v>13213780</v>
      </c>
      <c r="S271" s="33">
        <v>2375312</v>
      </c>
      <c r="T271" s="38">
        <f t="shared" si="70"/>
        <v>0.17976022001274428</v>
      </c>
      <c r="U271" s="38">
        <f t="shared" si="71"/>
        <v>-0.1721513552268551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13150500</v>
      </c>
      <c r="E272" s="33">
        <v>13150500</v>
      </c>
      <c r="F272" s="33">
        <v>2267216</v>
      </c>
      <c r="G272" s="38">
        <f t="shared" si="64"/>
        <v>0.17240530778297403</v>
      </c>
      <c r="H272" s="33">
        <v>2947792</v>
      </c>
      <c r="I272" s="38">
        <f t="shared" si="65"/>
        <v>0.22415816889091669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5215008</v>
      </c>
      <c r="O272" s="38">
        <f t="shared" si="69"/>
        <v>0.39656347667389075</v>
      </c>
      <c r="P272" s="33">
        <v>5378662</v>
      </c>
      <c r="Q272" s="33">
        <v>13446206</v>
      </c>
      <c r="R272" s="33">
        <v>13446206</v>
      </c>
      <c r="S272" s="33">
        <v>3069249</v>
      </c>
      <c r="T272" s="38">
        <f t="shared" si="70"/>
        <v>0.22826134003896711</v>
      </c>
      <c r="U272" s="38">
        <f t="shared" si="71"/>
        <v>-0.45194697119841332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10211304</v>
      </c>
      <c r="E273" s="33">
        <v>10211304</v>
      </c>
      <c r="F273" s="33">
        <v>1775996</v>
      </c>
      <c r="G273" s="38">
        <f t="shared" si="64"/>
        <v>0.17392450562631373</v>
      </c>
      <c r="H273" s="33">
        <v>2005198</v>
      </c>
      <c r="I273" s="38">
        <f t="shared" si="65"/>
        <v>0.19637041459151544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3781194</v>
      </c>
      <c r="O273" s="38">
        <f t="shared" si="69"/>
        <v>0.37029492021782917</v>
      </c>
      <c r="P273" s="33">
        <v>3277966</v>
      </c>
      <c r="Q273" s="33">
        <v>8826450</v>
      </c>
      <c r="R273" s="33">
        <v>8826450</v>
      </c>
      <c r="S273" s="33">
        <v>1676793</v>
      </c>
      <c r="T273" s="38">
        <f t="shared" si="70"/>
        <v>0.18997365871896402</v>
      </c>
      <c r="U273" s="38">
        <f t="shared" si="71"/>
        <v>-0.38827980522067651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17330897</v>
      </c>
      <c r="E274" s="33">
        <v>17330897</v>
      </c>
      <c r="F274" s="33">
        <v>4229014</v>
      </c>
      <c r="G274" s="38">
        <f t="shared" si="64"/>
        <v>0.24401587523138588</v>
      </c>
      <c r="H274" s="33">
        <v>5477180</v>
      </c>
      <c r="I274" s="38">
        <f t="shared" si="65"/>
        <v>0.31603557507727387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9706194</v>
      </c>
      <c r="O274" s="38">
        <f t="shared" si="69"/>
        <v>0.56005145030865977</v>
      </c>
      <c r="P274" s="33">
        <v>9108378</v>
      </c>
      <c r="Q274" s="33">
        <v>20300518</v>
      </c>
      <c r="R274" s="33">
        <v>20300518</v>
      </c>
      <c r="S274" s="33">
        <v>5122582</v>
      </c>
      <c r="T274" s="38">
        <f t="shared" si="70"/>
        <v>0.25233750192975374</v>
      </c>
      <c r="U274" s="38">
        <f t="shared" si="71"/>
        <v>-0.39866571194124789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91442193</v>
      </c>
      <c r="E275" s="34">
        <f>SUM(E268:E274)</f>
        <v>91442193</v>
      </c>
      <c r="F275" s="34">
        <f>SUM(F268:F274)</f>
        <v>17136550</v>
      </c>
      <c r="G275" s="39">
        <f t="shared" si="64"/>
        <v>0.18740309519917134</v>
      </c>
      <c r="H275" s="34">
        <f>SUM(H268:H274)</f>
        <v>21904141</v>
      </c>
      <c r="I275" s="39">
        <f t="shared" si="65"/>
        <v>0.2395408539688019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39040691</v>
      </c>
      <c r="O275" s="39">
        <f t="shared" si="69"/>
        <v>0.42694394916797324</v>
      </c>
      <c r="P275" s="34">
        <f>SUM(P268:P274)</f>
        <v>36792021</v>
      </c>
      <c r="Q275" s="34">
        <f>SUM(Q268:Q274)</f>
        <v>89153258</v>
      </c>
      <c r="R275" s="34">
        <f>SUM(R268:R274)</f>
        <v>89153258</v>
      </c>
      <c r="S275" s="34">
        <f>SUM(S268:S274)</f>
        <v>19840517</v>
      </c>
      <c r="T275" s="39">
        <f t="shared" si="70"/>
        <v>0.222543936644469</v>
      </c>
      <c r="U275" s="39">
        <f t="shared" si="71"/>
        <v>-0.40464969293206265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5408905</v>
      </c>
      <c r="E276" s="33">
        <v>5408905</v>
      </c>
      <c r="F276" s="33">
        <v>955649</v>
      </c>
      <c r="G276" s="38">
        <f t="shared" si="64"/>
        <v>0.17668067751236155</v>
      </c>
      <c r="H276" s="33">
        <v>1124510</v>
      </c>
      <c r="I276" s="38">
        <f t="shared" si="65"/>
        <v>0.20789975050402992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2080159</v>
      </c>
      <c r="O276" s="38">
        <f t="shared" si="69"/>
        <v>0.38458042801639147</v>
      </c>
      <c r="P276" s="33">
        <v>2339905</v>
      </c>
      <c r="Q276" s="33">
        <v>5314613</v>
      </c>
      <c r="R276" s="33">
        <v>5314613</v>
      </c>
      <c r="S276" s="33">
        <v>1009748</v>
      </c>
      <c r="T276" s="38">
        <f t="shared" si="70"/>
        <v>0.18999464307184738</v>
      </c>
      <c r="U276" s="38">
        <f t="shared" si="71"/>
        <v>-0.51942066024047984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21492864</v>
      </c>
      <c r="E277" s="33">
        <v>21492864</v>
      </c>
      <c r="F277" s="33">
        <v>4867983</v>
      </c>
      <c r="G277" s="38">
        <f t="shared" si="64"/>
        <v>0.22649298855657393</v>
      </c>
      <c r="H277" s="33">
        <v>3489558</v>
      </c>
      <c r="I277" s="38">
        <f t="shared" si="65"/>
        <v>0.16235891131121474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8357541</v>
      </c>
      <c r="O277" s="38">
        <f t="shared" si="69"/>
        <v>0.38885189986778868</v>
      </c>
      <c r="P277" s="33">
        <v>7134612</v>
      </c>
      <c r="Q277" s="33">
        <v>29850184</v>
      </c>
      <c r="R277" s="33">
        <v>29850184</v>
      </c>
      <c r="S277" s="33">
        <v>3170892</v>
      </c>
      <c r="T277" s="38">
        <f t="shared" si="70"/>
        <v>0.10622688288956611</v>
      </c>
      <c r="U277" s="38">
        <f t="shared" si="71"/>
        <v>-0.51089729897014724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17383233</v>
      </c>
      <c r="E278" s="33">
        <v>17383233</v>
      </c>
      <c r="F278" s="33">
        <v>5407151</v>
      </c>
      <c r="G278" s="38">
        <f t="shared" si="64"/>
        <v>0.31105554415568148</v>
      </c>
      <c r="H278" s="33">
        <v>6371474</v>
      </c>
      <c r="I278" s="38">
        <f t="shared" si="65"/>
        <v>0.3665298624254763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11778625</v>
      </c>
      <c r="O278" s="38">
        <f t="shared" si="69"/>
        <v>0.67758540658115785</v>
      </c>
      <c r="P278" s="33">
        <v>6660750</v>
      </c>
      <c r="Q278" s="33">
        <v>18243656</v>
      </c>
      <c r="R278" s="33">
        <v>18243656</v>
      </c>
      <c r="S278" s="33">
        <v>3071584</v>
      </c>
      <c r="T278" s="38">
        <f t="shared" si="70"/>
        <v>0.16836449887018259</v>
      </c>
      <c r="U278" s="38">
        <f t="shared" si="71"/>
        <v>-4.3429944075366933E-2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13701982</v>
      </c>
      <c r="E279" s="33">
        <v>13701982</v>
      </c>
      <c r="F279" s="33">
        <v>1478407</v>
      </c>
      <c r="G279" s="38">
        <f t="shared" si="64"/>
        <v>0.10789731003879585</v>
      </c>
      <c r="H279" s="33">
        <v>1663664</v>
      </c>
      <c r="I279" s="38">
        <f t="shared" si="65"/>
        <v>0.12141776277329805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3142071</v>
      </c>
      <c r="O279" s="38">
        <f t="shared" si="69"/>
        <v>0.2293150728120939</v>
      </c>
      <c r="P279" s="33">
        <v>4790698</v>
      </c>
      <c r="Q279" s="33">
        <v>12102445</v>
      </c>
      <c r="R279" s="33">
        <v>12102445</v>
      </c>
      <c r="S279" s="33">
        <v>2111619</v>
      </c>
      <c r="T279" s="38">
        <f t="shared" si="70"/>
        <v>0.17447871070680346</v>
      </c>
      <c r="U279" s="38">
        <f t="shared" si="71"/>
        <v>-0.65273035369793719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5711337</v>
      </c>
      <c r="E280" s="33">
        <v>5711337</v>
      </c>
      <c r="F280" s="33">
        <v>471797</v>
      </c>
      <c r="G280" s="38">
        <f t="shared" si="64"/>
        <v>8.2607102329979823E-2</v>
      </c>
      <c r="H280" s="33">
        <v>462891</v>
      </c>
      <c r="I280" s="38">
        <f t="shared" si="65"/>
        <v>8.1047747663988312E-2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934688</v>
      </c>
      <c r="O280" s="38">
        <f t="shared" si="69"/>
        <v>0.16365484999396815</v>
      </c>
      <c r="P280" s="33">
        <v>3026055</v>
      </c>
      <c r="Q280" s="33">
        <v>6368689</v>
      </c>
      <c r="R280" s="33">
        <v>6368689</v>
      </c>
      <c r="S280" s="33">
        <v>521190</v>
      </c>
      <c r="T280" s="38">
        <f t="shared" si="70"/>
        <v>8.1836308854145653E-2</v>
      </c>
      <c r="U280" s="38">
        <f t="shared" si="71"/>
        <v>-0.8470315311519454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7616749</v>
      </c>
      <c r="E281" s="33">
        <v>7616749</v>
      </c>
      <c r="F281" s="33">
        <v>1752040</v>
      </c>
      <c r="G281" s="38">
        <f t="shared" si="64"/>
        <v>0.23002464699834535</v>
      </c>
      <c r="H281" s="33">
        <v>1691569</v>
      </c>
      <c r="I281" s="38">
        <f t="shared" si="65"/>
        <v>0.22208543303711334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3443609</v>
      </c>
      <c r="O281" s="38">
        <f t="shared" si="69"/>
        <v>0.45211008003545872</v>
      </c>
      <c r="P281" s="33">
        <v>2357194</v>
      </c>
      <c r="Q281" s="33">
        <v>6877815</v>
      </c>
      <c r="R281" s="33">
        <v>6877815</v>
      </c>
      <c r="S281" s="33">
        <v>1024742</v>
      </c>
      <c r="T281" s="38">
        <f t="shared" si="70"/>
        <v>0.14899237621250352</v>
      </c>
      <c r="U281" s="38">
        <f t="shared" si="71"/>
        <v>-0.28238023684092184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17389262</v>
      </c>
      <c r="E282" s="33">
        <v>17389262</v>
      </c>
      <c r="F282" s="33">
        <v>3306567</v>
      </c>
      <c r="G282" s="38">
        <f t="shared" si="64"/>
        <v>0.19014993275735337</v>
      </c>
      <c r="H282" s="33">
        <v>3096513</v>
      </c>
      <c r="I282" s="38">
        <f t="shared" si="65"/>
        <v>0.17807040919850423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6403080</v>
      </c>
      <c r="O282" s="38">
        <f t="shared" si="69"/>
        <v>0.36822034195585757</v>
      </c>
      <c r="P282" s="33">
        <v>10422354</v>
      </c>
      <c r="Q282" s="33">
        <v>18733400</v>
      </c>
      <c r="R282" s="33">
        <v>18733400</v>
      </c>
      <c r="S282" s="33">
        <v>5389534</v>
      </c>
      <c r="T282" s="38">
        <f t="shared" si="70"/>
        <v>0.28769652065295143</v>
      </c>
      <c r="U282" s="38">
        <f t="shared" si="71"/>
        <v>-0.7028969655031867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12866414</v>
      </c>
      <c r="E283" s="33">
        <v>13202805</v>
      </c>
      <c r="F283" s="33">
        <v>1493066</v>
      </c>
      <c r="G283" s="38">
        <f t="shared" si="64"/>
        <v>0.11604367774890502</v>
      </c>
      <c r="H283" s="33">
        <v>2343930</v>
      </c>
      <c r="I283" s="38">
        <f t="shared" si="65"/>
        <v>0.18217430280107574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3836996</v>
      </c>
      <c r="O283" s="38">
        <f t="shared" si="69"/>
        <v>0.29821798054998072</v>
      </c>
      <c r="P283" s="33">
        <v>4407588</v>
      </c>
      <c r="Q283" s="33">
        <v>12418425</v>
      </c>
      <c r="R283" s="33">
        <v>12418425</v>
      </c>
      <c r="S283" s="33">
        <v>2298401</v>
      </c>
      <c r="T283" s="38">
        <f t="shared" si="70"/>
        <v>0.18507991150246508</v>
      </c>
      <c r="U283" s="38">
        <f t="shared" si="71"/>
        <v>-0.46820573973792468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12367484</v>
      </c>
      <c r="E284" s="33">
        <v>12367484</v>
      </c>
      <c r="F284" s="33">
        <v>3082365</v>
      </c>
      <c r="G284" s="38">
        <f t="shared" si="64"/>
        <v>0.24923137155463471</v>
      </c>
      <c r="H284" s="33">
        <v>2737779</v>
      </c>
      <c r="I284" s="38">
        <f t="shared" si="65"/>
        <v>0.22136911598187634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5820144</v>
      </c>
      <c r="O284" s="38">
        <f t="shared" si="69"/>
        <v>0.47060048753651107</v>
      </c>
      <c r="P284" s="33">
        <v>5428583</v>
      </c>
      <c r="Q284" s="33">
        <v>12366245</v>
      </c>
      <c r="R284" s="33">
        <v>12366245</v>
      </c>
      <c r="S284" s="33">
        <v>3079840</v>
      </c>
      <c r="T284" s="38">
        <f t="shared" si="70"/>
        <v>0.24905215770834235</v>
      </c>
      <c r="U284" s="38">
        <f t="shared" si="71"/>
        <v>-0.49567336448572308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113938230</v>
      </c>
      <c r="E285" s="34">
        <f>SUM(E276:E284)</f>
        <v>114274621</v>
      </c>
      <c r="F285" s="34">
        <f>SUM(F276:F284)</f>
        <v>22815025</v>
      </c>
      <c r="G285" s="39">
        <f t="shared" si="64"/>
        <v>0.20024029686962838</v>
      </c>
      <c r="H285" s="34">
        <f>SUM(H276:H284)</f>
        <v>22981888</v>
      </c>
      <c r="I285" s="39">
        <f t="shared" si="65"/>
        <v>0.2017048009259052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45796913</v>
      </c>
      <c r="O285" s="39">
        <f t="shared" si="69"/>
        <v>0.40194509779553361</v>
      </c>
      <c r="P285" s="34">
        <f>SUM(P276:P284)</f>
        <v>46567739</v>
      </c>
      <c r="Q285" s="34">
        <f>SUM(Q276:Q284)</f>
        <v>122275472</v>
      </c>
      <c r="R285" s="34">
        <f>SUM(R276:R284)</f>
        <v>122275472</v>
      </c>
      <c r="S285" s="34">
        <f>SUM(S276:S284)</f>
        <v>21677550</v>
      </c>
      <c r="T285" s="39">
        <f t="shared" si="70"/>
        <v>0.17728453340176026</v>
      </c>
      <c r="U285" s="39">
        <f t="shared" si="71"/>
        <v>-0.50648477908708434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17646244</v>
      </c>
      <c r="E286" s="33">
        <v>17646244</v>
      </c>
      <c r="F286" s="33">
        <v>6052080</v>
      </c>
      <c r="G286" s="38">
        <f t="shared" si="64"/>
        <v>0.34296703593127242</v>
      </c>
      <c r="H286" s="33">
        <v>4367961</v>
      </c>
      <c r="I286" s="38">
        <f t="shared" si="65"/>
        <v>0.24752921924915014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10420041</v>
      </c>
      <c r="O286" s="38">
        <f t="shared" si="69"/>
        <v>0.59049625518042248</v>
      </c>
      <c r="P286" s="33">
        <v>5539447</v>
      </c>
      <c r="Q286" s="33">
        <v>19348356</v>
      </c>
      <c r="R286" s="33">
        <v>19348356</v>
      </c>
      <c r="S286" s="33">
        <v>2428542</v>
      </c>
      <c r="T286" s="38">
        <f t="shared" si="70"/>
        <v>0.12551671056703734</v>
      </c>
      <c r="U286" s="38">
        <f t="shared" si="71"/>
        <v>-0.21148067668126436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7740895</v>
      </c>
      <c r="E287" s="33">
        <v>7740895</v>
      </c>
      <c r="F287" s="33">
        <v>1445760</v>
      </c>
      <c r="G287" s="38">
        <f t="shared" si="64"/>
        <v>0.18676910098896832</v>
      </c>
      <c r="H287" s="33">
        <v>1377436</v>
      </c>
      <c r="I287" s="38">
        <f t="shared" si="65"/>
        <v>0.17794273142834258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2823196</v>
      </c>
      <c r="O287" s="38">
        <f t="shared" si="69"/>
        <v>0.36471183241731092</v>
      </c>
      <c r="P287" s="33">
        <v>2369203</v>
      </c>
      <c r="Q287" s="33">
        <v>8584950</v>
      </c>
      <c r="R287" s="33">
        <v>8584950</v>
      </c>
      <c r="S287" s="33">
        <v>1489006</v>
      </c>
      <c r="T287" s="38">
        <f t="shared" si="70"/>
        <v>0.17344375913662863</v>
      </c>
      <c r="U287" s="38">
        <f t="shared" si="71"/>
        <v>-0.41860786095577285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14315421</v>
      </c>
      <c r="E288" s="33">
        <v>14315421</v>
      </c>
      <c r="F288" s="33">
        <v>4950224</v>
      </c>
      <c r="G288" s="38">
        <f t="shared" si="64"/>
        <v>0.34579660633103282</v>
      </c>
      <c r="H288" s="33">
        <v>2861477</v>
      </c>
      <c r="I288" s="38">
        <f t="shared" si="65"/>
        <v>0.19988772946321312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7811701</v>
      </c>
      <c r="O288" s="38">
        <f t="shared" si="69"/>
        <v>0.54568433579424591</v>
      </c>
      <c r="P288" s="33">
        <v>7274493</v>
      </c>
      <c r="Q288" s="33">
        <v>17542290</v>
      </c>
      <c r="R288" s="33">
        <v>17542290</v>
      </c>
      <c r="S288" s="33">
        <v>3872519</v>
      </c>
      <c r="T288" s="38">
        <f t="shared" si="70"/>
        <v>0.22075333380077516</v>
      </c>
      <c r="U288" s="38">
        <f t="shared" si="71"/>
        <v>-0.60664241480471559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7343724</v>
      </c>
      <c r="E289" s="33">
        <v>7343724</v>
      </c>
      <c r="F289" s="33">
        <v>1537668</v>
      </c>
      <c r="G289" s="38">
        <f t="shared" si="64"/>
        <v>0.20938532003653731</v>
      </c>
      <c r="H289" s="33">
        <v>383554</v>
      </c>
      <c r="I289" s="38">
        <f t="shared" si="65"/>
        <v>5.2228814699463104E-2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1921222</v>
      </c>
      <c r="O289" s="38">
        <f t="shared" si="69"/>
        <v>0.26161413473600043</v>
      </c>
      <c r="P289" s="33">
        <v>5006993</v>
      </c>
      <c r="Q289" s="33">
        <v>8961543</v>
      </c>
      <c r="R289" s="33">
        <v>8961543</v>
      </c>
      <c r="S289" s="33">
        <v>1613925</v>
      </c>
      <c r="T289" s="38">
        <f t="shared" si="70"/>
        <v>0.18009454398645411</v>
      </c>
      <c r="U289" s="38">
        <f t="shared" si="71"/>
        <v>-0.9233963378818385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55025411</v>
      </c>
      <c r="E290" s="33">
        <v>55025411</v>
      </c>
      <c r="F290" s="33">
        <v>8384589</v>
      </c>
      <c r="G290" s="38">
        <f t="shared" si="64"/>
        <v>0.15237667193435411</v>
      </c>
      <c r="H290" s="33">
        <v>8085015</v>
      </c>
      <c r="I290" s="38">
        <f t="shared" si="65"/>
        <v>0.1469323872928455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16469604</v>
      </c>
      <c r="O290" s="38">
        <f t="shared" si="69"/>
        <v>0.29930905922719958</v>
      </c>
      <c r="P290" s="33">
        <v>3222268</v>
      </c>
      <c r="Q290" s="33">
        <v>41661531</v>
      </c>
      <c r="R290" s="33">
        <v>41661531</v>
      </c>
      <c r="S290" s="33">
        <v>8449727</v>
      </c>
      <c r="T290" s="38">
        <f t="shared" si="70"/>
        <v>0.20281844659045295</v>
      </c>
      <c r="U290" s="38">
        <f t="shared" si="71"/>
        <v>1.5091069395841687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17118293</v>
      </c>
      <c r="E291" s="33">
        <v>17118293</v>
      </c>
      <c r="F291" s="33">
        <v>4146019</v>
      </c>
      <c r="G291" s="38">
        <f t="shared" si="64"/>
        <v>0.24219815608951195</v>
      </c>
      <c r="H291" s="33">
        <v>3824080</v>
      </c>
      <c r="I291" s="38">
        <f t="shared" si="65"/>
        <v>0.22339143277895757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7970099</v>
      </c>
      <c r="O291" s="38">
        <f t="shared" si="69"/>
        <v>0.46558958886846952</v>
      </c>
      <c r="P291" s="33">
        <v>7354014</v>
      </c>
      <c r="Q291" s="33">
        <v>15282836</v>
      </c>
      <c r="R291" s="33">
        <v>15282836</v>
      </c>
      <c r="S291" s="33">
        <v>4161497</v>
      </c>
      <c r="T291" s="38">
        <f t="shared" si="70"/>
        <v>0.27229874088814404</v>
      </c>
      <c r="U291" s="38">
        <f t="shared" si="71"/>
        <v>-0.48000098993556439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119189988</v>
      </c>
      <c r="E292" s="34">
        <f>SUM(E286:E291)</f>
        <v>119189988</v>
      </c>
      <c r="F292" s="34">
        <f>SUM(F286:F291)</f>
        <v>26516340</v>
      </c>
      <c r="G292" s="39">
        <f t="shared" si="64"/>
        <v>0.22247120286646896</v>
      </c>
      <c r="H292" s="34">
        <f>SUM(H286:H291)</f>
        <v>20899523</v>
      </c>
      <c r="I292" s="39">
        <f t="shared" si="65"/>
        <v>0.17534629670404867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47415863</v>
      </c>
      <c r="O292" s="39">
        <f t="shared" si="69"/>
        <v>0.3978174995705176</v>
      </c>
      <c r="P292" s="34">
        <f>SUM(P286:P291)</f>
        <v>30766418</v>
      </c>
      <c r="Q292" s="34">
        <f>SUM(Q286:Q291)</f>
        <v>111381506</v>
      </c>
      <c r="R292" s="34">
        <f>SUM(R286:R291)</f>
        <v>111381506</v>
      </c>
      <c r="S292" s="34">
        <f>SUM(S286:S291)</f>
        <v>22015216</v>
      </c>
      <c r="T292" s="39">
        <f t="shared" si="70"/>
        <v>0.19765593760242386</v>
      </c>
      <c r="U292" s="39">
        <f t="shared" si="71"/>
        <v>-0.32070340460173163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405548572</v>
      </c>
      <c r="E293" s="33">
        <v>405548572</v>
      </c>
      <c r="F293" s="33">
        <v>88702751</v>
      </c>
      <c r="G293" s="38">
        <f t="shared" si="64"/>
        <v>0.21872287840283655</v>
      </c>
      <c r="H293" s="33">
        <v>87943962</v>
      </c>
      <c r="I293" s="38">
        <f t="shared" si="65"/>
        <v>0.21685185960906306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176646713</v>
      </c>
      <c r="O293" s="38">
        <f t="shared" si="69"/>
        <v>0.43557473801189961</v>
      </c>
      <c r="P293" s="33">
        <v>151457063</v>
      </c>
      <c r="Q293" s="33">
        <v>396128409</v>
      </c>
      <c r="R293" s="33">
        <v>396128409</v>
      </c>
      <c r="S293" s="33">
        <v>82416321</v>
      </c>
      <c r="T293" s="38">
        <f t="shared" si="70"/>
        <v>0.20805455788453689</v>
      </c>
      <c r="U293" s="38">
        <f t="shared" si="71"/>
        <v>-0.41934723770524984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5984286</v>
      </c>
      <c r="E294" s="33">
        <v>5984286</v>
      </c>
      <c r="F294" s="33">
        <v>1451905</v>
      </c>
      <c r="G294" s="38">
        <f t="shared" si="64"/>
        <v>0.24261958736597816</v>
      </c>
      <c r="H294" s="33">
        <v>30606</v>
      </c>
      <c r="I294" s="38">
        <f t="shared" si="65"/>
        <v>5.1143945994559748E-3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1482511</v>
      </c>
      <c r="O294" s="38">
        <f t="shared" si="69"/>
        <v>0.24773398196543414</v>
      </c>
      <c r="P294" s="33">
        <v>2981226</v>
      </c>
      <c r="Q294" s="33">
        <v>10478410</v>
      </c>
      <c r="R294" s="33">
        <v>10478410</v>
      </c>
      <c r="S294" s="33">
        <v>1554762</v>
      </c>
      <c r="T294" s="38">
        <f t="shared" si="70"/>
        <v>0.14837766416851411</v>
      </c>
      <c r="U294" s="38">
        <f t="shared" si="71"/>
        <v>-0.98973375383147744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12750955</v>
      </c>
      <c r="E295" s="33">
        <v>12750955</v>
      </c>
      <c r="F295" s="33">
        <v>3071917</v>
      </c>
      <c r="G295" s="38">
        <f t="shared" si="64"/>
        <v>0.24091662153932783</v>
      </c>
      <c r="H295" s="33">
        <v>2856204</v>
      </c>
      <c r="I295" s="38">
        <f t="shared" si="65"/>
        <v>0.22399922201905662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5928121</v>
      </c>
      <c r="O295" s="38">
        <f t="shared" si="69"/>
        <v>0.46491584355838445</v>
      </c>
      <c r="P295" s="33">
        <v>4173038</v>
      </c>
      <c r="Q295" s="33">
        <v>12001104</v>
      </c>
      <c r="R295" s="33">
        <v>12001104</v>
      </c>
      <c r="S295" s="33">
        <v>1577309</v>
      </c>
      <c r="T295" s="38">
        <f t="shared" si="70"/>
        <v>0.13143032507675961</v>
      </c>
      <c r="U295" s="38">
        <f t="shared" si="71"/>
        <v>-0.31555763450991814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16173760</v>
      </c>
      <c r="E296" s="33">
        <v>16173760</v>
      </c>
      <c r="F296" s="33">
        <v>4551734</v>
      </c>
      <c r="G296" s="38">
        <f t="shared" si="64"/>
        <v>0.28142707694438401</v>
      </c>
      <c r="H296" s="33">
        <v>2600748</v>
      </c>
      <c r="I296" s="38">
        <f t="shared" si="65"/>
        <v>0.16080045703658272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7152482</v>
      </c>
      <c r="O296" s="38">
        <f t="shared" si="69"/>
        <v>0.4422275339809667</v>
      </c>
      <c r="P296" s="33">
        <v>4883974</v>
      </c>
      <c r="Q296" s="33">
        <v>16869861</v>
      </c>
      <c r="R296" s="33">
        <v>16869861</v>
      </c>
      <c r="S296" s="33">
        <v>2951413</v>
      </c>
      <c r="T296" s="38">
        <f t="shared" si="70"/>
        <v>0.17495182681113969</v>
      </c>
      <c r="U296" s="38">
        <f t="shared" si="71"/>
        <v>-0.46749347969501887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22016430</v>
      </c>
      <c r="E297" s="33">
        <v>22016430</v>
      </c>
      <c r="F297" s="33">
        <v>4092583</v>
      </c>
      <c r="G297" s="38">
        <f t="shared" si="64"/>
        <v>0.18588767570400833</v>
      </c>
      <c r="H297" s="33">
        <v>4985045</v>
      </c>
      <c r="I297" s="38">
        <f t="shared" si="65"/>
        <v>0.22642385709218071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9077628</v>
      </c>
      <c r="O297" s="38">
        <f t="shared" si="69"/>
        <v>0.41231153279618904</v>
      </c>
      <c r="P297" s="33">
        <v>8948185</v>
      </c>
      <c r="Q297" s="33">
        <v>22259960</v>
      </c>
      <c r="R297" s="33">
        <v>22259960</v>
      </c>
      <c r="S297" s="33">
        <v>4586201</v>
      </c>
      <c r="T297" s="38">
        <f t="shared" si="70"/>
        <v>0.20602916626984055</v>
      </c>
      <c r="U297" s="38">
        <f t="shared" si="71"/>
        <v>-0.44289875544593682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462474003</v>
      </c>
      <c r="E298" s="34">
        <f>SUM(E293:E297)</f>
        <v>462474003</v>
      </c>
      <c r="F298" s="34">
        <f>SUM(F293:F297)</f>
        <v>101870890</v>
      </c>
      <c r="G298" s="39">
        <f t="shared" si="64"/>
        <v>0.22027376531259857</v>
      </c>
      <c r="H298" s="34">
        <f>SUM(H293:H297)</f>
        <v>98416565</v>
      </c>
      <c r="I298" s="39">
        <f t="shared" si="65"/>
        <v>0.21280453465835139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200287455</v>
      </c>
      <c r="O298" s="39">
        <f t="shared" si="69"/>
        <v>0.43307829997094993</v>
      </c>
      <c r="P298" s="34">
        <f>SUM(P293:P297)</f>
        <v>172443486</v>
      </c>
      <c r="Q298" s="34">
        <f>SUM(Q293:Q297)</f>
        <v>457737744</v>
      </c>
      <c r="R298" s="34">
        <f>SUM(R293:R297)</f>
        <v>457737744</v>
      </c>
      <c r="S298" s="34">
        <f>SUM(S293:S297)</f>
        <v>93086006</v>
      </c>
      <c r="T298" s="39">
        <f t="shared" si="70"/>
        <v>0.20336100140345867</v>
      </c>
      <c r="U298" s="39">
        <f t="shared" si="71"/>
        <v>-0.42928221133270295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867743745</v>
      </c>
      <c r="E299" s="34">
        <f>SUM(E263:E266,E268:E274,E276:E284,E286:E291,E293:E297)</f>
        <v>868080136</v>
      </c>
      <c r="F299" s="34">
        <f>SUM(F263:F266,F268:F274,F276:F284,F286:F291,F293:F297)</f>
        <v>186108133</v>
      </c>
      <c r="G299" s="39">
        <f t="shared" si="64"/>
        <v>0.21447360937185436</v>
      </c>
      <c r="H299" s="34">
        <f>SUM(H263:H266,H268:H274,H276:H284,H286:H291,H293:H297)</f>
        <v>182135003</v>
      </c>
      <c r="I299" s="39">
        <f t="shared" si="65"/>
        <v>0.20989491891987075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368243136</v>
      </c>
      <c r="O299" s="39">
        <f t="shared" si="69"/>
        <v>0.42436852829172511</v>
      </c>
      <c r="P299" s="34">
        <f>SUM(P263:P266,P268:P274,P276:P284,P286:P291,P293:P297)</f>
        <v>321372396</v>
      </c>
      <c r="Q299" s="34">
        <f>SUM(Q263:Q266,Q268:Q274,Q276:Q284,Q286:Q291,Q293:Q297)</f>
        <v>900042961</v>
      </c>
      <c r="R299" s="34">
        <f>SUM(R263:R266,R268:R274,R276:R284,R286:R291,R293:R297)</f>
        <v>900042961</v>
      </c>
      <c r="S299" s="34">
        <f>SUM(S263:S266,S268:S274,S276:S284,S286:S291,S293:S297)</f>
        <v>174003511</v>
      </c>
      <c r="T299" s="39">
        <f t="shared" si="70"/>
        <v>0.19332800603948061</v>
      </c>
      <c r="U299" s="39">
        <f t="shared" si="71"/>
        <v>-0.4332587202044571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664032327</v>
      </c>
      <c r="E302" s="33">
        <v>665678417</v>
      </c>
      <c r="F302" s="33">
        <v>147769825</v>
      </c>
      <c r="G302" s="38">
        <f t="shared" ref="G302:G339" si="72">IF(($D302     =0),0,($F302     /$D302     ))</f>
        <v>0.22253408304321906</v>
      </c>
      <c r="H302" s="33">
        <v>192647390</v>
      </c>
      <c r="I302" s="38">
        <f t="shared" ref="I302:I339" si="73">IF(($D302     =0),0,($H302     /$D302     ))</f>
        <v>0.29011748700602041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340417215</v>
      </c>
      <c r="O302" s="38">
        <f t="shared" ref="O302:O339" si="77">IF(($D302     =0),0,($N302     /$D302     ))</f>
        <v>0.51265157004923945</v>
      </c>
      <c r="P302" s="33">
        <v>272727406</v>
      </c>
      <c r="Q302" s="33">
        <v>616259803</v>
      </c>
      <c r="R302" s="33">
        <v>616259803</v>
      </c>
      <c r="S302" s="33">
        <v>137627443</v>
      </c>
      <c r="T302" s="38">
        <f t="shared" ref="T302:T339" si="78">IF(($Q302     =0),0,($S302     /$Q302     ))</f>
        <v>0.22332698373319021</v>
      </c>
      <c r="U302" s="38">
        <f t="shared" ref="U302:U339" si="79">IF(($P302     =0),0,(($H302     /$P302     )-1))</f>
        <v>-0.29362658184781032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664032327</v>
      </c>
      <c r="E303" s="34">
        <f>E302</f>
        <v>665678417</v>
      </c>
      <c r="F303" s="34">
        <f>F302</f>
        <v>147769825</v>
      </c>
      <c r="G303" s="39">
        <f t="shared" si="72"/>
        <v>0.22253408304321906</v>
      </c>
      <c r="H303" s="34">
        <f>H302</f>
        <v>192647390</v>
      </c>
      <c r="I303" s="39">
        <f t="shared" si="73"/>
        <v>0.29011748700602041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340417215</v>
      </c>
      <c r="O303" s="39">
        <f t="shared" si="77"/>
        <v>0.51265157004923945</v>
      </c>
      <c r="P303" s="34">
        <f>P302</f>
        <v>272727406</v>
      </c>
      <c r="Q303" s="34">
        <f>Q302</f>
        <v>616259803</v>
      </c>
      <c r="R303" s="34">
        <f>R302</f>
        <v>616259803</v>
      </c>
      <c r="S303" s="34">
        <f>S302</f>
        <v>137627443</v>
      </c>
      <c r="T303" s="39">
        <f t="shared" si="78"/>
        <v>0.22332698373319021</v>
      </c>
      <c r="U303" s="39">
        <f t="shared" si="79"/>
        <v>-0.29362658184781032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21231735</v>
      </c>
      <c r="E304" s="33">
        <v>21231735</v>
      </c>
      <c r="F304" s="33">
        <v>5409394</v>
      </c>
      <c r="G304" s="38">
        <f t="shared" si="72"/>
        <v>0.25477870743959458</v>
      </c>
      <c r="H304" s="33">
        <v>3965192</v>
      </c>
      <c r="I304" s="38">
        <f t="shared" si="73"/>
        <v>0.18675779440540305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9374586</v>
      </c>
      <c r="O304" s="38">
        <f t="shared" si="77"/>
        <v>0.4415365018449976</v>
      </c>
      <c r="P304" s="33">
        <v>8821904</v>
      </c>
      <c r="Q304" s="33">
        <v>23134785</v>
      </c>
      <c r="R304" s="33">
        <v>23134785</v>
      </c>
      <c r="S304" s="33">
        <v>4673591</v>
      </c>
      <c r="T304" s="38">
        <f t="shared" si="78"/>
        <v>0.20201575246971173</v>
      </c>
      <c r="U304" s="38">
        <f t="shared" si="79"/>
        <v>-0.55052877474069084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13932954</v>
      </c>
      <c r="E305" s="33">
        <v>13932954</v>
      </c>
      <c r="F305" s="33">
        <v>2743172</v>
      </c>
      <c r="G305" s="38">
        <f t="shared" si="72"/>
        <v>0.19688373334183118</v>
      </c>
      <c r="H305" s="33">
        <v>3164280</v>
      </c>
      <c r="I305" s="38">
        <f t="shared" si="73"/>
        <v>0.2271076183844431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5907452</v>
      </c>
      <c r="O305" s="38">
        <f t="shared" si="77"/>
        <v>0.42399135172627428</v>
      </c>
      <c r="P305" s="33">
        <v>6695116</v>
      </c>
      <c r="Q305" s="33">
        <v>12752643</v>
      </c>
      <c r="R305" s="33">
        <v>12752643</v>
      </c>
      <c r="S305" s="33">
        <v>4061406</v>
      </c>
      <c r="T305" s="38">
        <f t="shared" si="78"/>
        <v>0.31847562893433151</v>
      </c>
      <c r="U305" s="38">
        <f t="shared" si="79"/>
        <v>-0.52737488043523073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26110360</v>
      </c>
      <c r="E306" s="33">
        <v>26050360</v>
      </c>
      <c r="F306" s="33">
        <v>9063918</v>
      </c>
      <c r="G306" s="38">
        <f t="shared" si="72"/>
        <v>0.3471387602468905</v>
      </c>
      <c r="H306" s="33">
        <v>4394840</v>
      </c>
      <c r="I306" s="38">
        <f t="shared" si="73"/>
        <v>0.16831786310108324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13458758</v>
      </c>
      <c r="O306" s="38">
        <f t="shared" si="77"/>
        <v>0.51545662334797371</v>
      </c>
      <c r="P306" s="33">
        <v>9840087</v>
      </c>
      <c r="Q306" s="33">
        <v>20875950</v>
      </c>
      <c r="R306" s="33">
        <v>20875950</v>
      </c>
      <c r="S306" s="33">
        <v>4044242</v>
      </c>
      <c r="T306" s="38">
        <f t="shared" si="78"/>
        <v>0.19372732737911327</v>
      </c>
      <c r="U306" s="38">
        <f t="shared" si="79"/>
        <v>-0.55337386752779727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27586946</v>
      </c>
      <c r="E307" s="33">
        <v>27586946</v>
      </c>
      <c r="F307" s="33">
        <v>5823360</v>
      </c>
      <c r="G307" s="38">
        <f t="shared" si="72"/>
        <v>0.21109114434051526</v>
      </c>
      <c r="H307" s="33">
        <v>5657355</v>
      </c>
      <c r="I307" s="38">
        <f t="shared" si="73"/>
        <v>0.20507362431492054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11480715</v>
      </c>
      <c r="O307" s="38">
        <f t="shared" si="77"/>
        <v>0.41616476865543578</v>
      </c>
      <c r="P307" s="33">
        <v>11384976</v>
      </c>
      <c r="Q307" s="33">
        <v>18171404</v>
      </c>
      <c r="R307" s="33">
        <v>18171404</v>
      </c>
      <c r="S307" s="33">
        <v>5690480</v>
      </c>
      <c r="T307" s="38">
        <f t="shared" si="78"/>
        <v>0.31315576936157491</v>
      </c>
      <c r="U307" s="38">
        <f t="shared" si="79"/>
        <v>-0.50308590900850381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21676874</v>
      </c>
      <c r="E308" s="33">
        <v>22325193</v>
      </c>
      <c r="F308" s="33">
        <v>6871884</v>
      </c>
      <c r="G308" s="38">
        <f t="shared" si="72"/>
        <v>0.31701452893992005</v>
      </c>
      <c r="H308" s="33">
        <v>4309389</v>
      </c>
      <c r="I308" s="38">
        <f t="shared" si="73"/>
        <v>0.19880122013902926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11181273</v>
      </c>
      <c r="O308" s="38">
        <f t="shared" si="77"/>
        <v>0.51581574907894934</v>
      </c>
      <c r="P308" s="33">
        <v>11020986</v>
      </c>
      <c r="Q308" s="33">
        <v>22026103</v>
      </c>
      <c r="R308" s="33">
        <v>22026103</v>
      </c>
      <c r="S308" s="33">
        <v>4957822</v>
      </c>
      <c r="T308" s="38">
        <f t="shared" si="78"/>
        <v>0.22508847797542761</v>
      </c>
      <c r="U308" s="38">
        <f t="shared" si="79"/>
        <v>-0.60898335230622735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14539059</v>
      </c>
      <c r="E309" s="33">
        <v>14539059</v>
      </c>
      <c r="F309" s="33">
        <v>2689529</v>
      </c>
      <c r="G309" s="38">
        <f t="shared" si="72"/>
        <v>0.18498645613859879</v>
      </c>
      <c r="H309" s="33">
        <v>2714396</v>
      </c>
      <c r="I309" s="38">
        <f t="shared" si="73"/>
        <v>0.18669681442244646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5403925</v>
      </c>
      <c r="O309" s="38">
        <f t="shared" si="77"/>
        <v>0.37168327056104528</v>
      </c>
      <c r="P309" s="33">
        <v>5530393</v>
      </c>
      <c r="Q309" s="33">
        <v>14664417</v>
      </c>
      <c r="R309" s="33">
        <v>14664417</v>
      </c>
      <c r="S309" s="33">
        <v>2943835</v>
      </c>
      <c r="T309" s="38">
        <f t="shared" si="78"/>
        <v>0.2007468145511683</v>
      </c>
      <c r="U309" s="38">
        <f t="shared" si="79"/>
        <v>-0.50918569439821004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125077928</v>
      </c>
      <c r="E310" s="34">
        <f>SUM(E304:E309)</f>
        <v>125666247</v>
      </c>
      <c r="F310" s="34">
        <f>SUM(F304:F309)</f>
        <v>32601257</v>
      </c>
      <c r="G310" s="39">
        <f t="shared" si="72"/>
        <v>0.26064756205427386</v>
      </c>
      <c r="H310" s="34">
        <f>SUM(H304:H309)</f>
        <v>24205452</v>
      </c>
      <c r="I310" s="39">
        <f t="shared" si="73"/>
        <v>0.19352296913648906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56806709</v>
      </c>
      <c r="O310" s="39">
        <f t="shared" si="77"/>
        <v>0.45417053119076295</v>
      </c>
      <c r="P310" s="34">
        <f>SUM(P304:P309)</f>
        <v>53293462</v>
      </c>
      <c r="Q310" s="34">
        <f>SUM(Q304:Q309)</f>
        <v>111625302</v>
      </c>
      <c r="R310" s="34">
        <f>SUM(R304:R309)</f>
        <v>111625302</v>
      </c>
      <c r="S310" s="34">
        <f>SUM(S304:S309)</f>
        <v>26371376</v>
      </c>
      <c r="T310" s="39">
        <f t="shared" si="78"/>
        <v>0.23624908983448931</v>
      </c>
      <c r="U310" s="39">
        <f t="shared" si="79"/>
        <v>-0.54580822690783348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29620821</v>
      </c>
      <c r="E311" s="33">
        <v>29620821</v>
      </c>
      <c r="F311" s="33">
        <v>5545147</v>
      </c>
      <c r="G311" s="38">
        <f t="shared" si="72"/>
        <v>0.18720436546981598</v>
      </c>
      <c r="H311" s="33">
        <v>5305331</v>
      </c>
      <c r="I311" s="38">
        <f t="shared" si="73"/>
        <v>0.17910816854131087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10850478</v>
      </c>
      <c r="O311" s="38">
        <f t="shared" si="77"/>
        <v>0.36631253401112684</v>
      </c>
      <c r="P311" s="33">
        <v>10716324</v>
      </c>
      <c r="Q311" s="33">
        <v>30612330</v>
      </c>
      <c r="R311" s="33">
        <v>30612330</v>
      </c>
      <c r="S311" s="33">
        <v>5252103</v>
      </c>
      <c r="T311" s="38">
        <f t="shared" si="78"/>
        <v>0.1715682210403455</v>
      </c>
      <c r="U311" s="38">
        <f t="shared" si="79"/>
        <v>-0.50492995545860686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142072286</v>
      </c>
      <c r="E312" s="33">
        <v>142523807</v>
      </c>
      <c r="F312" s="33">
        <v>24326927</v>
      </c>
      <c r="G312" s="38">
        <f t="shared" si="72"/>
        <v>0.17122922200322729</v>
      </c>
      <c r="H312" s="33">
        <v>47180971</v>
      </c>
      <c r="I312" s="38">
        <f t="shared" si="73"/>
        <v>0.33209130597082109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71507898</v>
      </c>
      <c r="O312" s="38">
        <f t="shared" si="77"/>
        <v>0.50332052797404836</v>
      </c>
      <c r="P312" s="33">
        <v>47802586</v>
      </c>
      <c r="Q312" s="33">
        <v>101045844</v>
      </c>
      <c r="R312" s="33">
        <v>101045844</v>
      </c>
      <c r="S312" s="33">
        <v>29397885</v>
      </c>
      <c r="T312" s="38">
        <f t="shared" si="78"/>
        <v>0.29093611212748144</v>
      </c>
      <c r="U312" s="38">
        <f t="shared" si="79"/>
        <v>-1.3003794397231982E-2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55383722</v>
      </c>
      <c r="E313" s="33">
        <v>55383722</v>
      </c>
      <c r="F313" s="33">
        <v>10424126</v>
      </c>
      <c r="G313" s="38">
        <f t="shared" si="72"/>
        <v>0.188216422146565</v>
      </c>
      <c r="H313" s="33">
        <v>8562098</v>
      </c>
      <c r="I313" s="38">
        <f t="shared" si="73"/>
        <v>0.15459592982934589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18986224</v>
      </c>
      <c r="O313" s="38">
        <f t="shared" si="77"/>
        <v>0.34281235197591092</v>
      </c>
      <c r="P313" s="33">
        <v>21173119</v>
      </c>
      <c r="Q313" s="33">
        <v>56161600</v>
      </c>
      <c r="R313" s="33">
        <v>56161600</v>
      </c>
      <c r="S313" s="33">
        <v>11939992</v>
      </c>
      <c r="T313" s="38">
        <f t="shared" si="78"/>
        <v>0.21260063815845703</v>
      </c>
      <c r="U313" s="38">
        <f t="shared" si="79"/>
        <v>-0.59561470371937175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40098179</v>
      </c>
      <c r="E314" s="33">
        <v>39646499</v>
      </c>
      <c r="F314" s="33">
        <v>11395398</v>
      </c>
      <c r="G314" s="38">
        <f t="shared" si="72"/>
        <v>0.28418741908454248</v>
      </c>
      <c r="H314" s="33">
        <v>7929532</v>
      </c>
      <c r="I314" s="38">
        <f t="shared" si="73"/>
        <v>0.1977529204006995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19324930</v>
      </c>
      <c r="O314" s="38">
        <f t="shared" si="77"/>
        <v>0.48194033948524195</v>
      </c>
      <c r="P314" s="33">
        <v>12320063</v>
      </c>
      <c r="Q314" s="33">
        <v>34373105</v>
      </c>
      <c r="R314" s="33">
        <v>34373105</v>
      </c>
      <c r="S314" s="33">
        <v>6736720</v>
      </c>
      <c r="T314" s="38">
        <f t="shared" si="78"/>
        <v>0.19598811338108676</v>
      </c>
      <c r="U314" s="38">
        <f t="shared" si="79"/>
        <v>-0.35637244712141491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26259128</v>
      </c>
      <c r="E315" s="33">
        <v>25268804</v>
      </c>
      <c r="F315" s="33">
        <v>5043583</v>
      </c>
      <c r="G315" s="38">
        <f t="shared" si="72"/>
        <v>0.19206970619892633</v>
      </c>
      <c r="H315" s="33">
        <v>4860075</v>
      </c>
      <c r="I315" s="38">
        <f t="shared" si="73"/>
        <v>0.18508135532908784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9903658</v>
      </c>
      <c r="O315" s="38">
        <f t="shared" si="77"/>
        <v>0.3771510615280142</v>
      </c>
      <c r="P315" s="33">
        <v>9468975</v>
      </c>
      <c r="Q315" s="33">
        <v>24898243</v>
      </c>
      <c r="R315" s="33">
        <v>24898243</v>
      </c>
      <c r="S315" s="33">
        <v>4672366</v>
      </c>
      <c r="T315" s="38">
        <f t="shared" si="78"/>
        <v>0.18765846248669033</v>
      </c>
      <c r="U315" s="38">
        <f t="shared" si="79"/>
        <v>-0.48673694882497842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41233602</v>
      </c>
      <c r="E316" s="33">
        <v>46241932</v>
      </c>
      <c r="F316" s="33">
        <v>14833626</v>
      </c>
      <c r="G316" s="38">
        <f t="shared" si="72"/>
        <v>0.35974606341691906</v>
      </c>
      <c r="H316" s="33">
        <v>7564914</v>
      </c>
      <c r="I316" s="38">
        <f t="shared" si="73"/>
        <v>0.18346478680179334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22398540</v>
      </c>
      <c r="O316" s="38">
        <f t="shared" si="77"/>
        <v>0.5432108502187124</v>
      </c>
      <c r="P316" s="33">
        <v>15012964</v>
      </c>
      <c r="Q316" s="33">
        <v>45751391</v>
      </c>
      <c r="R316" s="33">
        <v>45751391</v>
      </c>
      <c r="S316" s="33">
        <v>5770709</v>
      </c>
      <c r="T316" s="38">
        <f t="shared" si="78"/>
        <v>0.12613188088641938</v>
      </c>
      <c r="U316" s="38">
        <f t="shared" si="79"/>
        <v>-0.49610789714809145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334667738</v>
      </c>
      <c r="E317" s="34">
        <f>SUM(E311:E316)</f>
        <v>338685585</v>
      </c>
      <c r="F317" s="34">
        <f>SUM(F311:F316)</f>
        <v>71568807</v>
      </c>
      <c r="G317" s="39">
        <f t="shared" si="72"/>
        <v>0.21385033235560938</v>
      </c>
      <c r="H317" s="34">
        <f>SUM(H311:H316)</f>
        <v>81402921</v>
      </c>
      <c r="I317" s="39">
        <f t="shared" si="73"/>
        <v>0.24323504107826491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152971728</v>
      </c>
      <c r="O317" s="39">
        <f t="shared" si="77"/>
        <v>0.45708537343387429</v>
      </c>
      <c r="P317" s="34">
        <f>SUM(P311:P316)</f>
        <v>116494031</v>
      </c>
      <c r="Q317" s="34">
        <f>SUM(Q311:Q316)</f>
        <v>292842513</v>
      </c>
      <c r="R317" s="34">
        <f>SUM(R311:R316)</f>
        <v>292842513</v>
      </c>
      <c r="S317" s="34">
        <f>SUM(S311:S316)</f>
        <v>63769775</v>
      </c>
      <c r="T317" s="39">
        <f t="shared" si="78"/>
        <v>0.21776132961951464</v>
      </c>
      <c r="U317" s="39">
        <f t="shared" si="79"/>
        <v>-0.30122667830079641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21641358</v>
      </c>
      <c r="E318" s="33">
        <v>21641358</v>
      </c>
      <c r="F318" s="33">
        <v>4435554</v>
      </c>
      <c r="G318" s="38">
        <f t="shared" si="72"/>
        <v>0.20495728595220319</v>
      </c>
      <c r="H318" s="33">
        <v>4437595</v>
      </c>
      <c r="I318" s="38">
        <f t="shared" si="73"/>
        <v>0.20505159611517909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8873149</v>
      </c>
      <c r="O318" s="38">
        <f t="shared" si="77"/>
        <v>0.41000888206738229</v>
      </c>
      <c r="P318" s="33">
        <v>8769071</v>
      </c>
      <c r="Q318" s="33">
        <v>21130864</v>
      </c>
      <c r="R318" s="33">
        <v>21130864</v>
      </c>
      <c r="S318" s="33">
        <v>4533467</v>
      </c>
      <c r="T318" s="38">
        <f t="shared" si="78"/>
        <v>0.21454243423269395</v>
      </c>
      <c r="U318" s="38">
        <f t="shared" si="79"/>
        <v>-0.49394924502264836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66556945</v>
      </c>
      <c r="E319" s="33">
        <v>66556945</v>
      </c>
      <c r="F319" s="33">
        <v>17042134</v>
      </c>
      <c r="G319" s="38">
        <f t="shared" si="72"/>
        <v>0.25605342913500612</v>
      </c>
      <c r="H319" s="33">
        <v>13859860</v>
      </c>
      <c r="I319" s="38">
        <f t="shared" si="73"/>
        <v>0.20824062763097073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30901994</v>
      </c>
      <c r="O319" s="38">
        <f t="shared" si="77"/>
        <v>0.46429405676597685</v>
      </c>
      <c r="P319" s="33">
        <v>29525830</v>
      </c>
      <c r="Q319" s="33">
        <v>62706619</v>
      </c>
      <c r="R319" s="33">
        <v>62706619</v>
      </c>
      <c r="S319" s="33">
        <v>17722455</v>
      </c>
      <c r="T319" s="38">
        <f t="shared" si="78"/>
        <v>0.28262494905043439</v>
      </c>
      <c r="U319" s="38">
        <f t="shared" si="79"/>
        <v>-0.53058525365756015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15032240</v>
      </c>
      <c r="E320" s="33">
        <v>15032240</v>
      </c>
      <c r="F320" s="33">
        <v>4564342</v>
      </c>
      <c r="G320" s="38">
        <f t="shared" si="72"/>
        <v>0.30363684986402562</v>
      </c>
      <c r="H320" s="33">
        <v>3138143</v>
      </c>
      <c r="I320" s="38">
        <f t="shared" si="73"/>
        <v>0.20876083670830162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7702485</v>
      </c>
      <c r="O320" s="38">
        <f t="shared" si="77"/>
        <v>0.5123976865723272</v>
      </c>
      <c r="P320" s="33">
        <v>7897547</v>
      </c>
      <c r="Q320" s="33">
        <v>16954800</v>
      </c>
      <c r="R320" s="33">
        <v>16954800</v>
      </c>
      <c r="S320" s="33">
        <v>3236434</v>
      </c>
      <c r="T320" s="38">
        <f t="shared" si="78"/>
        <v>0.19088600278387241</v>
      </c>
      <c r="U320" s="38">
        <f t="shared" si="79"/>
        <v>-0.602643327098908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32367520</v>
      </c>
      <c r="E321" s="33">
        <v>32773075</v>
      </c>
      <c r="F321" s="33">
        <v>4733247</v>
      </c>
      <c r="G321" s="38">
        <f t="shared" si="72"/>
        <v>0.14623446590903474</v>
      </c>
      <c r="H321" s="33">
        <v>4488178</v>
      </c>
      <c r="I321" s="38">
        <f t="shared" si="73"/>
        <v>0.13866301774124185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9221425</v>
      </c>
      <c r="O321" s="38">
        <f t="shared" si="77"/>
        <v>0.28489748365027656</v>
      </c>
      <c r="P321" s="33">
        <v>8969088</v>
      </c>
      <c r="Q321" s="33">
        <v>29907543</v>
      </c>
      <c r="R321" s="33">
        <v>29907543</v>
      </c>
      <c r="S321" s="33">
        <v>4015290</v>
      </c>
      <c r="T321" s="38">
        <f t="shared" si="78"/>
        <v>0.13425676592691013</v>
      </c>
      <c r="U321" s="38">
        <f t="shared" si="79"/>
        <v>-0.499594830600391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10721516</v>
      </c>
      <c r="E322" s="33">
        <v>11121516</v>
      </c>
      <c r="F322" s="33">
        <v>2237451</v>
      </c>
      <c r="G322" s="38">
        <f t="shared" si="72"/>
        <v>0.20868793181859729</v>
      </c>
      <c r="H322" s="33">
        <v>2236444</v>
      </c>
      <c r="I322" s="38">
        <f t="shared" si="73"/>
        <v>0.20859400853386778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4473895</v>
      </c>
      <c r="O322" s="38">
        <f t="shared" si="77"/>
        <v>0.41728194035246507</v>
      </c>
      <c r="P322" s="33">
        <v>4192060</v>
      </c>
      <c r="Q322" s="33">
        <v>11325849</v>
      </c>
      <c r="R322" s="33">
        <v>11325849</v>
      </c>
      <c r="S322" s="33">
        <v>2190430</v>
      </c>
      <c r="T322" s="38">
        <f t="shared" si="78"/>
        <v>0.1934009538710961</v>
      </c>
      <c r="U322" s="38">
        <f t="shared" si="79"/>
        <v>-0.46650477330954232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146319579</v>
      </c>
      <c r="E323" s="34">
        <f>SUM(E318:E322)</f>
        <v>147125134</v>
      </c>
      <c r="F323" s="34">
        <f>SUM(F318:F322)</f>
        <v>33012728</v>
      </c>
      <c r="G323" s="39">
        <f t="shared" si="72"/>
        <v>0.22562071477802709</v>
      </c>
      <c r="H323" s="34">
        <f>SUM(H318:H322)</f>
        <v>28160220</v>
      </c>
      <c r="I323" s="39">
        <f t="shared" si="73"/>
        <v>0.19245695068600491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61172948</v>
      </c>
      <c r="O323" s="39">
        <f t="shared" si="77"/>
        <v>0.41807766546403197</v>
      </c>
      <c r="P323" s="34">
        <f>SUM(P318:P322)</f>
        <v>59353596</v>
      </c>
      <c r="Q323" s="34">
        <f>SUM(Q318:Q322)</f>
        <v>142025675</v>
      </c>
      <c r="R323" s="34">
        <f>SUM(R318:R322)</f>
        <v>142025675</v>
      </c>
      <c r="S323" s="34">
        <f>SUM(S318:S322)</f>
        <v>31698076</v>
      </c>
      <c r="T323" s="39">
        <f t="shared" si="78"/>
        <v>0.22318553317912412</v>
      </c>
      <c r="U323" s="39">
        <f t="shared" si="79"/>
        <v>-0.52555157736356861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17061990</v>
      </c>
      <c r="E324" s="33">
        <v>17061990</v>
      </c>
      <c r="F324" s="33">
        <v>4616830</v>
      </c>
      <c r="G324" s="38">
        <f t="shared" si="72"/>
        <v>0.27059153123404717</v>
      </c>
      <c r="H324" s="33">
        <v>5748794</v>
      </c>
      <c r="I324" s="38">
        <f t="shared" si="73"/>
        <v>0.33693572672355337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10365624</v>
      </c>
      <c r="O324" s="38">
        <f t="shared" si="77"/>
        <v>0.60752725795760054</v>
      </c>
      <c r="P324" s="33">
        <v>5510850</v>
      </c>
      <c r="Q324" s="33">
        <v>12074247</v>
      </c>
      <c r="R324" s="33">
        <v>12074247</v>
      </c>
      <c r="S324" s="33">
        <v>3307279</v>
      </c>
      <c r="T324" s="38">
        <f t="shared" si="78"/>
        <v>0.27391182241012629</v>
      </c>
      <c r="U324" s="38">
        <f t="shared" si="79"/>
        <v>4.3177368282569795E-2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30828979</v>
      </c>
      <c r="E325" s="33">
        <v>30843979</v>
      </c>
      <c r="F325" s="33">
        <v>4917708</v>
      </c>
      <c r="G325" s="38">
        <f t="shared" si="72"/>
        <v>0.15951575950666416</v>
      </c>
      <c r="H325" s="33">
        <v>7824400</v>
      </c>
      <c r="I325" s="38">
        <f t="shared" si="73"/>
        <v>0.25380016639539049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12742108</v>
      </c>
      <c r="O325" s="38">
        <f t="shared" si="77"/>
        <v>0.41331592590205468</v>
      </c>
      <c r="P325" s="33">
        <v>9832903</v>
      </c>
      <c r="Q325" s="33">
        <v>30359897</v>
      </c>
      <c r="R325" s="33">
        <v>30359897</v>
      </c>
      <c r="S325" s="33">
        <v>5417441</v>
      </c>
      <c r="T325" s="38">
        <f t="shared" si="78"/>
        <v>0.17844069102078969</v>
      </c>
      <c r="U325" s="38">
        <f t="shared" si="79"/>
        <v>-0.20426348149676654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52145219</v>
      </c>
      <c r="E326" s="33">
        <v>52295858</v>
      </c>
      <c r="F326" s="33">
        <v>13060720</v>
      </c>
      <c r="G326" s="38">
        <f t="shared" si="72"/>
        <v>0.25046821646295131</v>
      </c>
      <c r="H326" s="33">
        <v>9084909</v>
      </c>
      <c r="I326" s="38">
        <f t="shared" si="73"/>
        <v>0.1742232399100673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22145629</v>
      </c>
      <c r="O326" s="38">
        <f t="shared" si="77"/>
        <v>0.42469145637301858</v>
      </c>
      <c r="P326" s="33">
        <v>20675424</v>
      </c>
      <c r="Q326" s="33">
        <v>51166663</v>
      </c>
      <c r="R326" s="33">
        <v>51166663</v>
      </c>
      <c r="S326" s="33">
        <v>11241549</v>
      </c>
      <c r="T326" s="38">
        <f t="shared" si="78"/>
        <v>0.21970455646091283</v>
      </c>
      <c r="U326" s="38">
        <f t="shared" si="79"/>
        <v>-0.56059382385580103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78265160</v>
      </c>
      <c r="E327" s="33">
        <v>78247160</v>
      </c>
      <c r="F327" s="33">
        <v>13246141</v>
      </c>
      <c r="G327" s="38">
        <f t="shared" si="72"/>
        <v>0.16924696761624203</v>
      </c>
      <c r="H327" s="33">
        <v>8594991</v>
      </c>
      <c r="I327" s="38">
        <f t="shared" si="73"/>
        <v>0.10981886448580697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21841132</v>
      </c>
      <c r="O327" s="38">
        <f t="shared" si="77"/>
        <v>0.27906583210204899</v>
      </c>
      <c r="P327" s="33">
        <v>21300711</v>
      </c>
      <c r="Q327" s="33">
        <v>80234344</v>
      </c>
      <c r="R327" s="33">
        <v>80234344</v>
      </c>
      <c r="S327" s="33">
        <v>9337165</v>
      </c>
      <c r="T327" s="38">
        <f t="shared" si="78"/>
        <v>0.11637366911107293</v>
      </c>
      <c r="U327" s="38">
        <f t="shared" si="79"/>
        <v>-0.59649276495981751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69508000</v>
      </c>
      <c r="E328" s="33">
        <v>69508000</v>
      </c>
      <c r="F328" s="33">
        <v>16198297</v>
      </c>
      <c r="G328" s="38">
        <f t="shared" si="72"/>
        <v>0.23304219658168843</v>
      </c>
      <c r="H328" s="33">
        <v>18919642</v>
      </c>
      <c r="I328" s="38">
        <f t="shared" si="73"/>
        <v>0.27219373309547101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35117939</v>
      </c>
      <c r="O328" s="38">
        <f t="shared" si="77"/>
        <v>0.50523592967715947</v>
      </c>
      <c r="P328" s="33">
        <v>38685347</v>
      </c>
      <c r="Q328" s="33">
        <v>79305050</v>
      </c>
      <c r="R328" s="33">
        <v>79305050</v>
      </c>
      <c r="S328" s="33">
        <v>21528881</v>
      </c>
      <c r="T328" s="38">
        <f t="shared" si="78"/>
        <v>0.2714692317828436</v>
      </c>
      <c r="U328" s="38">
        <f t="shared" si="79"/>
        <v>-0.51093518690681505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30554258</v>
      </c>
      <c r="E329" s="33">
        <v>30554258</v>
      </c>
      <c r="F329" s="33">
        <v>6827457</v>
      </c>
      <c r="G329" s="38">
        <f t="shared" si="72"/>
        <v>0.22345353632871726</v>
      </c>
      <c r="H329" s="33">
        <v>6497401</v>
      </c>
      <c r="I329" s="38">
        <f t="shared" si="73"/>
        <v>0.21265124487722792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13324858</v>
      </c>
      <c r="O329" s="38">
        <f t="shared" si="77"/>
        <v>0.4361047812059452</v>
      </c>
      <c r="P329" s="33">
        <v>17621442</v>
      </c>
      <c r="Q329" s="33">
        <v>34068907</v>
      </c>
      <c r="R329" s="33">
        <v>34068907</v>
      </c>
      <c r="S329" s="33">
        <v>9005598</v>
      </c>
      <c r="T329" s="38">
        <f t="shared" si="78"/>
        <v>0.26433480827547534</v>
      </c>
      <c r="U329" s="38">
        <f t="shared" si="79"/>
        <v>-0.63127870012000153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36345602</v>
      </c>
      <c r="E330" s="33">
        <v>36345602</v>
      </c>
      <c r="F330" s="33">
        <v>6067528</v>
      </c>
      <c r="G330" s="38">
        <f t="shared" si="72"/>
        <v>0.1669398129655412</v>
      </c>
      <c r="H330" s="33">
        <v>2959539</v>
      </c>
      <c r="I330" s="38">
        <f t="shared" si="73"/>
        <v>8.1427706163733377E-2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9027067</v>
      </c>
      <c r="O330" s="38">
        <f t="shared" si="77"/>
        <v>0.24836751912927457</v>
      </c>
      <c r="P330" s="33">
        <v>9328757</v>
      </c>
      <c r="Q330" s="33">
        <v>25687625</v>
      </c>
      <c r="R330" s="33">
        <v>25687625</v>
      </c>
      <c r="S330" s="33">
        <v>4841503</v>
      </c>
      <c r="T330" s="38">
        <f t="shared" si="78"/>
        <v>0.18847608527452422</v>
      </c>
      <c r="U330" s="38">
        <f t="shared" si="79"/>
        <v>-0.68275098172243098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50582042</v>
      </c>
      <c r="E331" s="33">
        <v>53332042</v>
      </c>
      <c r="F331" s="33">
        <v>8049586</v>
      </c>
      <c r="G331" s="38">
        <f t="shared" si="72"/>
        <v>0.15913920596562708</v>
      </c>
      <c r="H331" s="33">
        <v>11589841</v>
      </c>
      <c r="I331" s="38">
        <f t="shared" si="73"/>
        <v>0.22912955945906652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19639427</v>
      </c>
      <c r="O331" s="38">
        <f t="shared" si="77"/>
        <v>0.38826876542469363</v>
      </c>
      <c r="P331" s="33">
        <v>18169117</v>
      </c>
      <c r="Q331" s="33">
        <v>49164603</v>
      </c>
      <c r="R331" s="33">
        <v>49164603</v>
      </c>
      <c r="S331" s="33">
        <v>7477206</v>
      </c>
      <c r="T331" s="38">
        <f t="shared" si="78"/>
        <v>0.15208514955363314</v>
      </c>
      <c r="U331" s="38">
        <f t="shared" si="79"/>
        <v>-0.36211313956534041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365291250</v>
      </c>
      <c r="E332" s="34">
        <f>SUM(E324:E331)</f>
        <v>368188889</v>
      </c>
      <c r="F332" s="34">
        <f>SUM(F324:F331)</f>
        <v>72984267</v>
      </c>
      <c r="G332" s="39">
        <f t="shared" si="72"/>
        <v>0.19979746845838767</v>
      </c>
      <c r="H332" s="34">
        <f>SUM(H324:H331)</f>
        <v>71219517</v>
      </c>
      <c r="I332" s="39">
        <f t="shared" si="73"/>
        <v>0.19496639188592665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144203784</v>
      </c>
      <c r="O332" s="39">
        <f t="shared" si="77"/>
        <v>0.39476386034431432</v>
      </c>
      <c r="P332" s="34">
        <f>SUM(P324:P331)</f>
        <v>141124551</v>
      </c>
      <c r="Q332" s="34">
        <f>SUM(Q324:Q331)</f>
        <v>362061336</v>
      </c>
      <c r="R332" s="34">
        <f>SUM(R324:R331)</f>
        <v>362061336</v>
      </c>
      <c r="S332" s="34">
        <f>SUM(S324:S331)</f>
        <v>72156622</v>
      </c>
      <c r="T332" s="39">
        <f t="shared" si="78"/>
        <v>0.1992939174261899</v>
      </c>
      <c r="U332" s="39">
        <f t="shared" si="79"/>
        <v>-0.49534282663545903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8652708</v>
      </c>
      <c r="E333" s="33">
        <v>8652708</v>
      </c>
      <c r="F333" s="33">
        <v>3127321</v>
      </c>
      <c r="G333" s="38">
        <f t="shared" si="72"/>
        <v>0.36142685041492212</v>
      </c>
      <c r="H333" s="33">
        <v>3272349</v>
      </c>
      <c r="I333" s="38">
        <f t="shared" si="73"/>
        <v>0.37818784593216365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6399670</v>
      </c>
      <c r="O333" s="38">
        <f t="shared" si="77"/>
        <v>0.73961469634708576</v>
      </c>
      <c r="P333" s="33">
        <v>7248936</v>
      </c>
      <c r="Q333" s="33">
        <v>8903032</v>
      </c>
      <c r="R333" s="33">
        <v>8903032</v>
      </c>
      <c r="S333" s="33">
        <v>3632904</v>
      </c>
      <c r="T333" s="38">
        <f t="shared" si="78"/>
        <v>0.40805244775038435</v>
      </c>
      <c r="U333" s="38">
        <f t="shared" si="79"/>
        <v>-0.54857526677018531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4296684</v>
      </c>
      <c r="E334" s="33">
        <v>4296684</v>
      </c>
      <c r="F334" s="33">
        <v>993906</v>
      </c>
      <c r="G334" s="38">
        <f t="shared" si="72"/>
        <v>0.23131931508111836</v>
      </c>
      <c r="H334" s="33">
        <v>950726</v>
      </c>
      <c r="I334" s="38">
        <f t="shared" si="73"/>
        <v>0.22126970473043864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1944632</v>
      </c>
      <c r="O334" s="38">
        <f t="shared" si="77"/>
        <v>0.45258901981155703</v>
      </c>
      <c r="P334" s="33">
        <v>3297733</v>
      </c>
      <c r="Q334" s="33">
        <v>7873592</v>
      </c>
      <c r="R334" s="33">
        <v>7873592</v>
      </c>
      <c r="S334" s="33">
        <v>1717428</v>
      </c>
      <c r="T334" s="38">
        <f t="shared" si="78"/>
        <v>0.21812509462009208</v>
      </c>
      <c r="U334" s="38">
        <f t="shared" si="79"/>
        <v>-0.71170316092903829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15374269</v>
      </c>
      <c r="E335" s="33">
        <v>15374269</v>
      </c>
      <c r="F335" s="33">
        <v>6091801</v>
      </c>
      <c r="G335" s="38">
        <f t="shared" si="72"/>
        <v>0.39623353799780658</v>
      </c>
      <c r="H335" s="33">
        <v>-126136</v>
      </c>
      <c r="I335" s="38">
        <f t="shared" si="73"/>
        <v>-8.2043575535201054E-3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5965665</v>
      </c>
      <c r="O335" s="38">
        <f t="shared" si="77"/>
        <v>0.38802918044428647</v>
      </c>
      <c r="P335" s="33">
        <v>13371449</v>
      </c>
      <c r="Q335" s="33">
        <v>20028444</v>
      </c>
      <c r="R335" s="33">
        <v>20028444</v>
      </c>
      <c r="S335" s="33">
        <v>5434657</v>
      </c>
      <c r="T335" s="38">
        <f t="shared" si="78"/>
        <v>0.27134694038138957</v>
      </c>
      <c r="U335" s="38">
        <f t="shared" si="79"/>
        <v>-1.0094332334513634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14100062</v>
      </c>
      <c r="E336" s="33">
        <v>14100062</v>
      </c>
      <c r="F336" s="33">
        <v>1002660</v>
      </c>
      <c r="G336" s="38">
        <f t="shared" si="72"/>
        <v>7.1110325614171063E-2</v>
      </c>
      <c r="H336" s="33">
        <v>3041067</v>
      </c>
      <c r="I336" s="38">
        <f t="shared" si="73"/>
        <v>0.21567756226887513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4043727</v>
      </c>
      <c r="O336" s="38">
        <f t="shared" si="77"/>
        <v>0.28678788788304621</v>
      </c>
      <c r="P336" s="33">
        <v>3553971</v>
      </c>
      <c r="Q336" s="33">
        <v>12260996</v>
      </c>
      <c r="R336" s="33">
        <v>12260996</v>
      </c>
      <c r="S336" s="33">
        <v>2313418</v>
      </c>
      <c r="T336" s="38">
        <f t="shared" si="78"/>
        <v>0.18868108267876443</v>
      </c>
      <c r="U336" s="38">
        <f t="shared" si="79"/>
        <v>-0.14431856647113894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42423723</v>
      </c>
      <c r="E337" s="34">
        <f>SUM(E333:E336)</f>
        <v>42423723</v>
      </c>
      <c r="F337" s="34">
        <f>SUM(F333:F336)</f>
        <v>11215688</v>
      </c>
      <c r="G337" s="39">
        <f t="shared" si="72"/>
        <v>0.26437302544144936</v>
      </c>
      <c r="H337" s="34">
        <f>SUM(H333:H336)</f>
        <v>7138006</v>
      </c>
      <c r="I337" s="39">
        <f t="shared" si="73"/>
        <v>0.16825505861425694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18353694</v>
      </c>
      <c r="O337" s="39">
        <f t="shared" si="77"/>
        <v>0.4326280840557063</v>
      </c>
      <c r="P337" s="34">
        <f>SUM(P333:P336)</f>
        <v>27472089</v>
      </c>
      <c r="Q337" s="34">
        <f>SUM(Q333:Q336)</f>
        <v>49066064</v>
      </c>
      <c r="R337" s="34">
        <f>SUM(R333:R336)</f>
        <v>49066064</v>
      </c>
      <c r="S337" s="34">
        <f>SUM(S333:S336)</f>
        <v>13098407</v>
      </c>
      <c r="T337" s="39">
        <f t="shared" si="78"/>
        <v>0.26695450851733288</v>
      </c>
      <c r="U337" s="39">
        <f t="shared" si="79"/>
        <v>-0.74017243464812599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1677812545</v>
      </c>
      <c r="E338" s="34">
        <f>SUM(E302,E304:E309,E311:E316,E318:E322,E324:E331,E333:E336)</f>
        <v>1687767995</v>
      </c>
      <c r="F338" s="34">
        <f>SUM(F302,F304:F309,F311:F316,F318:F322,F324:F331,F333:F336)</f>
        <v>369152572</v>
      </c>
      <c r="G338" s="39">
        <f t="shared" si="72"/>
        <v>0.22002015248968115</v>
      </c>
      <c r="H338" s="34">
        <f>SUM(H302,H304:H309,H311:H316,H318:H322,H324:H331,H333:H336)</f>
        <v>404773506</v>
      </c>
      <c r="I338" s="39">
        <f t="shared" si="73"/>
        <v>0.24125073281055959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773926078</v>
      </c>
      <c r="O338" s="39">
        <f t="shared" si="77"/>
        <v>0.46127088530024074</v>
      </c>
      <c r="P338" s="34">
        <f>SUM(P302,P304:P309,P311:P316,P318:P322,P324:P331,P333:P336)</f>
        <v>670465135</v>
      </c>
      <c r="Q338" s="34">
        <f>SUM(Q302,Q304:Q309,Q311:Q316,Q318:Q322,Q324:Q331,Q333:Q336)</f>
        <v>1573880693</v>
      </c>
      <c r="R338" s="34">
        <f>SUM(R302,R304:R309,R311:R316,R318:R322,R324:R331,R333:R336)</f>
        <v>1573880693</v>
      </c>
      <c r="S338" s="34">
        <f>SUM(S302,S304:S309,S311:S316,S318:S322,S324:S331,S333:S336)</f>
        <v>344721699</v>
      </c>
      <c r="T338" s="39">
        <f t="shared" si="78"/>
        <v>0.2190265758600293</v>
      </c>
      <c r="U338" s="39">
        <f t="shared" si="79"/>
        <v>-0.39627956045768131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20393010535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20423083959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3970019713</v>
      </c>
      <c r="G339" s="41">
        <f t="shared" si="72"/>
        <v>0.19467550934602604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4877028962</v>
      </c>
      <c r="I339" s="41">
        <f t="shared" si="73"/>
        <v>0.23915198560946557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8847048675</v>
      </c>
      <c r="O339" s="41">
        <f t="shared" si="77"/>
        <v>0.43382749495549161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8129932086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19742555343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19742555343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4383725441</v>
      </c>
      <c r="T339" s="41">
        <f t="shared" si="78"/>
        <v>0.22204448030352419</v>
      </c>
      <c r="U339" s="41">
        <f t="shared" si="79"/>
        <v>-0.4001144277209403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23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517456418</v>
      </c>
      <c r="E8" s="33">
        <v>517456418</v>
      </c>
      <c r="F8" s="33">
        <v>196588533</v>
      </c>
      <c r="G8" s="38">
        <f>IF(($D8       =0),0,($F8       /$D8       ))</f>
        <v>0.37991321812149209</v>
      </c>
      <c r="H8" s="33">
        <v>242755666</v>
      </c>
      <c r="I8" s="38">
        <f>IF(($D8       =0),0,($H8       /$D8       ))</f>
        <v>0.46913258306518868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439344199</v>
      </c>
      <c r="O8" s="38">
        <f>IF(($D8       =0),0,($N8       /$D8       ))</f>
        <v>0.84904580118668083</v>
      </c>
      <c r="P8" s="33">
        <v>390854877</v>
      </c>
      <c r="Q8" s="33">
        <v>558138138</v>
      </c>
      <c r="R8" s="33">
        <v>558138138</v>
      </c>
      <c r="S8" s="33">
        <v>212992079</v>
      </c>
      <c r="T8" s="38">
        <f>IF(($Q8       =0),0,($S8       /$Q8       ))</f>
        <v>0.38161176328717389</v>
      </c>
      <c r="U8" s="38">
        <f>IF(($P8       =0),0,(($H8       /$P8       )-1))</f>
        <v>-0.3789109966766514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385061480</v>
      </c>
      <c r="E9" s="33">
        <v>385061480</v>
      </c>
      <c r="F9" s="33">
        <v>34077832</v>
      </c>
      <c r="G9" s="38">
        <f>IF(($D9       =0),0,($F9       /$D9       ))</f>
        <v>8.8499716980259879E-2</v>
      </c>
      <c r="H9" s="33">
        <v>70660267</v>
      </c>
      <c r="I9" s="38">
        <f>IF(($D9       =0),0,($H9       /$D9       ))</f>
        <v>0.18350385761774976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104738099</v>
      </c>
      <c r="O9" s="38">
        <f>IF(($D9       =0),0,($N9       /$D9       ))</f>
        <v>0.27200357459800967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902517898</v>
      </c>
      <c r="E10" s="34">
        <f>SUM(E8:E9)</f>
        <v>902517898</v>
      </c>
      <c r="F10" s="34">
        <f>SUM(F8:F9)</f>
        <v>230666365</v>
      </c>
      <c r="G10" s="39">
        <f t="shared" ref="G10:G54" si="0">IF(($D10      =0),0,($F10      /$D10      ))</f>
        <v>0.25558093142658095</v>
      </c>
      <c r="H10" s="34">
        <f>SUM(H8:H9)</f>
        <v>313415933</v>
      </c>
      <c r="I10" s="39">
        <f t="shared" ref="I10:I54" si="1">IF(($D10      =0),0,($H10      /$D10      ))</f>
        <v>0.34726838514176478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544082298</v>
      </c>
      <c r="O10" s="39">
        <f t="shared" ref="O10:O54" si="5">IF(($D10      =0),0,($N10      /$D10      ))</f>
        <v>0.60284931656834573</v>
      </c>
      <c r="P10" s="34">
        <f>SUM(P8:P9)</f>
        <v>390854877</v>
      </c>
      <c r="Q10" s="34">
        <f>SUM(Q8:Q9)</f>
        <v>558138138</v>
      </c>
      <c r="R10" s="34">
        <f>SUM(R8:R9)</f>
        <v>558138138</v>
      </c>
      <c r="S10" s="34">
        <f>SUM(S8:S9)</f>
        <v>212992079</v>
      </c>
      <c r="T10" s="39">
        <f t="shared" ref="T10:T54" si="6">IF(($Q10      =0),0,($S10      /$Q10      ))</f>
        <v>0.38161176328717389</v>
      </c>
      <c r="U10" s="39">
        <f t="shared" ref="U10:U54" si="7">IF(($P10      =0),0,(($H10      /$P10      )-1))</f>
        <v>-0.19812710178872861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30500898</v>
      </c>
      <c r="E11" s="33">
        <v>30500898</v>
      </c>
      <c r="F11" s="33">
        <v>3831001</v>
      </c>
      <c r="G11" s="38">
        <f t="shared" si="0"/>
        <v>0.12560289208534123</v>
      </c>
      <c r="H11" s="33">
        <v>9701364</v>
      </c>
      <c r="I11" s="38">
        <f t="shared" si="1"/>
        <v>0.31806814343630146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13532365</v>
      </c>
      <c r="O11" s="38">
        <f t="shared" si="5"/>
        <v>0.44367103552164266</v>
      </c>
      <c r="P11" s="33">
        <v>9181818</v>
      </c>
      <c r="Q11" s="33">
        <v>35290175</v>
      </c>
      <c r="R11" s="33">
        <v>35290175</v>
      </c>
      <c r="S11" s="33">
        <v>4708795</v>
      </c>
      <c r="T11" s="38">
        <f t="shared" si="6"/>
        <v>0.13343076366155737</v>
      </c>
      <c r="U11" s="38">
        <f t="shared" si="7"/>
        <v>5.6584218942261844E-2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44948055</v>
      </c>
      <c r="E12" s="33">
        <v>44948055</v>
      </c>
      <c r="F12" s="33">
        <v>10400186</v>
      </c>
      <c r="G12" s="38">
        <f t="shared" si="0"/>
        <v>0.23138233678854403</v>
      </c>
      <c r="H12" s="33">
        <v>11504767</v>
      </c>
      <c r="I12" s="38">
        <f t="shared" si="1"/>
        <v>0.25595694852647127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21904953</v>
      </c>
      <c r="O12" s="38">
        <f t="shared" si="5"/>
        <v>0.4873392853150153</v>
      </c>
      <c r="P12" s="33">
        <v>9431469</v>
      </c>
      <c r="Q12" s="33">
        <v>20570905</v>
      </c>
      <c r="R12" s="33">
        <v>20570905</v>
      </c>
      <c r="S12" s="33">
        <v>7043444</v>
      </c>
      <c r="T12" s="38">
        <f t="shared" si="6"/>
        <v>0.34239835340253627</v>
      </c>
      <c r="U12" s="38">
        <f t="shared" si="7"/>
        <v>0.21982768537965836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37868352</v>
      </c>
      <c r="E13" s="33">
        <v>37868352</v>
      </c>
      <c r="F13" s="33">
        <v>3987040</v>
      </c>
      <c r="G13" s="38">
        <f t="shared" si="0"/>
        <v>0.10528686328890151</v>
      </c>
      <c r="H13" s="33">
        <v>875424</v>
      </c>
      <c r="I13" s="38">
        <f t="shared" si="1"/>
        <v>2.3117562654957891E-2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4862464</v>
      </c>
      <c r="O13" s="38">
        <f t="shared" si="5"/>
        <v>0.1284044259438594</v>
      </c>
      <c r="P13" s="33">
        <v>10883080</v>
      </c>
      <c r="Q13" s="33">
        <v>35803776</v>
      </c>
      <c r="R13" s="33">
        <v>35803776</v>
      </c>
      <c r="S13" s="33">
        <v>6911650</v>
      </c>
      <c r="T13" s="38">
        <f t="shared" si="6"/>
        <v>0.19304248803254717</v>
      </c>
      <c r="U13" s="38">
        <f t="shared" si="7"/>
        <v>-0.91956100662680051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50349671</v>
      </c>
      <c r="E14" s="33">
        <v>50349671</v>
      </c>
      <c r="F14" s="33">
        <v>9392963</v>
      </c>
      <c r="G14" s="38">
        <f t="shared" si="0"/>
        <v>0.18655460529225704</v>
      </c>
      <c r="H14" s="33">
        <v>13916012</v>
      </c>
      <c r="I14" s="38">
        <f t="shared" si="1"/>
        <v>0.27638734719835606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23308975</v>
      </c>
      <c r="O14" s="38">
        <f t="shared" si="5"/>
        <v>0.4629419524906131</v>
      </c>
      <c r="P14" s="33">
        <v>20054190</v>
      </c>
      <c r="Q14" s="33">
        <v>50952677</v>
      </c>
      <c r="R14" s="33">
        <v>50952677</v>
      </c>
      <c r="S14" s="33">
        <v>11579207</v>
      </c>
      <c r="T14" s="38">
        <f t="shared" si="6"/>
        <v>0.22725414407568811</v>
      </c>
      <c r="U14" s="38">
        <f t="shared" si="7"/>
        <v>-0.30607957738507519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8800232</v>
      </c>
      <c r="E15" s="33">
        <v>8800232</v>
      </c>
      <c r="F15" s="33">
        <v>431104</v>
      </c>
      <c r="G15" s="38">
        <f t="shared" si="0"/>
        <v>4.8987799412560942E-2</v>
      </c>
      <c r="H15" s="33">
        <v>575681</v>
      </c>
      <c r="I15" s="38">
        <f t="shared" si="1"/>
        <v>6.5416570835859777E-2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1006785</v>
      </c>
      <c r="O15" s="38">
        <f t="shared" si="5"/>
        <v>0.11440437024842072</v>
      </c>
      <c r="P15" s="33">
        <v>36214</v>
      </c>
      <c r="Q15" s="33">
        <v>6519519</v>
      </c>
      <c r="R15" s="33">
        <v>6519519</v>
      </c>
      <c r="S15" s="33">
        <v>19391</v>
      </c>
      <c r="T15" s="38">
        <f t="shared" si="6"/>
        <v>2.9742991775927028E-3</v>
      </c>
      <c r="U15" s="38">
        <f t="shared" si="7"/>
        <v>14.896642182581322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109559709</v>
      </c>
      <c r="E16" s="33">
        <v>109559709</v>
      </c>
      <c r="F16" s="33">
        <v>23845080</v>
      </c>
      <c r="G16" s="38">
        <f t="shared" si="0"/>
        <v>0.21764460874937155</v>
      </c>
      <c r="H16" s="33">
        <v>21382267</v>
      </c>
      <c r="I16" s="38">
        <f t="shared" si="1"/>
        <v>0.19516542344960044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45227347</v>
      </c>
      <c r="O16" s="38">
        <f t="shared" si="5"/>
        <v>0.412810032198972</v>
      </c>
      <c r="P16" s="33">
        <v>40914905</v>
      </c>
      <c r="Q16" s="33">
        <v>81449652</v>
      </c>
      <c r="R16" s="33">
        <v>81449652</v>
      </c>
      <c r="S16" s="33">
        <v>20936128</v>
      </c>
      <c r="T16" s="38">
        <f t="shared" si="6"/>
        <v>0.25704379927860221</v>
      </c>
      <c r="U16" s="38">
        <f t="shared" si="7"/>
        <v>-0.47739663577368685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14334682</v>
      </c>
      <c r="E17" s="33">
        <v>14334682</v>
      </c>
      <c r="F17" s="33">
        <v>831333</v>
      </c>
      <c r="G17" s="38">
        <f t="shared" si="0"/>
        <v>5.7994519864479725E-2</v>
      </c>
      <c r="H17" s="33">
        <v>895201</v>
      </c>
      <c r="I17" s="38">
        <f t="shared" si="1"/>
        <v>6.2450007610911774E-2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1726534</v>
      </c>
      <c r="O17" s="38">
        <f t="shared" si="5"/>
        <v>0.1204445274753915</v>
      </c>
      <c r="P17" s="33">
        <v>1518687</v>
      </c>
      <c r="Q17" s="33">
        <v>12925760</v>
      </c>
      <c r="R17" s="33">
        <v>12925760</v>
      </c>
      <c r="S17" s="33">
        <v>771951</v>
      </c>
      <c r="T17" s="38">
        <f t="shared" si="6"/>
        <v>5.9721904166563512E-2</v>
      </c>
      <c r="U17" s="38">
        <f t="shared" si="7"/>
        <v>-0.41054279124006465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3850000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1209697</v>
      </c>
      <c r="O18" s="38">
        <f t="shared" si="5"/>
        <v>0.528482743556138</v>
      </c>
      <c r="P18" s="33">
        <v>994271</v>
      </c>
      <c r="Q18" s="33">
        <v>4921700</v>
      </c>
      <c r="R18" s="33">
        <v>4921700</v>
      </c>
      <c r="S18" s="33">
        <v>580206</v>
      </c>
      <c r="T18" s="38">
        <f t="shared" si="6"/>
        <v>0.11788731535851434</v>
      </c>
      <c r="U18" s="38">
        <f t="shared" si="7"/>
        <v>-0.41604451904963535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298650599</v>
      </c>
      <c r="E19" s="34">
        <f>SUM(E11:E18)</f>
        <v>300211599</v>
      </c>
      <c r="F19" s="34">
        <f>SUM(F11:F18)</f>
        <v>53347794</v>
      </c>
      <c r="G19" s="39">
        <f t="shared" si="0"/>
        <v>0.17862945588801582</v>
      </c>
      <c r="H19" s="34">
        <f>SUM(H11:H18)</f>
        <v>59431326</v>
      </c>
      <c r="I19" s="39">
        <f t="shared" si="1"/>
        <v>0.1989995205065703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112779120</v>
      </c>
      <c r="O19" s="39">
        <f t="shared" si="5"/>
        <v>0.37762897639458609</v>
      </c>
      <c r="P19" s="34">
        <f>SUM(P11:P18)</f>
        <v>93014634</v>
      </c>
      <c r="Q19" s="34">
        <f>SUM(Q11:Q18)</f>
        <v>248434164</v>
      </c>
      <c r="R19" s="34">
        <f>SUM(R11:R18)</f>
        <v>248434164</v>
      </c>
      <c r="S19" s="34">
        <f>SUM(S11:S18)</f>
        <v>52550772</v>
      </c>
      <c r="T19" s="39">
        <f t="shared" si="6"/>
        <v>0.21152796038148763</v>
      </c>
      <c r="U19" s="39">
        <f t="shared" si="7"/>
        <v>-0.36105402511179052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34946272</v>
      </c>
      <c r="E20" s="33">
        <v>34946272</v>
      </c>
      <c r="F20" s="33">
        <v>5062769</v>
      </c>
      <c r="G20" s="38">
        <f t="shared" si="0"/>
        <v>0.14487293523040168</v>
      </c>
      <c r="H20" s="33">
        <v>6901665</v>
      </c>
      <c r="I20" s="38">
        <f t="shared" si="1"/>
        <v>0.19749359817264628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11964434</v>
      </c>
      <c r="O20" s="38">
        <f t="shared" si="5"/>
        <v>0.34236653340304796</v>
      </c>
      <c r="P20" s="33">
        <v>13889073</v>
      </c>
      <c r="Q20" s="33">
        <v>39622061</v>
      </c>
      <c r="R20" s="33">
        <v>39622061</v>
      </c>
      <c r="S20" s="33">
        <v>11278754</v>
      </c>
      <c r="T20" s="38">
        <f t="shared" si="6"/>
        <v>0.28465843813626956</v>
      </c>
      <c r="U20" s="38">
        <f t="shared" si="7"/>
        <v>-0.50308670708261094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155391116</v>
      </c>
      <c r="E21" s="33">
        <v>157172779</v>
      </c>
      <c r="F21" s="33">
        <v>8154283</v>
      </c>
      <c r="G21" s="38">
        <f t="shared" si="0"/>
        <v>5.2475863549367903E-2</v>
      </c>
      <c r="H21" s="33">
        <v>7743701</v>
      </c>
      <c r="I21" s="38">
        <f t="shared" si="1"/>
        <v>4.983361468360907E-2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15897984</v>
      </c>
      <c r="O21" s="38">
        <f t="shared" si="5"/>
        <v>0.10230947823297698</v>
      </c>
      <c r="P21" s="33">
        <v>7577702</v>
      </c>
      <c r="Q21" s="33">
        <v>142458189</v>
      </c>
      <c r="R21" s="33">
        <v>142458189</v>
      </c>
      <c r="S21" s="33">
        <v>6138658</v>
      </c>
      <c r="T21" s="38">
        <f t="shared" si="6"/>
        <v>4.309094509126464E-2</v>
      </c>
      <c r="U21" s="38">
        <f t="shared" si="7"/>
        <v>2.1906245455416418E-2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7446115</v>
      </c>
      <c r="E22" s="33">
        <v>7496115</v>
      </c>
      <c r="F22" s="33">
        <v>1582187</v>
      </c>
      <c r="G22" s="38">
        <f t="shared" si="0"/>
        <v>0.21248489984374402</v>
      </c>
      <c r="H22" s="33">
        <v>1865911</v>
      </c>
      <c r="I22" s="38">
        <f t="shared" si="1"/>
        <v>0.25058852838023588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3448098</v>
      </c>
      <c r="O22" s="38">
        <f t="shared" si="5"/>
        <v>0.4630734282239799</v>
      </c>
      <c r="P22" s="33">
        <v>3414310</v>
      </c>
      <c r="Q22" s="33">
        <v>5800280</v>
      </c>
      <c r="R22" s="33">
        <v>5800280</v>
      </c>
      <c r="S22" s="33">
        <v>1656504</v>
      </c>
      <c r="T22" s="38">
        <f t="shared" si="6"/>
        <v>0.28559035081065054</v>
      </c>
      <c r="U22" s="38">
        <f t="shared" si="7"/>
        <v>-0.45350275751176661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60196333</v>
      </c>
      <c r="E23" s="33">
        <v>60196333</v>
      </c>
      <c r="F23" s="33">
        <v>9217432</v>
      </c>
      <c r="G23" s="38">
        <f t="shared" si="0"/>
        <v>0.15312281563729138</v>
      </c>
      <c r="H23" s="33">
        <v>10967301</v>
      </c>
      <c r="I23" s="38">
        <f t="shared" si="1"/>
        <v>0.18219217771952986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20184733</v>
      </c>
      <c r="O23" s="38">
        <f t="shared" si="5"/>
        <v>0.33531499335682124</v>
      </c>
      <c r="P23" s="33">
        <v>14917158</v>
      </c>
      <c r="Q23" s="33">
        <v>51842100</v>
      </c>
      <c r="R23" s="33">
        <v>51842100</v>
      </c>
      <c r="S23" s="33">
        <v>8446583</v>
      </c>
      <c r="T23" s="38">
        <f t="shared" si="6"/>
        <v>0.16292902872375925</v>
      </c>
      <c r="U23" s="38">
        <f t="shared" si="7"/>
        <v>-0.26478616101002617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7860783</v>
      </c>
      <c r="E24" s="33">
        <v>6760783</v>
      </c>
      <c r="F24" s="33">
        <v>1812106</v>
      </c>
      <c r="G24" s="38">
        <f t="shared" si="0"/>
        <v>0.2305248726494549</v>
      </c>
      <c r="H24" s="33">
        <v>1790870</v>
      </c>
      <c r="I24" s="38">
        <f t="shared" si="1"/>
        <v>0.22782336059906499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3602976</v>
      </c>
      <c r="O24" s="38">
        <f t="shared" si="5"/>
        <v>0.45834823324851992</v>
      </c>
      <c r="P24" s="33">
        <v>3456171</v>
      </c>
      <c r="Q24" s="33">
        <v>6652685</v>
      </c>
      <c r="R24" s="33">
        <v>6652685</v>
      </c>
      <c r="S24" s="33">
        <v>1771633</v>
      </c>
      <c r="T24" s="38">
        <f t="shared" si="6"/>
        <v>0.26630345492083274</v>
      </c>
      <c r="U24" s="38">
        <f t="shared" si="7"/>
        <v>-0.48183408749162004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47693822</v>
      </c>
      <c r="E25" s="33">
        <v>47693822</v>
      </c>
      <c r="F25" s="33">
        <v>4764174</v>
      </c>
      <c r="G25" s="38">
        <f t="shared" si="0"/>
        <v>9.9890799273750802E-2</v>
      </c>
      <c r="H25" s="33">
        <v>9857420</v>
      </c>
      <c r="I25" s="38">
        <f t="shared" si="1"/>
        <v>0.20668127624579971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14621594</v>
      </c>
      <c r="O25" s="38">
        <f t="shared" si="5"/>
        <v>0.30657207551955051</v>
      </c>
      <c r="P25" s="33">
        <v>11659352</v>
      </c>
      <c r="Q25" s="33">
        <v>39906452</v>
      </c>
      <c r="R25" s="33">
        <v>39906452</v>
      </c>
      <c r="S25" s="33">
        <v>11659352</v>
      </c>
      <c r="T25" s="38">
        <f t="shared" si="6"/>
        <v>0.2921670911761336</v>
      </c>
      <c r="U25" s="38">
        <f t="shared" si="7"/>
        <v>-0.15454821159872345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3682872</v>
      </c>
      <c r="E26" s="33">
        <v>3682872</v>
      </c>
      <c r="F26" s="33">
        <v>229414</v>
      </c>
      <c r="G26" s="38">
        <f t="shared" si="0"/>
        <v>6.2292145912211994E-2</v>
      </c>
      <c r="H26" s="33">
        <v>278608</v>
      </c>
      <c r="I26" s="38">
        <f t="shared" si="1"/>
        <v>7.5649656029316253E-2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508022</v>
      </c>
      <c r="O26" s="38">
        <f t="shared" si="5"/>
        <v>0.13794180194152825</v>
      </c>
      <c r="P26" s="33">
        <v>1900689</v>
      </c>
      <c r="Q26" s="33">
        <v>3582348</v>
      </c>
      <c r="R26" s="33">
        <v>3582348</v>
      </c>
      <c r="S26" s="33">
        <v>1453156</v>
      </c>
      <c r="T26" s="38">
        <f t="shared" si="6"/>
        <v>0.40564344949178582</v>
      </c>
      <c r="U26" s="38">
        <f t="shared" si="7"/>
        <v>-0.85341736601832285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317217313</v>
      </c>
      <c r="E27" s="34">
        <f>SUM(E20:E26)</f>
        <v>317948976</v>
      </c>
      <c r="F27" s="34">
        <f>SUM(F20:F26)</f>
        <v>30822365</v>
      </c>
      <c r="G27" s="39">
        <f t="shared" si="0"/>
        <v>9.7164825931174828E-2</v>
      </c>
      <c r="H27" s="34">
        <f>SUM(H20:H26)</f>
        <v>39405476</v>
      </c>
      <c r="I27" s="39">
        <f t="shared" si="1"/>
        <v>0.12422233713328251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70227841</v>
      </c>
      <c r="O27" s="39">
        <f t="shared" si="5"/>
        <v>0.22138716306445733</v>
      </c>
      <c r="P27" s="34">
        <f>SUM(P20:P26)</f>
        <v>56814455</v>
      </c>
      <c r="Q27" s="34">
        <f>SUM(Q20:Q26)</f>
        <v>289864115</v>
      </c>
      <c r="R27" s="34">
        <f>SUM(R20:R26)</f>
        <v>289864115</v>
      </c>
      <c r="S27" s="34">
        <f>SUM(S20:S26)</f>
        <v>42404640</v>
      </c>
      <c r="T27" s="39">
        <f t="shared" si="6"/>
        <v>0.14629144418238871</v>
      </c>
      <c r="U27" s="39">
        <f t="shared" si="7"/>
        <v>-0.30641812897791587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76584395</v>
      </c>
      <c r="E28" s="33">
        <v>76584395</v>
      </c>
      <c r="F28" s="33">
        <v>5191456</v>
      </c>
      <c r="G28" s="38">
        <f t="shared" si="0"/>
        <v>6.7787386712397479E-2</v>
      </c>
      <c r="H28" s="33">
        <v>6777060</v>
      </c>
      <c r="I28" s="38">
        <f t="shared" si="1"/>
        <v>8.8491395668791273E-2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11968516</v>
      </c>
      <c r="O28" s="38">
        <f t="shared" si="5"/>
        <v>0.15627878238118875</v>
      </c>
      <c r="P28" s="33">
        <v>2266378</v>
      </c>
      <c r="Q28" s="33">
        <v>91607616</v>
      </c>
      <c r="R28" s="33">
        <v>91607616</v>
      </c>
      <c r="S28" s="33">
        <v>1466490</v>
      </c>
      <c r="T28" s="38">
        <f t="shared" si="6"/>
        <v>1.6008385154352232E-2</v>
      </c>
      <c r="U28" s="38">
        <f t="shared" si="7"/>
        <v>1.9902602301999051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18176568</v>
      </c>
      <c r="E29" s="33">
        <v>18176568</v>
      </c>
      <c r="F29" s="33">
        <v>4188542</v>
      </c>
      <c r="G29" s="38">
        <f t="shared" si="0"/>
        <v>0.23043635080065719</v>
      </c>
      <c r="H29" s="33">
        <v>8085880</v>
      </c>
      <c r="I29" s="38">
        <f t="shared" si="1"/>
        <v>0.44485185542177158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12274422</v>
      </c>
      <c r="O29" s="38">
        <f t="shared" si="5"/>
        <v>0.6752882062224288</v>
      </c>
      <c r="P29" s="33">
        <v>19967891</v>
      </c>
      <c r="Q29" s="33">
        <v>16558276</v>
      </c>
      <c r="R29" s="33">
        <v>16558276</v>
      </c>
      <c r="S29" s="33">
        <v>8128768</v>
      </c>
      <c r="T29" s="38">
        <f t="shared" si="6"/>
        <v>0.49091874057419987</v>
      </c>
      <c r="U29" s="38">
        <f t="shared" si="7"/>
        <v>-0.59505588246650587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3583826</v>
      </c>
      <c r="E30" s="33">
        <v>3583826</v>
      </c>
      <c r="F30" s="33">
        <v>572325</v>
      </c>
      <c r="G30" s="38">
        <f t="shared" si="0"/>
        <v>0.15969664821897045</v>
      </c>
      <c r="H30" s="33">
        <v>1248911</v>
      </c>
      <c r="I30" s="38">
        <f t="shared" si="1"/>
        <v>0.34848538963666204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1821236</v>
      </c>
      <c r="O30" s="38">
        <f t="shared" si="5"/>
        <v>0.50818203785563254</v>
      </c>
      <c r="P30" s="33">
        <v>1946568</v>
      </c>
      <c r="Q30" s="33">
        <v>2736054</v>
      </c>
      <c r="R30" s="33">
        <v>2736054</v>
      </c>
      <c r="S30" s="33">
        <v>1034150</v>
      </c>
      <c r="T30" s="38">
        <f t="shared" si="6"/>
        <v>0.37797134120890891</v>
      </c>
      <c r="U30" s="38">
        <f t="shared" si="7"/>
        <v>-0.35840361086794814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25539956</v>
      </c>
      <c r="E31" s="33">
        <v>25539956</v>
      </c>
      <c r="F31" s="33">
        <v>8432063</v>
      </c>
      <c r="G31" s="38">
        <f t="shared" si="0"/>
        <v>0.33015182171809537</v>
      </c>
      <c r="H31" s="33">
        <v>7944537</v>
      </c>
      <c r="I31" s="38">
        <f t="shared" si="1"/>
        <v>0.31106306526134969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16376600</v>
      </c>
      <c r="O31" s="38">
        <f t="shared" si="5"/>
        <v>0.64121488697944506</v>
      </c>
      <c r="P31" s="33">
        <v>11574127</v>
      </c>
      <c r="Q31" s="33">
        <v>21759742</v>
      </c>
      <c r="R31" s="33">
        <v>21759742</v>
      </c>
      <c r="S31" s="33">
        <v>6315152</v>
      </c>
      <c r="T31" s="38">
        <f t="shared" si="6"/>
        <v>0.29022182340213409</v>
      </c>
      <c r="U31" s="38">
        <f t="shared" si="7"/>
        <v>-0.31359514199213467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6262984</v>
      </c>
      <c r="E32" s="33">
        <v>6262984</v>
      </c>
      <c r="F32" s="33">
        <v>765638</v>
      </c>
      <c r="G32" s="38">
        <f t="shared" si="0"/>
        <v>0.12224811687208526</v>
      </c>
      <c r="H32" s="33">
        <v>295195</v>
      </c>
      <c r="I32" s="38">
        <f t="shared" si="1"/>
        <v>4.7133283431667714E-2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1060833</v>
      </c>
      <c r="O32" s="38">
        <f t="shared" si="5"/>
        <v>0.16938140030375298</v>
      </c>
      <c r="P32" s="33">
        <v>765245</v>
      </c>
      <c r="Q32" s="33">
        <v>3501888</v>
      </c>
      <c r="R32" s="33">
        <v>3501888</v>
      </c>
      <c r="S32" s="33">
        <v>426810</v>
      </c>
      <c r="T32" s="38">
        <f t="shared" si="6"/>
        <v>0.12187996874828663</v>
      </c>
      <c r="U32" s="38">
        <f t="shared" si="7"/>
        <v>-0.61424772458493693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72397434</v>
      </c>
      <c r="E33" s="33">
        <v>72397434</v>
      </c>
      <c r="F33" s="33">
        <v>6663999</v>
      </c>
      <c r="G33" s="38">
        <f t="shared" si="0"/>
        <v>9.204744742748755E-2</v>
      </c>
      <c r="H33" s="33">
        <v>7419489</v>
      </c>
      <c r="I33" s="38">
        <f t="shared" si="1"/>
        <v>0.1024827620271735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14083488</v>
      </c>
      <c r="O33" s="38">
        <f t="shared" si="5"/>
        <v>0.19453020945466107</v>
      </c>
      <c r="P33" s="33">
        <v>14942551</v>
      </c>
      <c r="Q33" s="33">
        <v>62242447</v>
      </c>
      <c r="R33" s="33">
        <v>62242447</v>
      </c>
      <c r="S33" s="33">
        <v>7320433</v>
      </c>
      <c r="T33" s="38">
        <f t="shared" si="6"/>
        <v>0.11761158747502327</v>
      </c>
      <c r="U33" s="38">
        <f t="shared" si="7"/>
        <v>-0.5034657067591739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431847</v>
      </c>
      <c r="G34" s="38">
        <f t="shared" si="0"/>
        <v>0</v>
      </c>
      <c r="H34" s="33">
        <v>465436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897283</v>
      </c>
      <c r="O34" s="38">
        <f t="shared" si="5"/>
        <v>0</v>
      </c>
      <c r="P34" s="33">
        <v>1229803</v>
      </c>
      <c r="Q34" s="33">
        <v>0</v>
      </c>
      <c r="R34" s="33">
        <v>0</v>
      </c>
      <c r="S34" s="33">
        <v>639859</v>
      </c>
      <c r="T34" s="38">
        <f t="shared" si="6"/>
        <v>0</v>
      </c>
      <c r="U34" s="38">
        <f t="shared" si="7"/>
        <v>-0.62153613220979298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202545163</v>
      </c>
      <c r="E35" s="34">
        <f>SUM(E28:E34)</f>
        <v>202545163</v>
      </c>
      <c r="F35" s="34">
        <f>SUM(F28:F34)</f>
        <v>26245870</v>
      </c>
      <c r="G35" s="39">
        <f t="shared" si="0"/>
        <v>0.12958033463381202</v>
      </c>
      <c r="H35" s="34">
        <f>SUM(H28:H34)</f>
        <v>32236508</v>
      </c>
      <c r="I35" s="39">
        <f t="shared" si="1"/>
        <v>0.15915713573471019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58482378</v>
      </c>
      <c r="O35" s="39">
        <f t="shared" si="5"/>
        <v>0.28873747036852221</v>
      </c>
      <c r="P35" s="34">
        <f>SUM(P28:P34)</f>
        <v>52692563</v>
      </c>
      <c r="Q35" s="34">
        <f>SUM(Q28:Q34)</f>
        <v>198406023</v>
      </c>
      <c r="R35" s="34">
        <f>SUM(R28:R34)</f>
        <v>198406023</v>
      </c>
      <c r="S35" s="34">
        <f>SUM(S28:S34)</f>
        <v>25331662</v>
      </c>
      <c r="T35" s="39">
        <f t="shared" si="6"/>
        <v>0.12767587201725222</v>
      </c>
      <c r="U35" s="39">
        <f t="shared" si="7"/>
        <v>-0.38821522118785534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59981398</v>
      </c>
      <c r="E36" s="33">
        <v>59981398</v>
      </c>
      <c r="F36" s="33">
        <v>2841638</v>
      </c>
      <c r="G36" s="38">
        <f t="shared" si="0"/>
        <v>4.7375321262101963E-2</v>
      </c>
      <c r="H36" s="33">
        <v>17492684</v>
      </c>
      <c r="I36" s="38">
        <f t="shared" si="1"/>
        <v>0.29163514995098982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20334322</v>
      </c>
      <c r="O36" s="38">
        <f t="shared" si="5"/>
        <v>0.33901047121309175</v>
      </c>
      <c r="P36" s="33">
        <v>10078688</v>
      </c>
      <c r="Q36" s="33">
        <v>50429231</v>
      </c>
      <c r="R36" s="33">
        <v>50429231</v>
      </c>
      <c r="S36" s="33">
        <v>8550940</v>
      </c>
      <c r="T36" s="38">
        <f t="shared" si="6"/>
        <v>0.16956316466535054</v>
      </c>
      <c r="U36" s="38">
        <f t="shared" si="7"/>
        <v>0.73561122241307597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25962579</v>
      </c>
      <c r="E37" s="33">
        <v>25962579</v>
      </c>
      <c r="F37" s="33">
        <v>1958983</v>
      </c>
      <c r="G37" s="38">
        <f t="shared" si="0"/>
        <v>7.5454098762684552E-2</v>
      </c>
      <c r="H37" s="33">
        <v>3197675</v>
      </c>
      <c r="I37" s="38">
        <f t="shared" si="1"/>
        <v>0.12316476725983193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5156658</v>
      </c>
      <c r="O37" s="38">
        <f t="shared" si="5"/>
        <v>0.19861886602251649</v>
      </c>
      <c r="P37" s="33">
        <v>2883517</v>
      </c>
      <c r="Q37" s="33">
        <v>24916349</v>
      </c>
      <c r="R37" s="33">
        <v>24916349</v>
      </c>
      <c r="S37" s="33">
        <v>1651628</v>
      </c>
      <c r="T37" s="38">
        <f t="shared" si="6"/>
        <v>6.6286918681384657E-2</v>
      </c>
      <c r="U37" s="38">
        <f t="shared" si="7"/>
        <v>0.1089495917658887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2964710</v>
      </c>
      <c r="E38" s="33">
        <v>2964710</v>
      </c>
      <c r="F38" s="33">
        <v>141600</v>
      </c>
      <c r="G38" s="38">
        <f t="shared" si="0"/>
        <v>4.7761838426018062E-2</v>
      </c>
      <c r="H38" s="33">
        <v>247785</v>
      </c>
      <c r="I38" s="38">
        <f t="shared" si="1"/>
        <v>8.3578157728749186E-2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389385</v>
      </c>
      <c r="O38" s="38">
        <f t="shared" si="5"/>
        <v>0.13133999615476724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4831852</v>
      </c>
      <c r="G39" s="38">
        <f t="shared" si="0"/>
        <v>0.21348703220960544</v>
      </c>
      <c r="H39" s="33">
        <v>5313641</v>
      </c>
      <c r="I39" s="38">
        <f t="shared" si="1"/>
        <v>0.23477404674590199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10145493</v>
      </c>
      <c r="O39" s="38">
        <f t="shared" si="5"/>
        <v>0.44826107895550743</v>
      </c>
      <c r="P39" s="33">
        <v>5480797</v>
      </c>
      <c r="Q39" s="33">
        <v>32803000</v>
      </c>
      <c r="R39" s="33">
        <v>32803000</v>
      </c>
      <c r="S39" s="33">
        <v>2981533</v>
      </c>
      <c r="T39" s="38">
        <f t="shared" si="6"/>
        <v>9.0892083041185262E-2</v>
      </c>
      <c r="U39" s="38">
        <f t="shared" si="7"/>
        <v>-3.049848407083855E-2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111541687</v>
      </c>
      <c r="E40" s="34">
        <f>SUM(E36:E39)</f>
        <v>111541687</v>
      </c>
      <c r="F40" s="34">
        <f>SUM(F36:F39)</f>
        <v>9774073</v>
      </c>
      <c r="G40" s="39">
        <f t="shared" si="0"/>
        <v>8.762708600597012E-2</v>
      </c>
      <c r="H40" s="34">
        <f>SUM(H36:H39)</f>
        <v>26251785</v>
      </c>
      <c r="I40" s="39">
        <f t="shared" si="1"/>
        <v>0.23535402508301673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36025858</v>
      </c>
      <c r="O40" s="39">
        <f t="shared" si="5"/>
        <v>0.32298111108898686</v>
      </c>
      <c r="P40" s="34">
        <f>SUM(P36:P39)</f>
        <v>18443002</v>
      </c>
      <c r="Q40" s="34">
        <f>SUM(Q36:Q39)</f>
        <v>108148580</v>
      </c>
      <c r="R40" s="34">
        <f>SUM(R36:R39)</f>
        <v>108148580</v>
      </c>
      <c r="S40" s="34">
        <f>SUM(S36:S39)</f>
        <v>13184101</v>
      </c>
      <c r="T40" s="39">
        <f t="shared" si="6"/>
        <v>0.12190729642497386</v>
      </c>
      <c r="U40" s="39">
        <f t="shared" si="7"/>
        <v>0.42340086500017726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58682100</v>
      </c>
      <c r="E41" s="33">
        <v>58682100</v>
      </c>
      <c r="F41" s="33">
        <v>9870566</v>
      </c>
      <c r="G41" s="38">
        <f t="shared" si="0"/>
        <v>0.16820403496125735</v>
      </c>
      <c r="H41" s="33">
        <v>11893906</v>
      </c>
      <c r="I41" s="38">
        <f t="shared" si="1"/>
        <v>0.20268371445466335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21764472</v>
      </c>
      <c r="O41" s="38">
        <f t="shared" si="5"/>
        <v>0.37088774941592068</v>
      </c>
      <c r="P41" s="33">
        <v>6483132</v>
      </c>
      <c r="Q41" s="33">
        <v>62486618</v>
      </c>
      <c r="R41" s="33">
        <v>62486618</v>
      </c>
      <c r="S41" s="33">
        <v>1819244</v>
      </c>
      <c r="T41" s="38">
        <f t="shared" si="6"/>
        <v>2.9114137686248279E-2</v>
      </c>
      <c r="U41" s="38">
        <f t="shared" si="7"/>
        <v>0.83459260123039303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84091470</v>
      </c>
      <c r="E42" s="33">
        <v>84091470</v>
      </c>
      <c r="F42" s="33">
        <v>7235421</v>
      </c>
      <c r="G42" s="38">
        <f t="shared" si="0"/>
        <v>8.6042270399126097E-2</v>
      </c>
      <c r="H42" s="33">
        <v>5909261</v>
      </c>
      <c r="I42" s="38">
        <f t="shared" si="1"/>
        <v>7.0271824240912897E-2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13144682</v>
      </c>
      <c r="O42" s="38">
        <f t="shared" si="5"/>
        <v>0.15631409464003901</v>
      </c>
      <c r="P42" s="33">
        <v>13367872</v>
      </c>
      <c r="Q42" s="33">
        <v>62981232</v>
      </c>
      <c r="R42" s="33">
        <v>62981232</v>
      </c>
      <c r="S42" s="33">
        <v>7237197</v>
      </c>
      <c r="T42" s="38">
        <f t="shared" si="6"/>
        <v>0.11491037520510872</v>
      </c>
      <c r="U42" s="38">
        <f t="shared" si="7"/>
        <v>-0.55795050999889884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39183461</v>
      </c>
      <c r="E43" s="33">
        <v>39183461</v>
      </c>
      <c r="F43" s="33">
        <v>8279633</v>
      </c>
      <c r="G43" s="38">
        <f t="shared" si="0"/>
        <v>0.2113042796296121</v>
      </c>
      <c r="H43" s="33">
        <v>9764543</v>
      </c>
      <c r="I43" s="38">
        <f t="shared" si="1"/>
        <v>0.24920062574360136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18044176</v>
      </c>
      <c r="O43" s="38">
        <f t="shared" si="5"/>
        <v>0.46050490537321348</v>
      </c>
      <c r="P43" s="33">
        <v>13285333</v>
      </c>
      <c r="Q43" s="33">
        <v>35202414</v>
      </c>
      <c r="R43" s="33">
        <v>35202414</v>
      </c>
      <c r="S43" s="33">
        <v>8999349</v>
      </c>
      <c r="T43" s="38">
        <f t="shared" si="6"/>
        <v>0.25564579179143793</v>
      </c>
      <c r="U43" s="38">
        <f t="shared" si="7"/>
        <v>-0.26501330452161043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69983069</v>
      </c>
      <c r="E44" s="33">
        <v>69983069</v>
      </c>
      <c r="F44" s="33">
        <v>13039310</v>
      </c>
      <c r="G44" s="38">
        <f t="shared" si="0"/>
        <v>0.18632092285063978</v>
      </c>
      <c r="H44" s="33">
        <v>19384010</v>
      </c>
      <c r="I44" s="38">
        <f t="shared" si="1"/>
        <v>0.27698142246376761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32423320</v>
      </c>
      <c r="O44" s="38">
        <f t="shared" si="5"/>
        <v>0.46330234531440739</v>
      </c>
      <c r="P44" s="33">
        <v>8426350</v>
      </c>
      <c r="Q44" s="33">
        <v>104259254</v>
      </c>
      <c r="R44" s="33">
        <v>104259254</v>
      </c>
      <c r="S44" s="33">
        <v>4055067</v>
      </c>
      <c r="T44" s="38">
        <f t="shared" si="6"/>
        <v>3.8894072654692122E-2</v>
      </c>
      <c r="U44" s="38">
        <f t="shared" si="7"/>
        <v>1.300404089552416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175569421</v>
      </c>
      <c r="E45" s="33">
        <v>175569421</v>
      </c>
      <c r="F45" s="33">
        <v>24583456</v>
      </c>
      <c r="G45" s="38">
        <f t="shared" si="0"/>
        <v>0.14002128536950634</v>
      </c>
      <c r="H45" s="33">
        <v>65320168</v>
      </c>
      <c r="I45" s="38">
        <f t="shared" si="1"/>
        <v>0.37204752187455242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89903624</v>
      </c>
      <c r="O45" s="38">
        <f t="shared" si="5"/>
        <v>0.51206880724405879</v>
      </c>
      <c r="P45" s="33">
        <v>35435774</v>
      </c>
      <c r="Q45" s="33">
        <v>161006850</v>
      </c>
      <c r="R45" s="33">
        <v>161006850</v>
      </c>
      <c r="S45" s="33">
        <v>18610175</v>
      </c>
      <c r="T45" s="38">
        <f t="shared" si="6"/>
        <v>0.11558623126904229</v>
      </c>
      <c r="U45" s="38">
        <f t="shared" si="7"/>
        <v>0.84333967137277721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14663216</v>
      </c>
      <c r="E46" s="33">
        <v>14663216</v>
      </c>
      <c r="F46" s="33">
        <v>185956</v>
      </c>
      <c r="G46" s="38">
        <f t="shared" si="0"/>
        <v>1.2681801863929441E-2</v>
      </c>
      <c r="H46" s="33">
        <v>340041</v>
      </c>
      <c r="I46" s="38">
        <f t="shared" si="1"/>
        <v>2.3190069627290495E-2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525997</v>
      </c>
      <c r="O46" s="38">
        <f t="shared" si="5"/>
        <v>3.5871871491219932E-2</v>
      </c>
      <c r="P46" s="33">
        <v>5586030</v>
      </c>
      <c r="Q46" s="33">
        <v>23000963</v>
      </c>
      <c r="R46" s="33">
        <v>23000963</v>
      </c>
      <c r="S46" s="33">
        <v>3137563</v>
      </c>
      <c r="T46" s="38">
        <f t="shared" si="6"/>
        <v>0.13641007117832415</v>
      </c>
      <c r="U46" s="38">
        <f t="shared" si="7"/>
        <v>-0.93912653530324752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442172737</v>
      </c>
      <c r="E47" s="34">
        <f>SUM(E41:E46)</f>
        <v>442172737</v>
      </c>
      <c r="F47" s="34">
        <f>SUM(F41:F46)</f>
        <v>63194342</v>
      </c>
      <c r="G47" s="39">
        <f t="shared" si="0"/>
        <v>0.14291777107008749</v>
      </c>
      <c r="H47" s="34">
        <f>SUM(H41:H46)</f>
        <v>112611929</v>
      </c>
      <c r="I47" s="39">
        <f t="shared" si="1"/>
        <v>0.25467858955763706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175806271</v>
      </c>
      <c r="O47" s="39">
        <f t="shared" si="5"/>
        <v>0.39759636062772452</v>
      </c>
      <c r="P47" s="34">
        <f>SUM(P41:P46)</f>
        <v>82584491</v>
      </c>
      <c r="Q47" s="34">
        <f>SUM(Q41:Q46)</f>
        <v>448937331</v>
      </c>
      <c r="R47" s="34">
        <f>SUM(R41:R46)</f>
        <v>448937331</v>
      </c>
      <c r="S47" s="34">
        <f>SUM(S41:S46)</f>
        <v>43858595</v>
      </c>
      <c r="T47" s="39">
        <f t="shared" si="6"/>
        <v>9.7694248108763315E-2</v>
      </c>
      <c r="U47" s="39">
        <f t="shared" si="7"/>
        <v>0.36359657408314106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27062256</v>
      </c>
      <c r="E48" s="33">
        <v>27062256</v>
      </c>
      <c r="F48" s="33">
        <v>5092379</v>
      </c>
      <c r="G48" s="38">
        <f t="shared" si="0"/>
        <v>0.18817274509560475</v>
      </c>
      <c r="H48" s="33">
        <v>5982470</v>
      </c>
      <c r="I48" s="38">
        <f t="shared" si="1"/>
        <v>0.22106324025609692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11074849</v>
      </c>
      <c r="O48" s="38">
        <f t="shared" si="5"/>
        <v>0.40923598535170164</v>
      </c>
      <c r="P48" s="33">
        <v>10413937</v>
      </c>
      <c r="Q48" s="33">
        <v>53277912</v>
      </c>
      <c r="R48" s="33">
        <v>53277912</v>
      </c>
      <c r="S48" s="33">
        <v>5935166</v>
      </c>
      <c r="T48" s="38">
        <f t="shared" si="6"/>
        <v>0.11140012393879099</v>
      </c>
      <c r="U48" s="38">
        <f t="shared" si="7"/>
        <v>-0.42553234189913003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5319228</v>
      </c>
      <c r="E49" s="33">
        <v>5319228</v>
      </c>
      <c r="F49" s="33">
        <v>1579571</v>
      </c>
      <c r="G49" s="38">
        <f t="shared" si="0"/>
        <v>0.29695493406186013</v>
      </c>
      <c r="H49" s="33">
        <v>1085669</v>
      </c>
      <c r="I49" s="38">
        <f t="shared" si="1"/>
        <v>0.20410273821689914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2665240</v>
      </c>
      <c r="O49" s="38">
        <f t="shared" si="5"/>
        <v>0.5010576722787593</v>
      </c>
      <c r="P49" s="33">
        <v>340424</v>
      </c>
      <c r="Q49" s="33">
        <v>4970200</v>
      </c>
      <c r="R49" s="33">
        <v>4970200</v>
      </c>
      <c r="S49" s="33">
        <v>288742</v>
      </c>
      <c r="T49" s="38">
        <f t="shared" si="6"/>
        <v>5.809464407870911E-2</v>
      </c>
      <c r="U49" s="38">
        <f t="shared" si="7"/>
        <v>2.1891670387516742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72028553</v>
      </c>
      <c r="E50" s="33">
        <v>72028553</v>
      </c>
      <c r="F50" s="33">
        <v>9982643</v>
      </c>
      <c r="G50" s="38">
        <f t="shared" si="0"/>
        <v>0.13859285775184182</v>
      </c>
      <c r="H50" s="33">
        <v>22745561</v>
      </c>
      <c r="I50" s="38">
        <f t="shared" si="1"/>
        <v>0.31578533862814095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32728204</v>
      </c>
      <c r="O50" s="38">
        <f t="shared" si="5"/>
        <v>0.45437819637998283</v>
      </c>
      <c r="P50" s="33">
        <v>20464640</v>
      </c>
      <c r="Q50" s="33">
        <v>69641208</v>
      </c>
      <c r="R50" s="33">
        <v>69641208</v>
      </c>
      <c r="S50" s="33">
        <v>10136135</v>
      </c>
      <c r="T50" s="38">
        <f t="shared" si="6"/>
        <v>0.1455479491395382</v>
      </c>
      <c r="U50" s="38">
        <f t="shared" si="7"/>
        <v>0.11145668821928956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390000</v>
      </c>
      <c r="E51" s="33">
        <v>390000</v>
      </c>
      <c r="F51" s="33">
        <v>226</v>
      </c>
      <c r="G51" s="38">
        <f t="shared" si="0"/>
        <v>5.7948717948717952E-4</v>
      </c>
      <c r="H51" s="33">
        <v>44069</v>
      </c>
      <c r="I51" s="38">
        <f t="shared" si="1"/>
        <v>0.1129974358974359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44295</v>
      </c>
      <c r="O51" s="38">
        <f t="shared" si="5"/>
        <v>0.11357692307692308</v>
      </c>
      <c r="P51" s="33">
        <v>428847</v>
      </c>
      <c r="Q51" s="33">
        <v>2956170</v>
      </c>
      <c r="R51" s="33">
        <v>2956170</v>
      </c>
      <c r="S51" s="33">
        <v>390847</v>
      </c>
      <c r="T51" s="38">
        <f t="shared" si="6"/>
        <v>0.13221397957492295</v>
      </c>
      <c r="U51" s="38">
        <f t="shared" si="7"/>
        <v>-0.89723840903632301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282908</v>
      </c>
      <c r="R52" s="33">
        <v>282908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104800037</v>
      </c>
      <c r="E53" s="34">
        <f>SUM(E48:E52)</f>
        <v>104800037</v>
      </c>
      <c r="F53" s="34">
        <f>SUM(F48:F52)</f>
        <v>16654819</v>
      </c>
      <c r="G53" s="39">
        <f t="shared" si="0"/>
        <v>0.15891997251871198</v>
      </c>
      <c r="H53" s="34">
        <f>SUM(H48:H52)</f>
        <v>29857769</v>
      </c>
      <c r="I53" s="39">
        <f t="shared" si="1"/>
        <v>0.28490227536847146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46512588</v>
      </c>
      <c r="O53" s="39">
        <f t="shared" si="5"/>
        <v>0.4438222478871835</v>
      </c>
      <c r="P53" s="34">
        <f>SUM(P48:P52)</f>
        <v>31647848</v>
      </c>
      <c r="Q53" s="34">
        <f>SUM(Q48:Q52)</f>
        <v>131128398</v>
      </c>
      <c r="R53" s="34">
        <f>SUM(R48:R52)</f>
        <v>131128398</v>
      </c>
      <c r="S53" s="34">
        <f>SUM(S48:S52)</f>
        <v>16750890</v>
      </c>
      <c r="T53" s="39">
        <f t="shared" si="6"/>
        <v>0.12774418246152905</v>
      </c>
      <c r="U53" s="39">
        <f t="shared" si="7"/>
        <v>-5.6562424086465501E-2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2379445434</v>
      </c>
      <c r="E54" s="34">
        <f>SUM(E8:E9,E11:E18,E20:E26,E28:E34,E36:E39,E41:E46,E48:E52)</f>
        <v>2381738097</v>
      </c>
      <c r="F54" s="34">
        <f>SUM(F8:F9,F11:F18,F20:F26,F28:F34,F36:F39,F41:F46,F48:F52)</f>
        <v>430705628</v>
      </c>
      <c r="G54" s="39">
        <f t="shared" si="0"/>
        <v>0.18101092878434127</v>
      </c>
      <c r="H54" s="34">
        <f>SUM(H8:H9,H11:H18,H20:H26,H28:H34,H36:H39,H41:H46,H48:H52)</f>
        <v>613210726</v>
      </c>
      <c r="I54" s="39">
        <f t="shared" si="1"/>
        <v>0.2577116151678896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1043916354</v>
      </c>
      <c r="O54" s="39">
        <f t="shared" si="5"/>
        <v>0.43872254395223087</v>
      </c>
      <c r="P54" s="34">
        <f>SUM(P8:P9,P11:P18,P20:P26,P28:P34,P36:P39,P41:P46,P48:P52)</f>
        <v>726051870</v>
      </c>
      <c r="Q54" s="34">
        <f>SUM(Q8:Q9,Q11:Q18,Q20:Q26,Q28:Q34,Q36:Q39,Q41:Q46,Q48:Q52)</f>
        <v>1983056749</v>
      </c>
      <c r="R54" s="34">
        <f>SUM(R8:R9,R11:R18,R20:R26,R28:R34,R36:R39,R41:R46,R48:R52)</f>
        <v>1983056749</v>
      </c>
      <c r="S54" s="34">
        <f>SUM(S8:S9,S11:S18,S20:S26,S28:S34,S36:S39,S41:S46,S48:S52)</f>
        <v>407072739</v>
      </c>
      <c r="T54" s="39">
        <f t="shared" si="6"/>
        <v>0.20527538569195025</v>
      </c>
      <c r="U54" s="39">
        <f t="shared" si="7"/>
        <v>-0.15541746900259346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259559349</v>
      </c>
      <c r="E57" s="33">
        <v>259559349</v>
      </c>
      <c r="F57" s="33">
        <v>32307326</v>
      </c>
      <c r="G57" s="38">
        <f t="shared" ref="G57:G85" si="8">IF(($D57      =0),0,($F57      /$D57      ))</f>
        <v>0.12446989917515935</v>
      </c>
      <c r="H57" s="33">
        <v>168055777</v>
      </c>
      <c r="I57" s="38">
        <f t="shared" ref="I57:I85" si="9">IF(($D57      =0),0,($H57      /$D57      ))</f>
        <v>0.64746570542523596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200363103</v>
      </c>
      <c r="O57" s="38">
        <f t="shared" ref="O57:O85" si="13">IF(($D57      =0),0,($N57      /$D57      ))</f>
        <v>0.77193560460039523</v>
      </c>
      <c r="P57" s="33">
        <v>73407119</v>
      </c>
      <c r="Q57" s="33">
        <v>295967687</v>
      </c>
      <c r="R57" s="33">
        <v>295967687</v>
      </c>
      <c r="S57" s="33">
        <v>37821454</v>
      </c>
      <c r="T57" s="38">
        <f t="shared" ref="T57:T85" si="14">IF(($Q57      =0),0,($S57      /$Q57      ))</f>
        <v>0.12778913260216815</v>
      </c>
      <c r="U57" s="38">
        <f t="shared" ref="U57:U85" si="15">IF(($P57      =0),0,(($H57      /$P57      )-1))</f>
        <v>1.289366198937735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259559349</v>
      </c>
      <c r="E58" s="34">
        <f>E57</f>
        <v>259559349</v>
      </c>
      <c r="F58" s="34">
        <f>F57</f>
        <v>32307326</v>
      </c>
      <c r="G58" s="39">
        <f t="shared" si="8"/>
        <v>0.12446989917515935</v>
      </c>
      <c r="H58" s="34">
        <f>H57</f>
        <v>168055777</v>
      </c>
      <c r="I58" s="39">
        <f t="shared" si="9"/>
        <v>0.64746570542523596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200363103</v>
      </c>
      <c r="O58" s="39">
        <f t="shared" si="13"/>
        <v>0.77193560460039523</v>
      </c>
      <c r="P58" s="34">
        <f>P57</f>
        <v>73407119</v>
      </c>
      <c r="Q58" s="34">
        <f>Q57</f>
        <v>295967687</v>
      </c>
      <c r="R58" s="34">
        <f>R57</f>
        <v>295967687</v>
      </c>
      <c r="S58" s="34">
        <f>S57</f>
        <v>37821454</v>
      </c>
      <c r="T58" s="39">
        <f t="shared" si="14"/>
        <v>0.12778913260216815</v>
      </c>
      <c r="U58" s="39">
        <f t="shared" si="15"/>
        <v>1.289366198937735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8348729</v>
      </c>
      <c r="E59" s="33">
        <v>8348729</v>
      </c>
      <c r="F59" s="33">
        <v>2277060</v>
      </c>
      <c r="G59" s="38">
        <f t="shared" si="8"/>
        <v>0.27274331218560333</v>
      </c>
      <c r="H59" s="33">
        <v>1965925</v>
      </c>
      <c r="I59" s="38">
        <f t="shared" si="9"/>
        <v>0.23547596286812039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4242985</v>
      </c>
      <c r="O59" s="38">
        <f t="shared" si="13"/>
        <v>0.50821927505372377</v>
      </c>
      <c r="P59" s="33">
        <v>4196808</v>
      </c>
      <c r="Q59" s="33">
        <v>4148424</v>
      </c>
      <c r="R59" s="33">
        <v>4148424</v>
      </c>
      <c r="S59" s="33">
        <v>2133864</v>
      </c>
      <c r="T59" s="38">
        <f t="shared" si="14"/>
        <v>0.51437943662460728</v>
      </c>
      <c r="U59" s="38">
        <f t="shared" si="15"/>
        <v>-0.53156660967096903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1207630</v>
      </c>
      <c r="E60" s="33">
        <v>1207630</v>
      </c>
      <c r="F60" s="33">
        <v>614360</v>
      </c>
      <c r="G60" s="38">
        <f t="shared" si="8"/>
        <v>0.50873197916580415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614360</v>
      </c>
      <c r="O60" s="38">
        <f t="shared" si="13"/>
        <v>0.50873197916580415</v>
      </c>
      <c r="P60" s="33">
        <v>1307240</v>
      </c>
      <c r="Q60" s="33">
        <v>10525851</v>
      </c>
      <c r="R60" s="33">
        <v>10525851</v>
      </c>
      <c r="S60" s="33">
        <v>24</v>
      </c>
      <c r="T60" s="38">
        <f t="shared" si="14"/>
        <v>2.2801006778454302E-6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5760930</v>
      </c>
      <c r="E61" s="33">
        <v>5760930</v>
      </c>
      <c r="F61" s="33">
        <v>1020619</v>
      </c>
      <c r="G61" s="38">
        <f t="shared" si="8"/>
        <v>0.17716219429849001</v>
      </c>
      <c r="H61" s="33">
        <v>1743452</v>
      </c>
      <c r="I61" s="38">
        <f t="shared" si="9"/>
        <v>0.30263377614378234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2764071</v>
      </c>
      <c r="O61" s="38">
        <f t="shared" si="13"/>
        <v>0.47979597044227235</v>
      </c>
      <c r="P61" s="33">
        <v>1748372</v>
      </c>
      <c r="Q61" s="33">
        <v>5068092</v>
      </c>
      <c r="R61" s="33">
        <v>5068092</v>
      </c>
      <c r="S61" s="33">
        <v>631630</v>
      </c>
      <c r="T61" s="38">
        <f t="shared" si="14"/>
        <v>0.124628755752658</v>
      </c>
      <c r="U61" s="38">
        <f t="shared" si="15"/>
        <v>-2.8140464386298136E-3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15317289</v>
      </c>
      <c r="E63" s="34">
        <f>SUM(E59:E62)</f>
        <v>15317289</v>
      </c>
      <c r="F63" s="34">
        <f>SUM(F59:F62)</f>
        <v>3912039</v>
      </c>
      <c r="G63" s="39">
        <f t="shared" si="8"/>
        <v>0.25540022127936607</v>
      </c>
      <c r="H63" s="34">
        <f>SUM(H59:H62)</f>
        <v>3709377</v>
      </c>
      <c r="I63" s="39">
        <f t="shared" si="9"/>
        <v>0.24216928987890743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7621416</v>
      </c>
      <c r="O63" s="39">
        <f t="shared" si="13"/>
        <v>0.49756951115827353</v>
      </c>
      <c r="P63" s="34">
        <f>SUM(P59:P62)</f>
        <v>7252420</v>
      </c>
      <c r="Q63" s="34">
        <f>SUM(Q59:Q62)</f>
        <v>19742367</v>
      </c>
      <c r="R63" s="34">
        <f>SUM(R59:R62)</f>
        <v>19742367</v>
      </c>
      <c r="S63" s="34">
        <f>SUM(S59:S62)</f>
        <v>2765518</v>
      </c>
      <c r="T63" s="39">
        <f t="shared" si="14"/>
        <v>0.14008036624990305</v>
      </c>
      <c r="U63" s="39">
        <f t="shared" si="15"/>
        <v>-0.48853251742177095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5551270</v>
      </c>
      <c r="E64" s="33">
        <v>5551270</v>
      </c>
      <c r="F64" s="33">
        <v>19000</v>
      </c>
      <c r="G64" s="38">
        <f t="shared" si="8"/>
        <v>3.4226402246693099E-3</v>
      </c>
      <c r="H64" s="33">
        <v>179590</v>
      </c>
      <c r="I64" s="38">
        <f t="shared" si="9"/>
        <v>3.2351155681492702E-2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198590</v>
      </c>
      <c r="O64" s="38">
        <f t="shared" si="13"/>
        <v>3.5773795906162011E-2</v>
      </c>
      <c r="P64" s="33">
        <v>10426</v>
      </c>
      <c r="Q64" s="33">
        <v>3414420</v>
      </c>
      <c r="R64" s="33">
        <v>3414420</v>
      </c>
      <c r="S64" s="33">
        <v>10426</v>
      </c>
      <c r="T64" s="38">
        <f t="shared" si="14"/>
        <v>3.0535200707587232E-3</v>
      </c>
      <c r="U64" s="38">
        <f t="shared" si="15"/>
        <v>16.225206215231154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2788274</v>
      </c>
      <c r="E65" s="33">
        <v>2788274</v>
      </c>
      <c r="F65" s="33">
        <v>1535645</v>
      </c>
      <c r="G65" s="38">
        <f t="shared" si="8"/>
        <v>0.55075110982636566</v>
      </c>
      <c r="H65" s="33">
        <v>554964</v>
      </c>
      <c r="I65" s="38">
        <f t="shared" si="9"/>
        <v>0.19903495854424638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2090609</v>
      </c>
      <c r="O65" s="38">
        <f t="shared" si="13"/>
        <v>0.74978606837061212</v>
      </c>
      <c r="P65" s="33">
        <v>2663645</v>
      </c>
      <c r="Q65" s="33">
        <v>3120595</v>
      </c>
      <c r="R65" s="33">
        <v>3120595</v>
      </c>
      <c r="S65" s="33">
        <v>2150179</v>
      </c>
      <c r="T65" s="38">
        <f t="shared" si="14"/>
        <v>0.68902853462240377</v>
      </c>
      <c r="U65" s="38">
        <f t="shared" si="15"/>
        <v>-0.79165241614404325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14896146</v>
      </c>
      <c r="E66" s="33">
        <v>14896146</v>
      </c>
      <c r="F66" s="33">
        <v>972239</v>
      </c>
      <c r="G66" s="38">
        <f t="shared" si="8"/>
        <v>6.5267821623123196E-2</v>
      </c>
      <c r="H66" s="33">
        <v>1215028</v>
      </c>
      <c r="I66" s="38">
        <f t="shared" si="9"/>
        <v>8.1566601186642509E-2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2187267</v>
      </c>
      <c r="O66" s="38">
        <f t="shared" si="13"/>
        <v>0.14683442280976569</v>
      </c>
      <c r="P66" s="33">
        <v>1187346</v>
      </c>
      <c r="Q66" s="33">
        <v>14172630</v>
      </c>
      <c r="R66" s="33">
        <v>14172630</v>
      </c>
      <c r="S66" s="33">
        <v>821651</v>
      </c>
      <c r="T66" s="38">
        <f t="shared" si="14"/>
        <v>5.7974490267508574E-2</v>
      </c>
      <c r="U66" s="38">
        <f t="shared" si="15"/>
        <v>2.3314181375942544E-2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87009994</v>
      </c>
      <c r="E67" s="33">
        <v>87009994</v>
      </c>
      <c r="F67" s="33">
        <v>-3610080</v>
      </c>
      <c r="G67" s="38">
        <f t="shared" si="8"/>
        <v>-4.1490406262986293E-2</v>
      </c>
      <c r="H67" s="33">
        <v>28591040</v>
      </c>
      <c r="I67" s="38">
        <f t="shared" si="9"/>
        <v>0.32859489681150883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24980960</v>
      </c>
      <c r="O67" s="38">
        <f t="shared" si="13"/>
        <v>0.2871044905485225</v>
      </c>
      <c r="P67" s="33">
        <v>38230030</v>
      </c>
      <c r="Q67" s="33">
        <v>38974379</v>
      </c>
      <c r="R67" s="33">
        <v>38974379</v>
      </c>
      <c r="S67" s="33">
        <v>33535052</v>
      </c>
      <c r="T67" s="38">
        <f t="shared" si="14"/>
        <v>0.86043839210369455</v>
      </c>
      <c r="U67" s="38">
        <f t="shared" si="15"/>
        <v>-0.25213137421027398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41183450</v>
      </c>
      <c r="E68" s="33">
        <v>41183450</v>
      </c>
      <c r="F68" s="33">
        <v>3280402</v>
      </c>
      <c r="G68" s="38">
        <f t="shared" si="8"/>
        <v>7.9653404462229363E-2</v>
      </c>
      <c r="H68" s="33">
        <v>6130448</v>
      </c>
      <c r="I68" s="38">
        <f t="shared" si="9"/>
        <v>0.14885707729682676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9410850</v>
      </c>
      <c r="O68" s="38">
        <f t="shared" si="13"/>
        <v>0.22851048175905614</v>
      </c>
      <c r="P68" s="33">
        <v>13769608</v>
      </c>
      <c r="Q68" s="33">
        <v>40147164</v>
      </c>
      <c r="R68" s="33">
        <v>40147164</v>
      </c>
      <c r="S68" s="33">
        <v>10377559</v>
      </c>
      <c r="T68" s="38">
        <f t="shared" si="14"/>
        <v>0.25848797190257322</v>
      </c>
      <c r="U68" s="38">
        <f t="shared" si="15"/>
        <v>-0.55478413038337759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151429134</v>
      </c>
      <c r="E70" s="34">
        <f>SUM(E64:E69)</f>
        <v>151429134</v>
      </c>
      <c r="F70" s="34">
        <f>SUM(F64:F69)</f>
        <v>2197206</v>
      </c>
      <c r="G70" s="39">
        <f t="shared" si="8"/>
        <v>1.4509797038131381E-2</v>
      </c>
      <c r="H70" s="34">
        <f>SUM(H64:H69)</f>
        <v>36671070</v>
      </c>
      <c r="I70" s="39">
        <f t="shared" si="9"/>
        <v>0.24216654372467059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38868276</v>
      </c>
      <c r="O70" s="39">
        <f t="shared" si="13"/>
        <v>0.25667634076280194</v>
      </c>
      <c r="P70" s="34">
        <f>SUM(P64:P69)</f>
        <v>55861055</v>
      </c>
      <c r="Q70" s="34">
        <f>SUM(Q64:Q69)</f>
        <v>99829188</v>
      </c>
      <c r="R70" s="34">
        <f>SUM(R64:R69)</f>
        <v>99829188</v>
      </c>
      <c r="S70" s="34">
        <f>SUM(S64:S69)</f>
        <v>46894867</v>
      </c>
      <c r="T70" s="39">
        <f t="shared" si="14"/>
        <v>0.46975106118262727</v>
      </c>
      <c r="U70" s="39">
        <f t="shared" si="15"/>
        <v>-0.34353065834506702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138437136</v>
      </c>
      <c r="E71" s="33">
        <v>138437136</v>
      </c>
      <c r="F71" s="33">
        <v>6475699</v>
      </c>
      <c r="G71" s="38">
        <f t="shared" si="8"/>
        <v>4.6777181232642663E-2</v>
      </c>
      <c r="H71" s="33">
        <v>6467430</v>
      </c>
      <c r="I71" s="38">
        <f t="shared" si="9"/>
        <v>4.6717450150081115E-2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12943129</v>
      </c>
      <c r="O71" s="38">
        <f t="shared" si="13"/>
        <v>9.3494631382723778E-2</v>
      </c>
      <c r="P71" s="33">
        <v>12439470</v>
      </c>
      <c r="Q71" s="33">
        <v>149922372</v>
      </c>
      <c r="R71" s="33">
        <v>149922372</v>
      </c>
      <c r="S71" s="33">
        <v>6156763</v>
      </c>
      <c r="T71" s="38">
        <f t="shared" si="14"/>
        <v>4.1066339318590821E-2</v>
      </c>
      <c r="U71" s="38">
        <f t="shared" si="15"/>
        <v>-0.4800879780247872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21594852</v>
      </c>
      <c r="E72" s="33">
        <v>21594852</v>
      </c>
      <c r="F72" s="33">
        <v>7367139</v>
      </c>
      <c r="G72" s="38">
        <f t="shared" si="8"/>
        <v>0.3411525580263296</v>
      </c>
      <c r="H72" s="33">
        <v>6286873</v>
      </c>
      <c r="I72" s="38">
        <f t="shared" si="9"/>
        <v>0.29112832076830164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13654012</v>
      </c>
      <c r="O72" s="38">
        <f t="shared" si="13"/>
        <v>0.63228087879463124</v>
      </c>
      <c r="P72" s="33">
        <v>9872159</v>
      </c>
      <c r="Q72" s="33">
        <v>20031421</v>
      </c>
      <c r="R72" s="33">
        <v>20031421</v>
      </c>
      <c r="S72" s="33">
        <v>5665530</v>
      </c>
      <c r="T72" s="38">
        <f t="shared" si="14"/>
        <v>0.28283215654046712</v>
      </c>
      <c r="U72" s="38">
        <f t="shared" si="15"/>
        <v>-0.36317141974719003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27014004</v>
      </c>
      <c r="E73" s="33">
        <v>27014004</v>
      </c>
      <c r="F73" s="33">
        <v>3680917</v>
      </c>
      <c r="G73" s="38">
        <f t="shared" si="8"/>
        <v>0.13625958595401111</v>
      </c>
      <c r="H73" s="33">
        <v>6551880</v>
      </c>
      <c r="I73" s="38">
        <f t="shared" si="9"/>
        <v>0.24253642666226005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10232797</v>
      </c>
      <c r="O73" s="38">
        <f t="shared" si="13"/>
        <v>0.37879601261627116</v>
      </c>
      <c r="P73" s="33">
        <v>6673294</v>
      </c>
      <c r="Q73" s="33">
        <v>42330612</v>
      </c>
      <c r="R73" s="33">
        <v>42330612</v>
      </c>
      <c r="S73" s="33">
        <v>4086177</v>
      </c>
      <c r="T73" s="38">
        <f t="shared" si="14"/>
        <v>9.6530071429158648E-2</v>
      </c>
      <c r="U73" s="38">
        <f t="shared" si="15"/>
        <v>-1.8194013331347292E-2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46072434</v>
      </c>
      <c r="E74" s="33">
        <v>54072434</v>
      </c>
      <c r="F74" s="33">
        <v>10114248</v>
      </c>
      <c r="G74" s="38">
        <f t="shared" si="8"/>
        <v>0.21952927427276797</v>
      </c>
      <c r="H74" s="33">
        <v>12054176</v>
      </c>
      <c r="I74" s="38">
        <f t="shared" si="9"/>
        <v>0.26163531972285209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22168424</v>
      </c>
      <c r="O74" s="38">
        <f t="shared" si="13"/>
        <v>0.48116459399562</v>
      </c>
      <c r="P74" s="33">
        <v>15689929</v>
      </c>
      <c r="Q74" s="33">
        <v>51745258</v>
      </c>
      <c r="R74" s="33">
        <v>51745258</v>
      </c>
      <c r="S74" s="33">
        <v>8853110</v>
      </c>
      <c r="T74" s="38">
        <f t="shared" si="14"/>
        <v>0.17109026686078171</v>
      </c>
      <c r="U74" s="38">
        <f t="shared" si="15"/>
        <v>-0.23172526784538028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14219265</v>
      </c>
      <c r="E75" s="33">
        <v>14219265</v>
      </c>
      <c r="F75" s="33">
        <v>2421095</v>
      </c>
      <c r="G75" s="38">
        <f t="shared" si="8"/>
        <v>0.17026864609387335</v>
      </c>
      <c r="H75" s="33">
        <v>349028</v>
      </c>
      <c r="I75" s="38">
        <f t="shared" si="9"/>
        <v>2.4546135120204877E-2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2770123</v>
      </c>
      <c r="O75" s="38">
        <f t="shared" si="13"/>
        <v>0.19481478121407822</v>
      </c>
      <c r="P75" s="33">
        <v>6282524</v>
      </c>
      <c r="Q75" s="33">
        <v>18457530</v>
      </c>
      <c r="R75" s="33">
        <v>18457530</v>
      </c>
      <c r="S75" s="33">
        <v>3046148</v>
      </c>
      <c r="T75" s="38">
        <f t="shared" si="14"/>
        <v>0.16503551666989028</v>
      </c>
      <c r="U75" s="38">
        <f t="shared" si="15"/>
        <v>-0.94444462130188445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12455430</v>
      </c>
      <c r="E76" s="33">
        <v>12455430</v>
      </c>
      <c r="F76" s="33">
        <v>3054325</v>
      </c>
      <c r="G76" s="38">
        <f t="shared" si="8"/>
        <v>0.24522035770744166</v>
      </c>
      <c r="H76" s="33">
        <v>1942153</v>
      </c>
      <c r="I76" s="38">
        <f t="shared" si="9"/>
        <v>0.15592821765286305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4996478</v>
      </c>
      <c r="O76" s="38">
        <f t="shared" si="13"/>
        <v>0.40114857536030468</v>
      </c>
      <c r="P76" s="33">
        <v>716007</v>
      </c>
      <c r="Q76" s="33">
        <v>15235524</v>
      </c>
      <c r="R76" s="33">
        <v>15235524</v>
      </c>
      <c r="S76" s="33">
        <v>716007</v>
      </c>
      <c r="T76" s="38">
        <f t="shared" si="14"/>
        <v>4.6995889343878161E-2</v>
      </c>
      <c r="U76" s="38">
        <f t="shared" si="15"/>
        <v>1.7124776713076826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12006000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10074000</v>
      </c>
      <c r="R77" s="33">
        <v>10074000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271799121</v>
      </c>
      <c r="E78" s="34">
        <f>SUM(E71:E77)</f>
        <v>279799121</v>
      </c>
      <c r="F78" s="34">
        <f>SUM(F71:F77)</f>
        <v>33113423</v>
      </c>
      <c r="G78" s="39">
        <f t="shared" si="8"/>
        <v>0.12183050069540144</v>
      </c>
      <c r="H78" s="34">
        <f>SUM(H71:H77)</f>
        <v>33651540</v>
      </c>
      <c r="I78" s="39">
        <f t="shared" si="9"/>
        <v>0.12381033417690854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66764963</v>
      </c>
      <c r="O78" s="39">
        <f t="shared" si="13"/>
        <v>0.24564083487230998</v>
      </c>
      <c r="P78" s="34">
        <f>SUM(P71:P77)</f>
        <v>51673383</v>
      </c>
      <c r="Q78" s="34">
        <f>SUM(Q71:Q77)</f>
        <v>307796717</v>
      </c>
      <c r="R78" s="34">
        <f>SUM(R71:R77)</f>
        <v>307796717</v>
      </c>
      <c r="S78" s="34">
        <f>SUM(S71:S77)</f>
        <v>28523735</v>
      </c>
      <c r="T78" s="39">
        <f t="shared" si="14"/>
        <v>9.2670692780651071E-2</v>
      </c>
      <c r="U78" s="39">
        <f t="shared" si="15"/>
        <v>-0.34876452737766361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30430104</v>
      </c>
      <c r="E79" s="33">
        <v>30430104</v>
      </c>
      <c r="F79" s="33">
        <v>5067181</v>
      </c>
      <c r="G79" s="38">
        <f t="shared" si="8"/>
        <v>0.16651868820428611</v>
      </c>
      <c r="H79" s="33">
        <v>7452362</v>
      </c>
      <c r="I79" s="38">
        <f t="shared" si="9"/>
        <v>0.24490097043375206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12519543</v>
      </c>
      <c r="O79" s="38">
        <f t="shared" si="13"/>
        <v>0.4114196586380382</v>
      </c>
      <c r="P79" s="33">
        <v>11077410</v>
      </c>
      <c r="Q79" s="33">
        <v>31389569</v>
      </c>
      <c r="R79" s="33">
        <v>31389569</v>
      </c>
      <c r="S79" s="33">
        <v>5964206</v>
      </c>
      <c r="T79" s="38">
        <f t="shared" si="14"/>
        <v>0.1900059857464115</v>
      </c>
      <c r="U79" s="38">
        <f t="shared" si="15"/>
        <v>-0.32724689254979278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70872021</v>
      </c>
      <c r="E80" s="33">
        <v>70872021</v>
      </c>
      <c r="F80" s="33">
        <v>38214526</v>
      </c>
      <c r="G80" s="38">
        <f t="shared" si="8"/>
        <v>0.53920468840588021</v>
      </c>
      <c r="H80" s="33">
        <v>36969252</v>
      </c>
      <c r="I80" s="38">
        <f t="shared" si="9"/>
        <v>0.52163394634957572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75183778</v>
      </c>
      <c r="O80" s="38">
        <f t="shared" si="13"/>
        <v>1.0608386347554559</v>
      </c>
      <c r="P80" s="33">
        <v>62166994</v>
      </c>
      <c r="Q80" s="33">
        <v>69492538</v>
      </c>
      <c r="R80" s="33">
        <v>69492538</v>
      </c>
      <c r="S80" s="33">
        <v>34573181</v>
      </c>
      <c r="T80" s="38">
        <f t="shared" si="14"/>
        <v>0.49750925775656663</v>
      </c>
      <c r="U80" s="38">
        <f t="shared" si="15"/>
        <v>-0.40532347438256389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51534940</v>
      </c>
      <c r="E81" s="33">
        <v>51534940</v>
      </c>
      <c r="F81" s="33">
        <v>5004788</v>
      </c>
      <c r="G81" s="38">
        <f t="shared" si="8"/>
        <v>9.7114462537455176E-2</v>
      </c>
      <c r="H81" s="33">
        <v>7031999</v>
      </c>
      <c r="I81" s="38">
        <f t="shared" si="9"/>
        <v>0.13645109512109649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12036787</v>
      </c>
      <c r="O81" s="38">
        <f t="shared" si="13"/>
        <v>0.23356555765855166</v>
      </c>
      <c r="P81" s="33">
        <v>11150645</v>
      </c>
      <c r="Q81" s="33">
        <v>68473250</v>
      </c>
      <c r="R81" s="33">
        <v>68473250</v>
      </c>
      <c r="S81" s="33">
        <v>5788923</v>
      </c>
      <c r="T81" s="38">
        <f t="shared" si="14"/>
        <v>8.4542839722081251E-2</v>
      </c>
      <c r="U81" s="38">
        <f t="shared" si="15"/>
        <v>-0.36936392468776469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6699092</v>
      </c>
      <c r="E82" s="33">
        <v>6699092</v>
      </c>
      <c r="F82" s="33">
        <v>916969</v>
      </c>
      <c r="G82" s="38">
        <f t="shared" si="8"/>
        <v>0.13687959502571392</v>
      </c>
      <c r="H82" s="33">
        <v>1041520</v>
      </c>
      <c r="I82" s="38">
        <f t="shared" si="9"/>
        <v>0.15547181618046146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1958489</v>
      </c>
      <c r="O82" s="38">
        <f t="shared" si="13"/>
        <v>0.29235141120617542</v>
      </c>
      <c r="P82" s="33">
        <v>173673</v>
      </c>
      <c r="Q82" s="33">
        <v>6266222</v>
      </c>
      <c r="R82" s="33">
        <v>6266222</v>
      </c>
      <c r="S82" s="33">
        <v>173673</v>
      </c>
      <c r="T82" s="38">
        <f t="shared" si="14"/>
        <v>2.7715743234120974E-2</v>
      </c>
      <c r="U82" s="38">
        <f t="shared" si="15"/>
        <v>4.9970173832432216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159536157</v>
      </c>
      <c r="E84" s="34">
        <f>SUM(E79:E83)</f>
        <v>159536157</v>
      </c>
      <c r="F84" s="34">
        <f>SUM(F79:F83)</f>
        <v>49203464</v>
      </c>
      <c r="G84" s="39">
        <f t="shared" si="8"/>
        <v>0.30841575305088992</v>
      </c>
      <c r="H84" s="34">
        <f>SUM(H79:H83)</f>
        <v>52495133</v>
      </c>
      <c r="I84" s="39">
        <f t="shared" si="9"/>
        <v>0.32904849901831346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101698597</v>
      </c>
      <c r="O84" s="39">
        <f t="shared" si="13"/>
        <v>0.63746425206920332</v>
      </c>
      <c r="P84" s="34">
        <f>SUM(P79:P83)</f>
        <v>84568722</v>
      </c>
      <c r="Q84" s="34">
        <f>SUM(Q79:Q83)</f>
        <v>175621579</v>
      </c>
      <c r="R84" s="34">
        <f>SUM(R79:R83)</f>
        <v>175621579</v>
      </c>
      <c r="S84" s="34">
        <f>SUM(S79:S83)</f>
        <v>46499983</v>
      </c>
      <c r="T84" s="39">
        <f t="shared" si="14"/>
        <v>0.26477374400557008</v>
      </c>
      <c r="U84" s="39">
        <f t="shared" si="15"/>
        <v>-0.37926065620336558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857641050</v>
      </c>
      <c r="E85" s="34">
        <f>SUM(E57,E59:E62,E64:E69,E71:E77,E79:E83)</f>
        <v>865641050</v>
      </c>
      <c r="F85" s="34">
        <f>SUM(F57,F59:F62,F64:F69,F71:F77,F79:F83)</f>
        <v>120733458</v>
      </c>
      <c r="G85" s="39">
        <f t="shared" si="8"/>
        <v>0.14077387970177033</v>
      </c>
      <c r="H85" s="34">
        <f>SUM(H57,H59:H62,H64:H69,H71:H77,H79:H83)</f>
        <v>294582897</v>
      </c>
      <c r="I85" s="39">
        <f t="shared" si="9"/>
        <v>0.34348040710038308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415316355</v>
      </c>
      <c r="O85" s="39">
        <f t="shared" si="13"/>
        <v>0.48425428680215343</v>
      </c>
      <c r="P85" s="34">
        <f>SUM(P57,P59:P62,P64:P69,P71:P77,P79:P83)</f>
        <v>272762699</v>
      </c>
      <c r="Q85" s="34">
        <f>SUM(Q57,Q59:Q62,Q64:Q69,Q71:Q77,Q79:Q83)</f>
        <v>898957538</v>
      </c>
      <c r="R85" s="34">
        <f>SUM(R57,R59:R62,R64:R69,R71:R77,R79:R83)</f>
        <v>898957538</v>
      </c>
      <c r="S85" s="34">
        <f>SUM(S57,S59:S62,S64:S69,S71:S77,S79:S83)</f>
        <v>162505557</v>
      </c>
      <c r="T85" s="39">
        <f t="shared" si="14"/>
        <v>0.1807711155763177</v>
      </c>
      <c r="U85" s="39">
        <f t="shared" si="15"/>
        <v>7.9997001349513708E-2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2247811977</v>
      </c>
      <c r="E88" s="33">
        <v>2247811977</v>
      </c>
      <c r="F88" s="33">
        <v>378022493</v>
      </c>
      <c r="G88" s="38">
        <f t="shared" ref="G88:G99" si="16">IF(($D88      =0),0,($F88      /$D88      ))</f>
        <v>0.16817353803075674</v>
      </c>
      <c r="H88" s="33">
        <v>561339424</v>
      </c>
      <c r="I88" s="38">
        <f t="shared" ref="I88:I99" si="17">IF(($D88      =0),0,($H88      /$D88      ))</f>
        <v>0.24972703666664375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939361917</v>
      </c>
      <c r="O88" s="38">
        <f t="shared" ref="O88:O99" si="21">IF(($D88      =0),0,($N88      /$D88      ))</f>
        <v>0.4179005746974005</v>
      </c>
      <c r="P88" s="33">
        <v>1159372453</v>
      </c>
      <c r="Q88" s="33">
        <v>2432264412</v>
      </c>
      <c r="R88" s="33">
        <v>2432264412</v>
      </c>
      <c r="S88" s="33">
        <v>655726371</v>
      </c>
      <c r="T88" s="38">
        <f t="shared" ref="T88:T99" si="22">IF(($Q88      =0),0,($S88      /$Q88      ))</f>
        <v>0.26959501926059509</v>
      </c>
      <c r="U88" s="38">
        <f t="shared" ref="U88:U99" si="23">IF(($P88      =0),0,(($H88      /$P88      )-1))</f>
        <v>-0.51582477007498817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3554622064</v>
      </c>
      <c r="E89" s="33">
        <v>3554622064</v>
      </c>
      <c r="F89" s="33">
        <v>676620527</v>
      </c>
      <c r="G89" s="38">
        <f t="shared" si="16"/>
        <v>0.19034949843264126</v>
      </c>
      <c r="H89" s="33">
        <v>703166191</v>
      </c>
      <c r="I89" s="38">
        <f t="shared" si="17"/>
        <v>0.19781742709623826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1379786718</v>
      </c>
      <c r="O89" s="38">
        <f t="shared" si="21"/>
        <v>0.38816692552887949</v>
      </c>
      <c r="P89" s="33">
        <v>1282172454</v>
      </c>
      <c r="Q89" s="33">
        <v>3409280279</v>
      </c>
      <c r="R89" s="33">
        <v>3409280279</v>
      </c>
      <c r="S89" s="33">
        <v>729327922</v>
      </c>
      <c r="T89" s="38">
        <f t="shared" si="22"/>
        <v>0.21392430727752437</v>
      </c>
      <c r="U89" s="38">
        <f t="shared" si="23"/>
        <v>-0.45158220424535811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1975491765</v>
      </c>
      <c r="E90" s="33">
        <v>1975491765</v>
      </c>
      <c r="F90" s="33">
        <v>363562160</v>
      </c>
      <c r="G90" s="38">
        <f t="shared" si="16"/>
        <v>0.18403628222666876</v>
      </c>
      <c r="H90" s="33">
        <v>524135764</v>
      </c>
      <c r="I90" s="38">
        <f t="shared" si="17"/>
        <v>0.26531913384108691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887697924</v>
      </c>
      <c r="O90" s="38">
        <f t="shared" si="21"/>
        <v>0.44935541606775564</v>
      </c>
      <c r="P90" s="33">
        <v>1019568893</v>
      </c>
      <c r="Q90" s="33">
        <v>2064587329</v>
      </c>
      <c r="R90" s="33">
        <v>2064587329</v>
      </c>
      <c r="S90" s="33">
        <v>617044056</v>
      </c>
      <c r="T90" s="38">
        <f t="shared" si="22"/>
        <v>0.29887040733649683</v>
      </c>
      <c r="U90" s="38">
        <f t="shared" si="23"/>
        <v>-0.48592413166140014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7777925806</v>
      </c>
      <c r="E91" s="34">
        <f>SUM(E88:E90)</f>
        <v>7777925806</v>
      </c>
      <c r="F91" s="34">
        <f>SUM(F88:F90)</f>
        <v>1418205180</v>
      </c>
      <c r="G91" s="39">
        <f t="shared" si="16"/>
        <v>0.18233719572202359</v>
      </c>
      <c r="H91" s="34">
        <f>SUM(H88:H90)</f>
        <v>1788641379</v>
      </c>
      <c r="I91" s="39">
        <f t="shared" si="17"/>
        <v>0.22996380058295454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3206846559</v>
      </c>
      <c r="O91" s="39">
        <f t="shared" si="21"/>
        <v>0.41230099630497813</v>
      </c>
      <c r="P91" s="34">
        <f>SUM(P88:P90)</f>
        <v>3461113800</v>
      </c>
      <c r="Q91" s="34">
        <f>SUM(Q88:Q90)</f>
        <v>7906132020</v>
      </c>
      <c r="R91" s="34">
        <f>SUM(R88:R90)</f>
        <v>7906132020</v>
      </c>
      <c r="S91" s="34">
        <f>SUM(S88:S90)</f>
        <v>2002098349</v>
      </c>
      <c r="T91" s="39">
        <f t="shared" si="22"/>
        <v>0.25323360954956581</v>
      </c>
      <c r="U91" s="39">
        <f t="shared" si="23"/>
        <v>-0.48321798058185783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252252463</v>
      </c>
      <c r="E92" s="33">
        <v>252252463</v>
      </c>
      <c r="F92" s="33">
        <v>17231184</v>
      </c>
      <c r="G92" s="38">
        <f t="shared" si="16"/>
        <v>6.8309279501465162E-2</v>
      </c>
      <c r="H92" s="33">
        <v>39248048</v>
      </c>
      <c r="I92" s="38">
        <f t="shared" si="17"/>
        <v>0.15559034600982272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56479232</v>
      </c>
      <c r="O92" s="38">
        <f t="shared" si="21"/>
        <v>0.22389962551128786</v>
      </c>
      <c r="P92" s="33">
        <v>22411682</v>
      </c>
      <c r="Q92" s="33">
        <v>203468520</v>
      </c>
      <c r="R92" s="33">
        <v>203468520</v>
      </c>
      <c r="S92" s="33">
        <v>14927575</v>
      </c>
      <c r="T92" s="38">
        <f t="shared" si="22"/>
        <v>7.3365526028301584E-2</v>
      </c>
      <c r="U92" s="38">
        <f t="shared" si="23"/>
        <v>0.75123170139572748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76602191</v>
      </c>
      <c r="E93" s="33">
        <v>76602191</v>
      </c>
      <c r="F93" s="33">
        <v>13835472</v>
      </c>
      <c r="G93" s="38">
        <f t="shared" si="16"/>
        <v>0.18061457276071907</v>
      </c>
      <c r="H93" s="33">
        <v>13106553</v>
      </c>
      <c r="I93" s="38">
        <f t="shared" si="17"/>
        <v>0.17109893109976448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26942025</v>
      </c>
      <c r="O93" s="38">
        <f t="shared" si="21"/>
        <v>0.35171350386048356</v>
      </c>
      <c r="P93" s="33">
        <v>27499756</v>
      </c>
      <c r="Q93" s="33">
        <v>70489329</v>
      </c>
      <c r="R93" s="33">
        <v>70489329</v>
      </c>
      <c r="S93" s="33">
        <v>15227325</v>
      </c>
      <c r="T93" s="38">
        <f t="shared" si="22"/>
        <v>0.21602312315953526</v>
      </c>
      <c r="U93" s="38">
        <f t="shared" si="23"/>
        <v>-0.52339384393083344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25793063</v>
      </c>
      <c r="E94" s="33">
        <v>25793063</v>
      </c>
      <c r="F94" s="33">
        <v>4856001</v>
      </c>
      <c r="G94" s="38">
        <f t="shared" si="16"/>
        <v>0.18826771368720341</v>
      </c>
      <c r="H94" s="33">
        <v>5571247</v>
      </c>
      <c r="I94" s="38">
        <f t="shared" si="17"/>
        <v>0.21599788284159971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10427248</v>
      </c>
      <c r="O94" s="38">
        <f t="shared" si="21"/>
        <v>0.40426559652880312</v>
      </c>
      <c r="P94" s="33">
        <v>5950420</v>
      </c>
      <c r="Q94" s="33">
        <v>20403716</v>
      </c>
      <c r="R94" s="33">
        <v>20403716</v>
      </c>
      <c r="S94" s="33">
        <v>3003688</v>
      </c>
      <c r="T94" s="38">
        <f t="shared" si="22"/>
        <v>0.14721279202278645</v>
      </c>
      <c r="U94" s="38">
        <f t="shared" si="23"/>
        <v>-6.3722056594324394E-2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68071332</v>
      </c>
      <c r="E95" s="33">
        <v>68071332</v>
      </c>
      <c r="F95" s="33">
        <v>18036008</v>
      </c>
      <c r="G95" s="38">
        <f t="shared" si="16"/>
        <v>0.26495747137723119</v>
      </c>
      <c r="H95" s="33">
        <v>17930825</v>
      </c>
      <c r="I95" s="38">
        <f t="shared" si="17"/>
        <v>0.26341228345583129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35966833</v>
      </c>
      <c r="O95" s="38">
        <f t="shared" si="21"/>
        <v>0.52836975483306248</v>
      </c>
      <c r="P95" s="33">
        <v>32639059</v>
      </c>
      <c r="Q95" s="33">
        <v>64026105</v>
      </c>
      <c r="R95" s="33">
        <v>64026105</v>
      </c>
      <c r="S95" s="33">
        <v>16038100</v>
      </c>
      <c r="T95" s="38">
        <f t="shared" si="22"/>
        <v>0.25049313869709861</v>
      </c>
      <c r="U95" s="38">
        <f t="shared" si="23"/>
        <v>-0.45063290580773174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422719049</v>
      </c>
      <c r="E96" s="34">
        <f>SUM(E92:E95)</f>
        <v>422719049</v>
      </c>
      <c r="F96" s="34">
        <f>SUM(F92:F95)</f>
        <v>53958665</v>
      </c>
      <c r="G96" s="39">
        <f t="shared" si="16"/>
        <v>0.12764663699837195</v>
      </c>
      <c r="H96" s="34">
        <f>SUM(H92:H95)</f>
        <v>75856673</v>
      </c>
      <c r="I96" s="39">
        <f t="shared" si="17"/>
        <v>0.17944938412273917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129815338</v>
      </c>
      <c r="O96" s="39">
        <f t="shared" si="21"/>
        <v>0.30709602112111112</v>
      </c>
      <c r="P96" s="34">
        <f>SUM(P92:P95)</f>
        <v>88500917</v>
      </c>
      <c r="Q96" s="34">
        <f>SUM(Q92:Q95)</f>
        <v>358387670</v>
      </c>
      <c r="R96" s="34">
        <f>SUM(R92:R95)</f>
        <v>358387670</v>
      </c>
      <c r="S96" s="34">
        <f>SUM(S92:S95)</f>
        <v>49196688</v>
      </c>
      <c r="T96" s="39">
        <f t="shared" si="22"/>
        <v>0.13727226720718377</v>
      </c>
      <c r="U96" s="39">
        <f t="shared" si="23"/>
        <v>-0.14287133318629908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117542291</v>
      </c>
      <c r="E97" s="33">
        <v>117542291</v>
      </c>
      <c r="F97" s="33">
        <v>22400474</v>
      </c>
      <c r="G97" s="38">
        <f t="shared" si="16"/>
        <v>0.1905737399656435</v>
      </c>
      <c r="H97" s="33">
        <v>26254938</v>
      </c>
      <c r="I97" s="38">
        <f t="shared" si="17"/>
        <v>0.22336588624089351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48655412</v>
      </c>
      <c r="O97" s="38">
        <f t="shared" si="21"/>
        <v>0.41393962620653701</v>
      </c>
      <c r="P97" s="33">
        <v>26819370</v>
      </c>
      <c r="Q97" s="33">
        <v>143683432</v>
      </c>
      <c r="R97" s="33">
        <v>143683432</v>
      </c>
      <c r="S97" s="33">
        <v>14844954</v>
      </c>
      <c r="T97" s="38">
        <f t="shared" si="22"/>
        <v>0.10331708947486722</v>
      </c>
      <c r="U97" s="38">
        <f t="shared" si="23"/>
        <v>-2.1045684518316454E-2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151012954</v>
      </c>
      <c r="E98" s="33">
        <v>151012954</v>
      </c>
      <c r="F98" s="33">
        <v>17401284</v>
      </c>
      <c r="G98" s="38">
        <f t="shared" si="16"/>
        <v>0.11523040599550155</v>
      </c>
      <c r="H98" s="33">
        <v>20897023</v>
      </c>
      <c r="I98" s="38">
        <f t="shared" si="17"/>
        <v>0.13837900952523582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38298307</v>
      </c>
      <c r="O98" s="38">
        <f t="shared" si="21"/>
        <v>0.2536094155207374</v>
      </c>
      <c r="P98" s="33">
        <v>178477751</v>
      </c>
      <c r="Q98" s="33">
        <v>124465388</v>
      </c>
      <c r="R98" s="33">
        <v>124465388</v>
      </c>
      <c r="S98" s="33">
        <v>18661965</v>
      </c>
      <c r="T98" s="38">
        <f t="shared" si="22"/>
        <v>0.1499369848909321</v>
      </c>
      <c r="U98" s="38">
        <f t="shared" si="23"/>
        <v>-0.88291524919540254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115169706</v>
      </c>
      <c r="E99" s="33">
        <v>115169706</v>
      </c>
      <c r="F99" s="33">
        <v>-4330</v>
      </c>
      <c r="G99" s="38">
        <f t="shared" si="16"/>
        <v>-3.7596692310736642E-5</v>
      </c>
      <c r="H99" s="33">
        <v>75268318</v>
      </c>
      <c r="I99" s="38">
        <f t="shared" si="17"/>
        <v>0.65354267727313642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75263988</v>
      </c>
      <c r="O99" s="38">
        <f t="shared" si="21"/>
        <v>0.65350508058082568</v>
      </c>
      <c r="P99" s="33">
        <v>15005617</v>
      </c>
      <c r="Q99" s="33">
        <v>113851499</v>
      </c>
      <c r="R99" s="33">
        <v>113851499</v>
      </c>
      <c r="S99" s="33">
        <v>5344794</v>
      </c>
      <c r="T99" s="38">
        <f t="shared" si="22"/>
        <v>4.6945310750805311E-2</v>
      </c>
      <c r="U99" s="38">
        <f t="shared" si="23"/>
        <v>4.0160095382948935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383724951</v>
      </c>
      <c r="E101" s="34">
        <f>SUM(E97:E100)</f>
        <v>383724951</v>
      </c>
      <c r="F101" s="34">
        <f>SUM(F97:F100)</f>
        <v>39797428</v>
      </c>
      <c r="G101" s="39">
        <f>IF(($D101     =0),0,($F101     /$D101     ))</f>
        <v>0.1037134225863775</v>
      </c>
      <c r="H101" s="34">
        <f>SUM(H97:H100)</f>
        <v>122420279</v>
      </c>
      <c r="I101" s="39">
        <f>IF(($D101     =0),0,($H101     /$D101     ))</f>
        <v>0.31903132355862884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162217707</v>
      </c>
      <c r="O101" s="39">
        <f>IF(($D101     =0),0,($N101     /$D101     ))</f>
        <v>0.42274474614500634</v>
      </c>
      <c r="P101" s="34">
        <f>SUM(P97:P100)</f>
        <v>220302738</v>
      </c>
      <c r="Q101" s="34">
        <f>SUM(Q97:Q100)</f>
        <v>382000319</v>
      </c>
      <c r="R101" s="34">
        <f>SUM(R97:R100)</f>
        <v>382000319</v>
      </c>
      <c r="S101" s="34">
        <f>SUM(S97:S100)</f>
        <v>38851713</v>
      </c>
      <c r="T101" s="39">
        <f>IF(($Q101     =0),0,($S101     /$Q101     ))</f>
        <v>0.10170597004134962</v>
      </c>
      <c r="U101" s="39">
        <f>IF(($P101     =0),0,(($H101     /$P101     )-1))</f>
        <v>-0.44430886283401527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8584369806</v>
      </c>
      <c r="E102" s="34">
        <f>SUM(E88:E90,E92:E95,E97:E100)</f>
        <v>8584369806</v>
      </c>
      <c r="F102" s="34">
        <f>SUM(F88:F90,F92:F95,F97:F100)</f>
        <v>1511961273</v>
      </c>
      <c r="G102" s="39">
        <f>IF(($D102     =0),0,($F102     /$D102     ))</f>
        <v>0.17612955955639548</v>
      </c>
      <c r="H102" s="34">
        <f>SUM(H88:H90,H92:H95,H97:H100)</f>
        <v>1986918331</v>
      </c>
      <c r="I102" s="39">
        <f>IF(($D102     =0),0,($H102     /$D102     ))</f>
        <v>0.23145768133279324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3498879604</v>
      </c>
      <c r="O102" s="39">
        <f>IF(($D102     =0),0,($N102     /$D102     ))</f>
        <v>0.40758724088918868</v>
      </c>
      <c r="P102" s="34">
        <f>SUM(P88:P90,P92:P95,P97:P100)</f>
        <v>3769917455</v>
      </c>
      <c r="Q102" s="34">
        <f>SUM(Q88:Q90,Q92:Q95,Q97:Q100)</f>
        <v>8646520009</v>
      </c>
      <c r="R102" s="34">
        <f>SUM(R88:R90,R92:R95,R97:R100)</f>
        <v>8646520009</v>
      </c>
      <c r="S102" s="34">
        <f>SUM(S88:S90,S92:S95,S97:S100)</f>
        <v>2090146750</v>
      </c>
      <c r="T102" s="39">
        <f>IF(($Q102     =0),0,($S102     /$Q102     ))</f>
        <v>0.24173271418147482</v>
      </c>
      <c r="U102" s="39">
        <f>IF(($P102     =0),0,(($H102     /$P102     )-1))</f>
        <v>-0.47295442016514921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2977023070</v>
      </c>
      <c r="E105" s="33">
        <v>2939974014</v>
      </c>
      <c r="F105" s="33">
        <v>553827042</v>
      </c>
      <c r="G105" s="38">
        <f t="shared" ref="G105:G136" si="24">IF(($D105     =0),0,($F105     /$D105     ))</f>
        <v>0.186033842861688</v>
      </c>
      <c r="H105" s="33">
        <v>726961439</v>
      </c>
      <c r="I105" s="38">
        <f t="shared" ref="I105:I136" si="25">IF(($D105     =0),0,($H105     /$D105     ))</f>
        <v>0.24419073077589554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1280788481</v>
      </c>
      <c r="O105" s="38">
        <f t="shared" ref="O105:O136" si="29">IF(($D105     =0),0,($N105     /$D105     ))</f>
        <v>0.43022457363758354</v>
      </c>
      <c r="P105" s="33">
        <v>1195483022</v>
      </c>
      <c r="Q105" s="33">
        <v>2781104890</v>
      </c>
      <c r="R105" s="33">
        <v>2781104890</v>
      </c>
      <c r="S105" s="33">
        <v>613250755</v>
      </c>
      <c r="T105" s="38">
        <f t="shared" ref="T105:T136" si="30">IF(($Q105     =0),0,($S105     /$Q105     ))</f>
        <v>0.2205061582556852</v>
      </c>
      <c r="U105" s="38">
        <f t="shared" ref="U105:U136" si="31">IF(($P105     =0),0,(($H105     /$P105     )-1))</f>
        <v>-0.39190985934386613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2977023070</v>
      </c>
      <c r="E106" s="34">
        <f>E105</f>
        <v>2939974014</v>
      </c>
      <c r="F106" s="34">
        <f>F105</f>
        <v>553827042</v>
      </c>
      <c r="G106" s="39">
        <f t="shared" si="24"/>
        <v>0.186033842861688</v>
      </c>
      <c r="H106" s="34">
        <f>H105</f>
        <v>726961439</v>
      </c>
      <c r="I106" s="39">
        <f t="shared" si="25"/>
        <v>0.24419073077589554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1280788481</v>
      </c>
      <c r="O106" s="39">
        <f t="shared" si="29"/>
        <v>0.43022457363758354</v>
      </c>
      <c r="P106" s="34">
        <f>P105</f>
        <v>1195483022</v>
      </c>
      <c r="Q106" s="34">
        <f>Q105</f>
        <v>2781104890</v>
      </c>
      <c r="R106" s="34">
        <f>R105</f>
        <v>2781104890</v>
      </c>
      <c r="S106" s="34">
        <f>S105</f>
        <v>613250755</v>
      </c>
      <c r="T106" s="39">
        <f t="shared" si="30"/>
        <v>0.2205061582556852</v>
      </c>
      <c r="U106" s="39">
        <f t="shared" si="31"/>
        <v>-0.39190985934386613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74149107</v>
      </c>
      <c r="E107" s="33">
        <v>74149107</v>
      </c>
      <c r="F107" s="33">
        <v>18655634</v>
      </c>
      <c r="G107" s="38">
        <f t="shared" si="24"/>
        <v>0.25159620600690447</v>
      </c>
      <c r="H107" s="33">
        <v>26264160</v>
      </c>
      <c r="I107" s="38">
        <f t="shared" si="25"/>
        <v>0.35420736759513505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44919794</v>
      </c>
      <c r="O107" s="38">
        <f t="shared" si="29"/>
        <v>0.60580357360203951</v>
      </c>
      <c r="P107" s="33">
        <v>24520560</v>
      </c>
      <c r="Q107" s="33">
        <v>56871303</v>
      </c>
      <c r="R107" s="33">
        <v>56871303</v>
      </c>
      <c r="S107" s="33">
        <v>19801028</v>
      </c>
      <c r="T107" s="38">
        <f t="shared" si="30"/>
        <v>0.34817257483972192</v>
      </c>
      <c r="U107" s="38">
        <f t="shared" si="31"/>
        <v>7.1107674539243826E-2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12540796</v>
      </c>
      <c r="E108" s="33">
        <v>12540796</v>
      </c>
      <c r="F108" s="33">
        <v>5152085</v>
      </c>
      <c r="G108" s="38">
        <f t="shared" si="24"/>
        <v>0.41082599541528303</v>
      </c>
      <c r="H108" s="33">
        <v>5842688</v>
      </c>
      <c r="I108" s="38">
        <f t="shared" si="25"/>
        <v>0.46589450940753679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10994773</v>
      </c>
      <c r="O108" s="38">
        <f t="shared" si="29"/>
        <v>0.87672050482281982</v>
      </c>
      <c r="P108" s="33">
        <v>7239713</v>
      </c>
      <c r="Q108" s="33">
        <v>25268205</v>
      </c>
      <c r="R108" s="33">
        <v>25268205</v>
      </c>
      <c r="S108" s="33">
        <v>4518490</v>
      </c>
      <c r="T108" s="38">
        <f t="shared" si="30"/>
        <v>0.17882117071632117</v>
      </c>
      <c r="U108" s="38">
        <f t="shared" si="31"/>
        <v>-0.19296690352228052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19400109</v>
      </c>
      <c r="E109" s="33">
        <v>19400109</v>
      </c>
      <c r="F109" s="33">
        <v>4958609</v>
      </c>
      <c r="G109" s="38">
        <f t="shared" si="24"/>
        <v>0.25559696597580972</v>
      </c>
      <c r="H109" s="33">
        <v>5859878</v>
      </c>
      <c r="I109" s="38">
        <f t="shared" si="25"/>
        <v>0.30205386990351446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10818487</v>
      </c>
      <c r="O109" s="38">
        <f t="shared" si="29"/>
        <v>0.55765083587932418</v>
      </c>
      <c r="P109" s="33">
        <v>9870546</v>
      </c>
      <c r="Q109" s="33">
        <v>14674344</v>
      </c>
      <c r="R109" s="33">
        <v>14674344</v>
      </c>
      <c r="S109" s="33">
        <v>5528877</v>
      </c>
      <c r="T109" s="38">
        <f t="shared" si="30"/>
        <v>0.3767716635237664</v>
      </c>
      <c r="U109" s="38">
        <f t="shared" si="31"/>
        <v>-0.40632686378240879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133496280</v>
      </c>
      <c r="E110" s="33">
        <v>133496280</v>
      </c>
      <c r="F110" s="33">
        <v>27046096</v>
      </c>
      <c r="G110" s="38">
        <f t="shared" si="24"/>
        <v>0.20259812483164324</v>
      </c>
      <c r="H110" s="33">
        <v>41945096</v>
      </c>
      <c r="I110" s="38">
        <f t="shared" si="25"/>
        <v>0.31420423100928357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68991192</v>
      </c>
      <c r="O110" s="38">
        <f t="shared" si="29"/>
        <v>0.51680235584092682</v>
      </c>
      <c r="P110" s="33">
        <v>62522269</v>
      </c>
      <c r="Q110" s="33">
        <v>153002781</v>
      </c>
      <c r="R110" s="33">
        <v>153002781</v>
      </c>
      <c r="S110" s="33">
        <v>43927942</v>
      </c>
      <c r="T110" s="38">
        <f t="shared" si="30"/>
        <v>0.28710551346122265</v>
      </c>
      <c r="U110" s="38">
        <f t="shared" si="31"/>
        <v>-0.32911750211752555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239586292</v>
      </c>
      <c r="E112" s="34">
        <f>SUM(E107:E111)</f>
        <v>239586292</v>
      </c>
      <c r="F112" s="34">
        <f>SUM(F107:F111)</f>
        <v>55812424</v>
      </c>
      <c r="G112" s="39">
        <f t="shared" si="24"/>
        <v>0.23295332773045296</v>
      </c>
      <c r="H112" s="34">
        <f>SUM(H107:H111)</f>
        <v>79911822</v>
      </c>
      <c r="I112" s="39">
        <f t="shared" si="25"/>
        <v>0.33354087720511155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135724246</v>
      </c>
      <c r="O112" s="39">
        <f t="shared" si="29"/>
        <v>0.56649420493556446</v>
      </c>
      <c r="P112" s="34">
        <f>SUM(P107:P111)</f>
        <v>104153088</v>
      </c>
      <c r="Q112" s="34">
        <f>SUM(Q107:Q111)</f>
        <v>249816633</v>
      </c>
      <c r="R112" s="34">
        <f>SUM(R107:R111)</f>
        <v>249816633</v>
      </c>
      <c r="S112" s="34">
        <f>SUM(S107:S111)</f>
        <v>73776337</v>
      </c>
      <c r="T112" s="39">
        <f t="shared" si="30"/>
        <v>0.29532195720530746</v>
      </c>
      <c r="U112" s="39">
        <f t="shared" si="31"/>
        <v>-0.23274649331568542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11388000</v>
      </c>
      <c r="E113" s="33">
        <v>11388000</v>
      </c>
      <c r="F113" s="33">
        <v>1487490</v>
      </c>
      <c r="G113" s="38">
        <f t="shared" si="24"/>
        <v>0.13061907270811379</v>
      </c>
      <c r="H113" s="33">
        <v>5104302</v>
      </c>
      <c r="I113" s="38">
        <f t="shared" si="25"/>
        <v>0.44821759747102213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6591792</v>
      </c>
      <c r="O113" s="38">
        <f t="shared" si="29"/>
        <v>0.57883667017913598</v>
      </c>
      <c r="P113" s="33">
        <v>12693353</v>
      </c>
      <c r="Q113" s="33">
        <v>12911000</v>
      </c>
      <c r="R113" s="33">
        <v>12911000</v>
      </c>
      <c r="S113" s="33">
        <v>8123000</v>
      </c>
      <c r="T113" s="38">
        <f t="shared" si="30"/>
        <v>0.62915343505537913</v>
      </c>
      <c r="U113" s="38">
        <f t="shared" si="31"/>
        <v>-0.59787599068583375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23854336</v>
      </c>
      <c r="E114" s="33">
        <v>23854336</v>
      </c>
      <c r="F114" s="33">
        <v>6461338</v>
      </c>
      <c r="G114" s="38">
        <f t="shared" si="24"/>
        <v>0.27086639510737165</v>
      </c>
      <c r="H114" s="33">
        <v>6437754</v>
      </c>
      <c r="I114" s="38">
        <f t="shared" si="25"/>
        <v>0.26987772788980585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12899092</v>
      </c>
      <c r="O114" s="38">
        <f t="shared" si="29"/>
        <v>0.54074412299717756</v>
      </c>
      <c r="P114" s="33">
        <v>6061702</v>
      </c>
      <c r="Q114" s="33">
        <v>18059510</v>
      </c>
      <c r="R114" s="33">
        <v>18059510</v>
      </c>
      <c r="S114" s="33">
        <v>3636291</v>
      </c>
      <c r="T114" s="38">
        <f t="shared" si="30"/>
        <v>0.20135047960880445</v>
      </c>
      <c r="U114" s="38">
        <f t="shared" si="31"/>
        <v>6.2037361783868539E-2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27197837</v>
      </c>
      <c r="E115" s="33">
        <v>27197837</v>
      </c>
      <c r="F115" s="33">
        <v>4233488</v>
      </c>
      <c r="G115" s="38">
        <f t="shared" si="24"/>
        <v>0.15565531920792083</v>
      </c>
      <c r="H115" s="33">
        <v>3186326</v>
      </c>
      <c r="I115" s="38">
        <f t="shared" si="25"/>
        <v>0.11715365453510145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7419814</v>
      </c>
      <c r="O115" s="38">
        <f t="shared" si="29"/>
        <v>0.27280897374302226</v>
      </c>
      <c r="P115" s="33">
        <v>3774181</v>
      </c>
      <c r="Q115" s="33">
        <v>19628388</v>
      </c>
      <c r="R115" s="33">
        <v>19628388</v>
      </c>
      <c r="S115" s="33">
        <v>1903221</v>
      </c>
      <c r="T115" s="38">
        <f t="shared" si="30"/>
        <v>9.69626746730297E-2</v>
      </c>
      <c r="U115" s="38">
        <f t="shared" si="31"/>
        <v>-0.15575697085009965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500000</v>
      </c>
      <c r="E116" s="33">
        <v>500000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313065790</v>
      </c>
      <c r="E117" s="33">
        <v>313065790</v>
      </c>
      <c r="F117" s="33">
        <v>45108120</v>
      </c>
      <c r="G117" s="38">
        <f t="shared" si="24"/>
        <v>0.14408511386696068</v>
      </c>
      <c r="H117" s="33">
        <v>170800207</v>
      </c>
      <c r="I117" s="38">
        <f t="shared" si="25"/>
        <v>0.54557288741130094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215908327</v>
      </c>
      <c r="O117" s="38">
        <f t="shared" si="29"/>
        <v>0.68965800127826171</v>
      </c>
      <c r="P117" s="33">
        <v>321692023</v>
      </c>
      <c r="Q117" s="33">
        <v>157947395</v>
      </c>
      <c r="R117" s="33">
        <v>157947395</v>
      </c>
      <c r="S117" s="33">
        <v>62699546</v>
      </c>
      <c r="T117" s="38">
        <f t="shared" si="30"/>
        <v>0.39696473626551421</v>
      </c>
      <c r="U117" s="38">
        <f t="shared" si="31"/>
        <v>-0.46905675370134992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16760001</v>
      </c>
      <c r="E118" s="33">
        <v>16760001</v>
      </c>
      <c r="F118" s="33">
        <v>1392029</v>
      </c>
      <c r="G118" s="38">
        <f t="shared" si="24"/>
        <v>8.3056617956049045E-2</v>
      </c>
      <c r="H118" s="33">
        <v>17640643</v>
      </c>
      <c r="I118" s="38">
        <f t="shared" si="25"/>
        <v>1.0525442689412727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19032672</v>
      </c>
      <c r="O118" s="38">
        <f t="shared" si="29"/>
        <v>1.1356008868973217</v>
      </c>
      <c r="P118" s="33">
        <v>16867998</v>
      </c>
      <c r="Q118" s="33">
        <v>17376674</v>
      </c>
      <c r="R118" s="33">
        <v>17376674</v>
      </c>
      <c r="S118" s="33">
        <v>5413067</v>
      </c>
      <c r="T118" s="38">
        <f t="shared" si="30"/>
        <v>0.31151341159994139</v>
      </c>
      <c r="U118" s="38">
        <f t="shared" si="31"/>
        <v>4.5805376547946031E-2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37630620</v>
      </c>
      <c r="E119" s="33">
        <v>37630620</v>
      </c>
      <c r="F119" s="33">
        <v>8412717</v>
      </c>
      <c r="G119" s="38">
        <f t="shared" si="24"/>
        <v>0.22356041436468493</v>
      </c>
      <c r="H119" s="33">
        <v>11595133</v>
      </c>
      <c r="I119" s="38">
        <f t="shared" si="25"/>
        <v>0.30813026731953924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20007850</v>
      </c>
      <c r="O119" s="38">
        <f t="shared" si="29"/>
        <v>0.53169068168422418</v>
      </c>
      <c r="P119" s="33">
        <v>18630767</v>
      </c>
      <c r="Q119" s="33">
        <v>37777200</v>
      </c>
      <c r="R119" s="33">
        <v>37777200</v>
      </c>
      <c r="S119" s="33">
        <v>13276162</v>
      </c>
      <c r="T119" s="38">
        <f t="shared" si="30"/>
        <v>0.35143319250765009</v>
      </c>
      <c r="U119" s="38">
        <f t="shared" si="31"/>
        <v>-0.37763523101330176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1159408</v>
      </c>
      <c r="E120" s="33">
        <v>1159408</v>
      </c>
      <c r="F120" s="33">
        <v>0</v>
      </c>
      <c r="G120" s="38">
        <f t="shared" si="24"/>
        <v>0</v>
      </c>
      <c r="H120" s="33">
        <v>311967</v>
      </c>
      <c r="I120" s="38">
        <f t="shared" si="25"/>
        <v>0.2690743896885307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311967</v>
      </c>
      <c r="O120" s="38">
        <f t="shared" si="29"/>
        <v>0.2690743896885307</v>
      </c>
      <c r="P120" s="33">
        <v>690546</v>
      </c>
      <c r="Q120" s="33">
        <v>3943140</v>
      </c>
      <c r="R120" s="33">
        <v>3943140</v>
      </c>
      <c r="S120" s="33">
        <v>498876</v>
      </c>
      <c r="T120" s="38">
        <f t="shared" si="30"/>
        <v>0.12651744548760632</v>
      </c>
      <c r="U120" s="38">
        <f t="shared" si="31"/>
        <v>-0.5482313995012642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431555992</v>
      </c>
      <c r="E121" s="34">
        <f>SUM(E113:E120)</f>
        <v>431555992</v>
      </c>
      <c r="F121" s="34">
        <f>SUM(F113:F120)</f>
        <v>67095182</v>
      </c>
      <c r="G121" s="39">
        <f t="shared" si="24"/>
        <v>0.15547271557754203</v>
      </c>
      <c r="H121" s="34">
        <f>SUM(H113:H120)</f>
        <v>215076332</v>
      </c>
      <c r="I121" s="39">
        <f t="shared" si="25"/>
        <v>0.49837410669065624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282171514</v>
      </c>
      <c r="O121" s="39">
        <f t="shared" si="29"/>
        <v>0.65384682226819824</v>
      </c>
      <c r="P121" s="34">
        <f>SUM(P113:P120)</f>
        <v>380410570</v>
      </c>
      <c r="Q121" s="34">
        <f>SUM(Q113:Q120)</f>
        <v>267643307</v>
      </c>
      <c r="R121" s="34">
        <f>SUM(R113:R120)</f>
        <v>267643307</v>
      </c>
      <c r="S121" s="34">
        <f>SUM(S113:S120)</f>
        <v>95550163</v>
      </c>
      <c r="T121" s="39">
        <f t="shared" si="30"/>
        <v>0.35700561344506176</v>
      </c>
      <c r="U121" s="39">
        <f t="shared" si="31"/>
        <v>-0.43462051540786573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32730826</v>
      </c>
      <c r="E123" s="33">
        <v>32730826</v>
      </c>
      <c r="F123" s="33">
        <v>3734500</v>
      </c>
      <c r="G123" s="38">
        <f t="shared" si="24"/>
        <v>0.11409733442107449</v>
      </c>
      <c r="H123" s="33">
        <v>5740587</v>
      </c>
      <c r="I123" s="38">
        <f t="shared" si="25"/>
        <v>0.17538778275867525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9475087</v>
      </c>
      <c r="O123" s="38">
        <f t="shared" si="29"/>
        <v>0.28948511717974973</v>
      </c>
      <c r="P123" s="33">
        <v>2192277</v>
      </c>
      <c r="Q123" s="33">
        <v>31826852</v>
      </c>
      <c r="R123" s="33">
        <v>31826852</v>
      </c>
      <c r="S123" s="33">
        <v>1378177</v>
      </c>
      <c r="T123" s="38">
        <f t="shared" si="30"/>
        <v>4.3302334770652151E-2</v>
      </c>
      <c r="U123" s="38">
        <f t="shared" si="31"/>
        <v>1.6185500281214464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4117680</v>
      </c>
      <c r="E124" s="33">
        <v>4117680</v>
      </c>
      <c r="F124" s="33">
        <v>1053520</v>
      </c>
      <c r="G124" s="38">
        <f t="shared" si="24"/>
        <v>0.2558528103203746</v>
      </c>
      <c r="H124" s="33">
        <v>1034511</v>
      </c>
      <c r="I124" s="38">
        <f t="shared" si="25"/>
        <v>0.25123637582327912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2088031</v>
      </c>
      <c r="O124" s="38">
        <f t="shared" si="29"/>
        <v>0.50708918614365373</v>
      </c>
      <c r="P124" s="33">
        <v>1944711</v>
      </c>
      <c r="Q124" s="33">
        <v>3723804</v>
      </c>
      <c r="R124" s="33">
        <v>3723804</v>
      </c>
      <c r="S124" s="33">
        <v>957083</v>
      </c>
      <c r="T124" s="38">
        <f t="shared" si="30"/>
        <v>0.25701755516670588</v>
      </c>
      <c r="U124" s="38">
        <f t="shared" si="31"/>
        <v>-0.46803869572394052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36848506</v>
      </c>
      <c r="E126" s="34">
        <f>SUM(E122:E125)</f>
        <v>36848506</v>
      </c>
      <c r="F126" s="34">
        <f>SUM(F122:F125)</f>
        <v>4788020</v>
      </c>
      <c r="G126" s="39">
        <f t="shared" si="24"/>
        <v>0.12993796817705444</v>
      </c>
      <c r="H126" s="34">
        <f>SUM(H122:H125)</f>
        <v>6775098</v>
      </c>
      <c r="I126" s="39">
        <f t="shared" si="25"/>
        <v>0.18386357373620521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11563118</v>
      </c>
      <c r="O126" s="39">
        <f t="shared" si="29"/>
        <v>0.31380154191325965</v>
      </c>
      <c r="P126" s="34">
        <f>SUM(P122:P125)</f>
        <v>4136988</v>
      </c>
      <c r="Q126" s="34">
        <f>SUM(Q122:Q125)</f>
        <v>35550656</v>
      </c>
      <c r="R126" s="34">
        <f>SUM(R122:R125)</f>
        <v>35550656</v>
      </c>
      <c r="S126" s="34">
        <f>SUM(S122:S125)</f>
        <v>2335260</v>
      </c>
      <c r="T126" s="39">
        <f t="shared" si="30"/>
        <v>6.5688239339380963E-2</v>
      </c>
      <c r="U126" s="39">
        <f t="shared" si="31"/>
        <v>0.63768857922720579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43682836</v>
      </c>
      <c r="E127" s="33">
        <v>43682836</v>
      </c>
      <c r="F127" s="33">
        <v>528330</v>
      </c>
      <c r="G127" s="38">
        <f t="shared" si="24"/>
        <v>1.2094681764709599E-2</v>
      </c>
      <c r="H127" s="33">
        <v>1219789</v>
      </c>
      <c r="I127" s="38">
        <f t="shared" si="25"/>
        <v>2.792375934566153E-2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1748119</v>
      </c>
      <c r="O127" s="38">
        <f t="shared" si="29"/>
        <v>4.0018441110371131E-2</v>
      </c>
      <c r="P127" s="33">
        <v>5326584</v>
      </c>
      <c r="Q127" s="33">
        <v>42910606</v>
      </c>
      <c r="R127" s="33">
        <v>42910606</v>
      </c>
      <c r="S127" s="33">
        <v>805424</v>
      </c>
      <c r="T127" s="38">
        <f t="shared" si="30"/>
        <v>1.8769811826940874E-2</v>
      </c>
      <c r="U127" s="38">
        <f t="shared" si="31"/>
        <v>-0.7709997626996965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4723278</v>
      </c>
      <c r="E128" s="33">
        <v>4723278</v>
      </c>
      <c r="F128" s="33">
        <v>19897</v>
      </c>
      <c r="G128" s="38">
        <f t="shared" si="24"/>
        <v>4.2125405279977166E-3</v>
      </c>
      <c r="H128" s="33">
        <v>453633</v>
      </c>
      <c r="I128" s="38">
        <f t="shared" si="25"/>
        <v>9.6041986095249957E-2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473530</v>
      </c>
      <c r="O128" s="38">
        <f t="shared" si="29"/>
        <v>0.10025452662324767</v>
      </c>
      <c r="P128" s="33">
        <v>795044</v>
      </c>
      <c r="Q128" s="33">
        <v>5845906</v>
      </c>
      <c r="R128" s="33">
        <v>5845906</v>
      </c>
      <c r="S128" s="33">
        <v>586104</v>
      </c>
      <c r="T128" s="38">
        <f t="shared" si="30"/>
        <v>0.10025888202786702</v>
      </c>
      <c r="U128" s="38">
        <f t="shared" si="31"/>
        <v>-0.42942403187748102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44790632</v>
      </c>
      <c r="E129" s="33">
        <v>44790632</v>
      </c>
      <c r="F129" s="33">
        <v>3983354</v>
      </c>
      <c r="G129" s="38">
        <f t="shared" si="24"/>
        <v>8.8932748258609071E-2</v>
      </c>
      <c r="H129" s="33">
        <v>14545531</v>
      </c>
      <c r="I129" s="38">
        <f t="shared" si="25"/>
        <v>0.32474493773608731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18528885</v>
      </c>
      <c r="O129" s="38">
        <f t="shared" si="29"/>
        <v>0.4136776859946964</v>
      </c>
      <c r="P129" s="33">
        <v>11622760</v>
      </c>
      <c r="Q129" s="33">
        <v>40047936</v>
      </c>
      <c r="R129" s="33">
        <v>40047936</v>
      </c>
      <c r="S129" s="33">
        <v>9155654</v>
      </c>
      <c r="T129" s="38">
        <f t="shared" si="30"/>
        <v>0.22861737493787446</v>
      </c>
      <c r="U129" s="38">
        <f t="shared" si="31"/>
        <v>0.25146961651105237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40496029</v>
      </c>
      <c r="E130" s="33">
        <v>40496029</v>
      </c>
      <c r="F130" s="33">
        <v>12072544</v>
      </c>
      <c r="G130" s="38">
        <f t="shared" si="24"/>
        <v>0.29811673633481445</v>
      </c>
      <c r="H130" s="33">
        <v>13540921</v>
      </c>
      <c r="I130" s="38">
        <f t="shared" si="25"/>
        <v>0.33437651380583516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25613465</v>
      </c>
      <c r="O130" s="38">
        <f t="shared" si="29"/>
        <v>0.63249325014064961</v>
      </c>
      <c r="P130" s="33">
        <v>19578202</v>
      </c>
      <c r="Q130" s="33">
        <v>36343610</v>
      </c>
      <c r="R130" s="33">
        <v>36343610</v>
      </c>
      <c r="S130" s="33">
        <v>10677328</v>
      </c>
      <c r="T130" s="38">
        <f t="shared" si="30"/>
        <v>0.29378831657064336</v>
      </c>
      <c r="U130" s="38">
        <f t="shared" si="31"/>
        <v>-0.30836748951716808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133692775</v>
      </c>
      <c r="E132" s="34">
        <f>SUM(E127:E131)</f>
        <v>133692775</v>
      </c>
      <c r="F132" s="34">
        <f>SUM(F127:F131)</f>
        <v>16604125</v>
      </c>
      <c r="G132" s="39">
        <f t="shared" si="24"/>
        <v>0.12419612802561694</v>
      </c>
      <c r="H132" s="34">
        <f>SUM(H127:H131)</f>
        <v>29759874</v>
      </c>
      <c r="I132" s="39">
        <f t="shared" si="25"/>
        <v>0.22259896991441758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46363999</v>
      </c>
      <c r="O132" s="39">
        <f t="shared" si="29"/>
        <v>0.34679509794003455</v>
      </c>
      <c r="P132" s="34">
        <f>SUM(P127:P131)</f>
        <v>37322590</v>
      </c>
      <c r="Q132" s="34">
        <f>SUM(Q127:Q131)</f>
        <v>125148058</v>
      </c>
      <c r="R132" s="34">
        <f>SUM(R127:R131)</f>
        <v>125148058</v>
      </c>
      <c r="S132" s="34">
        <f>SUM(S127:S131)</f>
        <v>21224510</v>
      </c>
      <c r="T132" s="39">
        <f t="shared" si="30"/>
        <v>0.16959520059032798</v>
      </c>
      <c r="U132" s="39">
        <f t="shared" si="31"/>
        <v>-0.20263106070613002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204302640</v>
      </c>
      <c r="E133" s="33">
        <v>204302640</v>
      </c>
      <c r="F133" s="33">
        <v>25810469</v>
      </c>
      <c r="G133" s="38">
        <f t="shared" si="24"/>
        <v>0.12633448593713717</v>
      </c>
      <c r="H133" s="33">
        <v>36105201</v>
      </c>
      <c r="I133" s="38">
        <f t="shared" si="25"/>
        <v>0.17672410400570449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61915670</v>
      </c>
      <c r="O133" s="38">
        <f t="shared" si="29"/>
        <v>0.30305858994284168</v>
      </c>
      <c r="P133" s="33">
        <v>171405777</v>
      </c>
      <c r="Q133" s="33">
        <v>292244740</v>
      </c>
      <c r="R133" s="33">
        <v>292244740</v>
      </c>
      <c r="S133" s="33">
        <v>123094676</v>
      </c>
      <c r="T133" s="38">
        <f t="shared" si="30"/>
        <v>0.42120407710332103</v>
      </c>
      <c r="U133" s="38">
        <f t="shared" si="31"/>
        <v>-0.78935831900228193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6298889</v>
      </c>
      <c r="E134" s="33">
        <v>6298889</v>
      </c>
      <c r="F134" s="33">
        <v>473039</v>
      </c>
      <c r="G134" s="38">
        <f t="shared" si="24"/>
        <v>7.5098799169186825E-2</v>
      </c>
      <c r="H134" s="33">
        <v>1491036</v>
      </c>
      <c r="I134" s="38">
        <f t="shared" si="25"/>
        <v>0.23671412530050934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1964075</v>
      </c>
      <c r="O134" s="38">
        <f t="shared" si="29"/>
        <v>0.31181292446969616</v>
      </c>
      <c r="P134" s="33">
        <v>2210068</v>
      </c>
      <c r="Q134" s="33">
        <v>6746241</v>
      </c>
      <c r="R134" s="33">
        <v>6746241</v>
      </c>
      <c r="S134" s="33">
        <v>883761</v>
      </c>
      <c r="T134" s="38">
        <f t="shared" si="30"/>
        <v>0.13100050828305718</v>
      </c>
      <c r="U134" s="38">
        <f t="shared" si="31"/>
        <v>-0.32534383557429003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14123499</v>
      </c>
      <c r="E136" s="33">
        <v>14123499</v>
      </c>
      <c r="F136" s="33">
        <v>2488970</v>
      </c>
      <c r="G136" s="38">
        <f t="shared" si="24"/>
        <v>0.17622899254639379</v>
      </c>
      <c r="H136" s="33">
        <v>3017706</v>
      </c>
      <c r="I136" s="38">
        <f t="shared" si="25"/>
        <v>0.21366560793469097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5506676</v>
      </c>
      <c r="O136" s="38">
        <f t="shared" si="29"/>
        <v>0.38989460048108476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224725028</v>
      </c>
      <c r="E137" s="34">
        <f>SUM(E133:E136)</f>
        <v>224725028</v>
      </c>
      <c r="F137" s="34">
        <f>SUM(F133:F136)</f>
        <v>28772478</v>
      </c>
      <c r="G137" s="39">
        <f t="shared" ref="G137:G170" si="32">IF(($D137     =0),0,($F137     /$D137     ))</f>
        <v>0.1280341502505008</v>
      </c>
      <c r="H137" s="34">
        <f>SUM(H133:H136)</f>
        <v>40613943</v>
      </c>
      <c r="I137" s="39">
        <f t="shared" ref="I137:I170" si="33">IF(($D137     =0),0,($H137     /$D137     ))</f>
        <v>0.18072727974028777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69386421</v>
      </c>
      <c r="O137" s="39">
        <f t="shared" ref="O137:O170" si="37">IF(($D137     =0),0,($N137     /$D137     ))</f>
        <v>0.30876142999078854</v>
      </c>
      <c r="P137" s="34">
        <f>SUM(P133:P136)</f>
        <v>173615845</v>
      </c>
      <c r="Q137" s="34">
        <f>SUM(Q133:Q136)</f>
        <v>298990981</v>
      </c>
      <c r="R137" s="34">
        <f>SUM(R133:R136)</f>
        <v>298990981</v>
      </c>
      <c r="S137" s="34">
        <f>SUM(S133:S136)</f>
        <v>123978437</v>
      </c>
      <c r="T137" s="39">
        <f t="shared" ref="T137:T170" si="38">IF(($Q137     =0),0,($S137     /$Q137     ))</f>
        <v>0.41465610964365512</v>
      </c>
      <c r="U137" s="39">
        <f t="shared" ref="U137:U170" si="39">IF(($P137     =0),0,(($H137     /$P137     )-1))</f>
        <v>-0.76607006693427082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220000</v>
      </c>
      <c r="E138" s="33">
        <v>220000</v>
      </c>
      <c r="F138" s="33">
        <v>1593492</v>
      </c>
      <c r="G138" s="38">
        <f t="shared" si="32"/>
        <v>7.2431454545454548</v>
      </c>
      <c r="H138" s="33">
        <v>797970</v>
      </c>
      <c r="I138" s="38">
        <f t="shared" si="33"/>
        <v>3.6271363636363638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2391462</v>
      </c>
      <c r="O138" s="38">
        <f t="shared" si="37"/>
        <v>10.870281818181818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32898516</v>
      </c>
      <c r="E139" s="33">
        <v>32898516</v>
      </c>
      <c r="F139" s="33">
        <v>12806010</v>
      </c>
      <c r="G139" s="38">
        <f t="shared" si="32"/>
        <v>0.38925798355159852</v>
      </c>
      <c r="H139" s="33">
        <v>9922001</v>
      </c>
      <c r="I139" s="38">
        <f t="shared" si="33"/>
        <v>0.30159418133024601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22728011</v>
      </c>
      <c r="O139" s="38">
        <f t="shared" si="37"/>
        <v>0.69085216488184453</v>
      </c>
      <c r="P139" s="33">
        <v>7676694</v>
      </c>
      <c r="Q139" s="33">
        <v>21218352</v>
      </c>
      <c r="R139" s="33">
        <v>21218352</v>
      </c>
      <c r="S139" s="33">
        <v>5010560</v>
      </c>
      <c r="T139" s="38">
        <f t="shared" si="38"/>
        <v>0.23614275038890861</v>
      </c>
      <c r="U139" s="38">
        <f t="shared" si="39"/>
        <v>0.29248358733590263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30747282</v>
      </c>
      <c r="E140" s="33">
        <v>30747282</v>
      </c>
      <c r="F140" s="33">
        <v>4647901</v>
      </c>
      <c r="G140" s="38">
        <f t="shared" si="32"/>
        <v>0.15116461350957786</v>
      </c>
      <c r="H140" s="33">
        <v>8816282</v>
      </c>
      <c r="I140" s="38">
        <f t="shared" si="33"/>
        <v>0.28673370218544847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13464183</v>
      </c>
      <c r="O140" s="38">
        <f t="shared" si="37"/>
        <v>0.4378983156950263</v>
      </c>
      <c r="P140" s="33">
        <v>8484351</v>
      </c>
      <c r="Q140" s="33">
        <v>31562664</v>
      </c>
      <c r="R140" s="33">
        <v>31562664</v>
      </c>
      <c r="S140" s="33">
        <v>4803987</v>
      </c>
      <c r="T140" s="38">
        <f t="shared" si="38"/>
        <v>0.15220473785102551</v>
      </c>
      <c r="U140" s="38">
        <f t="shared" si="39"/>
        <v>3.9122733135392496E-2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11516909</v>
      </c>
      <c r="E141" s="33">
        <v>11516909</v>
      </c>
      <c r="F141" s="33">
        <v>5150866</v>
      </c>
      <c r="G141" s="38">
        <f t="shared" si="32"/>
        <v>0.44724378737385179</v>
      </c>
      <c r="H141" s="33">
        <v>4846570</v>
      </c>
      <c r="I141" s="38">
        <f t="shared" si="33"/>
        <v>0.42082211468372288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9997436</v>
      </c>
      <c r="O141" s="38">
        <f t="shared" si="37"/>
        <v>0.86806590205757461</v>
      </c>
      <c r="P141" s="33">
        <v>13110531</v>
      </c>
      <c r="Q141" s="33">
        <v>17989185</v>
      </c>
      <c r="R141" s="33">
        <v>17989185</v>
      </c>
      <c r="S141" s="33">
        <v>6494344</v>
      </c>
      <c r="T141" s="38">
        <f t="shared" si="38"/>
        <v>0.36101379801252809</v>
      </c>
      <c r="U141" s="38">
        <f t="shared" si="39"/>
        <v>-0.63032999960108405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15300000</v>
      </c>
      <c r="E142" s="33">
        <v>15300000</v>
      </c>
      <c r="F142" s="33">
        <v>15163093</v>
      </c>
      <c r="G142" s="38">
        <f t="shared" si="32"/>
        <v>0.99105183006535946</v>
      </c>
      <c r="H142" s="33">
        <v>15585757</v>
      </c>
      <c r="I142" s="38">
        <f t="shared" si="33"/>
        <v>1.0186769281045751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30748850</v>
      </c>
      <c r="O142" s="38">
        <f t="shared" si="37"/>
        <v>2.0097287581699348</v>
      </c>
      <c r="P142" s="33">
        <v>15147779</v>
      </c>
      <c r="Q142" s="33">
        <v>13748882</v>
      </c>
      <c r="R142" s="33">
        <v>13748882</v>
      </c>
      <c r="S142" s="33">
        <v>7857393</v>
      </c>
      <c r="T142" s="38">
        <f t="shared" si="38"/>
        <v>0.57149323123145579</v>
      </c>
      <c r="U142" s="38">
        <f t="shared" si="39"/>
        <v>2.8913677708131358E-2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90682707</v>
      </c>
      <c r="E144" s="34">
        <f>SUM(E138:E143)</f>
        <v>90682707</v>
      </c>
      <c r="F144" s="34">
        <f>SUM(F138:F143)</f>
        <v>39361362</v>
      </c>
      <c r="G144" s="39">
        <f t="shared" si="32"/>
        <v>0.43405587793050776</v>
      </c>
      <c r="H144" s="34">
        <f>SUM(H138:H143)</f>
        <v>39968580</v>
      </c>
      <c r="I144" s="39">
        <f t="shared" si="33"/>
        <v>0.4407519506447905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79329942</v>
      </c>
      <c r="O144" s="39">
        <f t="shared" si="37"/>
        <v>0.87480782857529826</v>
      </c>
      <c r="P144" s="34">
        <f>SUM(P138:P143)</f>
        <v>44419355</v>
      </c>
      <c r="Q144" s="34">
        <f>SUM(Q138:Q143)</f>
        <v>84519083</v>
      </c>
      <c r="R144" s="34">
        <f>SUM(R138:R143)</f>
        <v>84519083</v>
      </c>
      <c r="S144" s="34">
        <f>SUM(S138:S143)</f>
        <v>24166284</v>
      </c>
      <c r="T144" s="39">
        <f t="shared" si="38"/>
        <v>0.28592695450801331</v>
      </c>
      <c r="U144" s="39">
        <f t="shared" si="39"/>
        <v>-0.10019900108860202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14726254</v>
      </c>
      <c r="E145" s="33">
        <v>14726254</v>
      </c>
      <c r="F145" s="33">
        <v>4889021</v>
      </c>
      <c r="G145" s="38">
        <f t="shared" si="32"/>
        <v>0.33199352666333204</v>
      </c>
      <c r="H145" s="33">
        <v>4810190</v>
      </c>
      <c r="I145" s="38">
        <f t="shared" si="33"/>
        <v>0.32664043415250071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9699211</v>
      </c>
      <c r="O145" s="38">
        <f t="shared" si="37"/>
        <v>0.6586339608158327</v>
      </c>
      <c r="P145" s="33">
        <v>5449484</v>
      </c>
      <c r="Q145" s="33">
        <v>15036700</v>
      </c>
      <c r="R145" s="33">
        <v>15036700</v>
      </c>
      <c r="S145" s="33">
        <v>3272032</v>
      </c>
      <c r="T145" s="38">
        <f t="shared" si="38"/>
        <v>0.21760306450218467</v>
      </c>
      <c r="U145" s="38">
        <f t="shared" si="39"/>
        <v>-0.11731275841896227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4527985</v>
      </c>
      <c r="E146" s="33">
        <v>4527985</v>
      </c>
      <c r="F146" s="33">
        <v>459520</v>
      </c>
      <c r="G146" s="38">
        <f t="shared" si="32"/>
        <v>0.10148443512953334</v>
      </c>
      <c r="H146" s="33">
        <v>1692685</v>
      </c>
      <c r="I146" s="38">
        <f t="shared" si="33"/>
        <v>0.37382743096542942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2152205</v>
      </c>
      <c r="O146" s="38">
        <f t="shared" si="37"/>
        <v>0.47531186609496279</v>
      </c>
      <c r="P146" s="33">
        <v>1292408</v>
      </c>
      <c r="Q146" s="33">
        <v>7108662</v>
      </c>
      <c r="R146" s="33">
        <v>7108662</v>
      </c>
      <c r="S146" s="33">
        <v>544219</v>
      </c>
      <c r="T146" s="38">
        <f t="shared" si="38"/>
        <v>7.6557163640640108E-2</v>
      </c>
      <c r="U146" s="38">
        <f t="shared" si="39"/>
        <v>0.30971411504726065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30304196</v>
      </c>
      <c r="E147" s="33">
        <v>30304196</v>
      </c>
      <c r="F147" s="33">
        <v>10772870</v>
      </c>
      <c r="G147" s="38">
        <f t="shared" si="32"/>
        <v>0.35549103497086676</v>
      </c>
      <c r="H147" s="33">
        <v>7386430</v>
      </c>
      <c r="I147" s="38">
        <f t="shared" si="33"/>
        <v>0.24374281370144255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18159300</v>
      </c>
      <c r="O147" s="38">
        <f t="shared" si="37"/>
        <v>0.59923384867230922</v>
      </c>
      <c r="P147" s="33">
        <v>8297691</v>
      </c>
      <c r="Q147" s="33">
        <v>28971899</v>
      </c>
      <c r="R147" s="33">
        <v>28971899</v>
      </c>
      <c r="S147" s="33">
        <v>5519207</v>
      </c>
      <c r="T147" s="38">
        <f t="shared" si="38"/>
        <v>0.19050207927343665</v>
      </c>
      <c r="U147" s="38">
        <f t="shared" si="39"/>
        <v>-0.10982103334530047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1804719</v>
      </c>
      <c r="E148" s="33">
        <v>1804719</v>
      </c>
      <c r="F148" s="33">
        <v>262029</v>
      </c>
      <c r="G148" s="38">
        <f t="shared" si="32"/>
        <v>0.14519102419822699</v>
      </c>
      <c r="H148" s="33">
        <v>262029</v>
      </c>
      <c r="I148" s="38">
        <f t="shared" si="33"/>
        <v>0.14519102419822699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524058</v>
      </c>
      <c r="O148" s="38">
        <f t="shared" si="37"/>
        <v>0.29038204839645398</v>
      </c>
      <c r="P148" s="33">
        <v>541511</v>
      </c>
      <c r="Q148" s="33">
        <v>0</v>
      </c>
      <c r="R148" s="33">
        <v>0</v>
      </c>
      <c r="S148" s="33">
        <v>272016</v>
      </c>
      <c r="T148" s="38">
        <f t="shared" si="38"/>
        <v>0</v>
      </c>
      <c r="U148" s="38">
        <f t="shared" si="39"/>
        <v>-0.51611509276819856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811900</v>
      </c>
      <c r="Q149" s="33">
        <v>3000000</v>
      </c>
      <c r="R149" s="33">
        <v>3000000</v>
      </c>
      <c r="S149" s="33">
        <v>811900</v>
      </c>
      <c r="T149" s="38">
        <f t="shared" si="38"/>
        <v>0.27063333333333334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54045154</v>
      </c>
      <c r="E150" s="34">
        <f>SUM(E145:E149)</f>
        <v>54045154</v>
      </c>
      <c r="F150" s="34">
        <f>SUM(F145:F149)</f>
        <v>16383440</v>
      </c>
      <c r="G150" s="39">
        <f t="shared" si="32"/>
        <v>0.30314355288912676</v>
      </c>
      <c r="H150" s="34">
        <f>SUM(H145:H149)</f>
        <v>14151334</v>
      </c>
      <c r="I150" s="39">
        <f t="shared" si="33"/>
        <v>0.26184279167749247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30534774</v>
      </c>
      <c r="O150" s="39">
        <f t="shared" si="37"/>
        <v>0.56498634456661923</v>
      </c>
      <c r="P150" s="34">
        <f>SUM(P145:P149)</f>
        <v>16392994</v>
      </c>
      <c r="Q150" s="34">
        <f>SUM(Q145:Q149)</f>
        <v>54117261</v>
      </c>
      <c r="R150" s="34">
        <f>SUM(R145:R149)</f>
        <v>54117261</v>
      </c>
      <c r="S150" s="34">
        <f>SUM(S145:S149)</f>
        <v>10419374</v>
      </c>
      <c r="T150" s="39">
        <f t="shared" si="38"/>
        <v>0.19253328434341863</v>
      </c>
      <c r="U150" s="39">
        <f t="shared" si="39"/>
        <v>-0.1367450021637292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9082390</v>
      </c>
      <c r="E151" s="33">
        <v>9082390</v>
      </c>
      <c r="F151" s="33">
        <v>4676179</v>
      </c>
      <c r="G151" s="38">
        <f t="shared" si="32"/>
        <v>0.51486216733701151</v>
      </c>
      <c r="H151" s="33">
        <v>9176995</v>
      </c>
      <c r="I151" s="38">
        <f t="shared" si="33"/>
        <v>1.0104163111251554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13853174</v>
      </c>
      <c r="O151" s="38">
        <f t="shared" si="37"/>
        <v>1.5252784784621669</v>
      </c>
      <c r="P151" s="33">
        <v>2352098</v>
      </c>
      <c r="Q151" s="33">
        <v>5029913</v>
      </c>
      <c r="R151" s="33">
        <v>5029913</v>
      </c>
      <c r="S151" s="33">
        <v>1148255</v>
      </c>
      <c r="T151" s="38">
        <f t="shared" si="38"/>
        <v>0.22828526059993484</v>
      </c>
      <c r="U151" s="38">
        <f t="shared" si="39"/>
        <v>2.9016210208928368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213572500</v>
      </c>
      <c r="E152" s="33">
        <v>213572500</v>
      </c>
      <c r="F152" s="33">
        <v>49623007</v>
      </c>
      <c r="G152" s="38">
        <f t="shared" si="32"/>
        <v>0.23234736213697924</v>
      </c>
      <c r="H152" s="33">
        <v>47658946</v>
      </c>
      <c r="I152" s="38">
        <f t="shared" si="33"/>
        <v>0.22315113603109016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97281953</v>
      </c>
      <c r="O152" s="38">
        <f t="shared" si="37"/>
        <v>0.45549849816806937</v>
      </c>
      <c r="P152" s="33">
        <v>94386899</v>
      </c>
      <c r="Q152" s="33">
        <v>249653500</v>
      </c>
      <c r="R152" s="33">
        <v>249653500</v>
      </c>
      <c r="S152" s="33">
        <v>49282890</v>
      </c>
      <c r="T152" s="38">
        <f t="shared" si="38"/>
        <v>0.19740516355668958</v>
      </c>
      <c r="U152" s="38">
        <f t="shared" si="39"/>
        <v>-0.49506820856568245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63757330</v>
      </c>
      <c r="E153" s="33">
        <v>63757330</v>
      </c>
      <c r="F153" s="33">
        <v>21299042</v>
      </c>
      <c r="G153" s="38">
        <f t="shared" si="32"/>
        <v>0.33406420877411269</v>
      </c>
      <c r="H153" s="33">
        <v>19550618</v>
      </c>
      <c r="I153" s="38">
        <f t="shared" si="33"/>
        <v>0.30664110307003134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40849660</v>
      </c>
      <c r="O153" s="38">
        <f t="shared" si="37"/>
        <v>0.64070531184414403</v>
      </c>
      <c r="P153" s="33">
        <v>32510675</v>
      </c>
      <c r="Q153" s="33">
        <v>58172850</v>
      </c>
      <c r="R153" s="33">
        <v>58172850</v>
      </c>
      <c r="S153" s="33">
        <v>20832844</v>
      </c>
      <c r="T153" s="38">
        <f t="shared" si="38"/>
        <v>0.3581197070454688</v>
      </c>
      <c r="U153" s="38">
        <f t="shared" si="39"/>
        <v>-0.39864004669235564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31109902</v>
      </c>
      <c r="E154" s="33">
        <v>31109902</v>
      </c>
      <c r="F154" s="33">
        <v>7609875</v>
      </c>
      <c r="G154" s="38">
        <f t="shared" si="32"/>
        <v>0.24461263169520753</v>
      </c>
      <c r="H154" s="33">
        <v>8141943</v>
      </c>
      <c r="I154" s="38">
        <f t="shared" si="33"/>
        <v>0.26171548209955786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15751818</v>
      </c>
      <c r="O154" s="38">
        <f t="shared" si="37"/>
        <v>0.50632811379476539</v>
      </c>
      <c r="P154" s="33">
        <v>8858188</v>
      </c>
      <c r="Q154" s="33">
        <v>21676150</v>
      </c>
      <c r="R154" s="33">
        <v>21676150</v>
      </c>
      <c r="S154" s="33">
        <v>5424914</v>
      </c>
      <c r="T154" s="38">
        <f t="shared" si="38"/>
        <v>0.25027110441660533</v>
      </c>
      <c r="U154" s="38">
        <f t="shared" si="39"/>
        <v>-8.0856829861818191E-2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4305875</v>
      </c>
      <c r="E155" s="33">
        <v>4305875</v>
      </c>
      <c r="F155" s="33">
        <v>0</v>
      </c>
      <c r="G155" s="38">
        <f t="shared" si="32"/>
        <v>0</v>
      </c>
      <c r="H155" s="33">
        <v>283032</v>
      </c>
      <c r="I155" s="38">
        <f t="shared" si="33"/>
        <v>6.5731587656399693E-2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283032</v>
      </c>
      <c r="O155" s="38">
        <f t="shared" si="37"/>
        <v>6.5731587656399693E-2</v>
      </c>
      <c r="P155" s="33">
        <v>172857</v>
      </c>
      <c r="Q155" s="33">
        <v>6363000</v>
      </c>
      <c r="R155" s="33">
        <v>6363000</v>
      </c>
      <c r="S155" s="33">
        <v>148857</v>
      </c>
      <c r="T155" s="38">
        <f t="shared" si="38"/>
        <v>2.3394153701084393E-2</v>
      </c>
      <c r="U155" s="38">
        <f t="shared" si="39"/>
        <v>0.63737655981533869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321827997</v>
      </c>
      <c r="E157" s="34">
        <f>SUM(E151:E156)</f>
        <v>321827997</v>
      </c>
      <c r="F157" s="34">
        <f>SUM(F151:F156)</f>
        <v>83208103</v>
      </c>
      <c r="G157" s="39">
        <f t="shared" si="32"/>
        <v>0.25854836675380982</v>
      </c>
      <c r="H157" s="34">
        <f>SUM(H151:H156)</f>
        <v>84811534</v>
      </c>
      <c r="I157" s="39">
        <f t="shared" si="33"/>
        <v>0.26353062751094336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168019637</v>
      </c>
      <c r="O157" s="39">
        <f t="shared" si="37"/>
        <v>0.52207899426475313</v>
      </c>
      <c r="P157" s="34">
        <f>SUM(P151:P156)</f>
        <v>138280717</v>
      </c>
      <c r="Q157" s="34">
        <f>SUM(Q151:Q156)</f>
        <v>340895413</v>
      </c>
      <c r="R157" s="34">
        <f>SUM(R151:R156)</f>
        <v>340895413</v>
      </c>
      <c r="S157" s="34">
        <f>SUM(S151:S156)</f>
        <v>76837760</v>
      </c>
      <c r="T157" s="39">
        <f t="shared" si="38"/>
        <v>0.2253998061276348</v>
      </c>
      <c r="U157" s="39">
        <f t="shared" si="39"/>
        <v>-0.38667128837638298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44642859</v>
      </c>
      <c r="E158" s="33">
        <v>44642859</v>
      </c>
      <c r="F158" s="33">
        <v>13151539</v>
      </c>
      <c r="G158" s="38">
        <f t="shared" si="32"/>
        <v>0.29459446134487038</v>
      </c>
      <c r="H158" s="33">
        <v>11930469</v>
      </c>
      <c r="I158" s="38">
        <f t="shared" si="33"/>
        <v>0.26724249448271226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25082008</v>
      </c>
      <c r="O158" s="38">
        <f t="shared" si="37"/>
        <v>0.56183695582758264</v>
      </c>
      <c r="P158" s="33">
        <v>20229464</v>
      </c>
      <c r="Q158" s="33">
        <v>39235743</v>
      </c>
      <c r="R158" s="33">
        <v>39235743</v>
      </c>
      <c r="S158" s="33">
        <v>15208759</v>
      </c>
      <c r="T158" s="38">
        <f t="shared" si="38"/>
        <v>0.3876251049967373</v>
      </c>
      <c r="U158" s="38">
        <f t="shared" si="39"/>
        <v>-0.41024295057941229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108455944</v>
      </c>
      <c r="E159" s="33">
        <v>108455944</v>
      </c>
      <c r="F159" s="33">
        <v>20832595</v>
      </c>
      <c r="G159" s="38">
        <f t="shared" si="32"/>
        <v>0.19208347861505867</v>
      </c>
      <c r="H159" s="33">
        <v>32980077</v>
      </c>
      <c r="I159" s="38">
        <f t="shared" si="33"/>
        <v>0.30408731678182616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53812672</v>
      </c>
      <c r="O159" s="38">
        <f t="shared" si="37"/>
        <v>0.49617079539688486</v>
      </c>
      <c r="P159" s="33">
        <v>42844581</v>
      </c>
      <c r="Q159" s="33">
        <v>99562368</v>
      </c>
      <c r="R159" s="33">
        <v>99562368</v>
      </c>
      <c r="S159" s="33">
        <v>24719234</v>
      </c>
      <c r="T159" s="38">
        <f t="shared" si="38"/>
        <v>0.24827888786253055</v>
      </c>
      <c r="U159" s="38">
        <f t="shared" si="39"/>
        <v>-0.23023924542522656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13238586</v>
      </c>
      <c r="E160" s="33">
        <v>13238586</v>
      </c>
      <c r="F160" s="33">
        <v>2268757</v>
      </c>
      <c r="G160" s="38">
        <f t="shared" si="32"/>
        <v>0.17137457127218875</v>
      </c>
      <c r="H160" s="33">
        <v>3367667</v>
      </c>
      <c r="I160" s="38">
        <f t="shared" si="33"/>
        <v>0.25438268105068018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5636424</v>
      </c>
      <c r="O160" s="38">
        <f t="shared" si="37"/>
        <v>0.42575725232286893</v>
      </c>
      <c r="P160" s="33">
        <v>11137623</v>
      </c>
      <c r="Q160" s="33">
        <v>17284768</v>
      </c>
      <c r="R160" s="33">
        <v>17284768</v>
      </c>
      <c r="S160" s="33">
        <v>6351934</v>
      </c>
      <c r="T160" s="38">
        <f t="shared" si="38"/>
        <v>0.36748737385425134</v>
      </c>
      <c r="U160" s="38">
        <f t="shared" si="39"/>
        <v>-0.69763144254388931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10211684</v>
      </c>
      <c r="E161" s="33">
        <v>10211684</v>
      </c>
      <c r="F161" s="33">
        <v>2293373</v>
      </c>
      <c r="G161" s="38">
        <f t="shared" si="32"/>
        <v>0.22458323230526914</v>
      </c>
      <c r="H161" s="33">
        <v>2427932</v>
      </c>
      <c r="I161" s="38">
        <f t="shared" si="33"/>
        <v>0.23776019704487525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4721305</v>
      </c>
      <c r="O161" s="38">
        <f t="shared" si="37"/>
        <v>0.46234342935014439</v>
      </c>
      <c r="P161" s="33">
        <v>4450670</v>
      </c>
      <c r="Q161" s="33">
        <v>11130308</v>
      </c>
      <c r="R161" s="33">
        <v>11130308</v>
      </c>
      <c r="S161" s="33">
        <v>2213444</v>
      </c>
      <c r="T161" s="38">
        <f t="shared" si="38"/>
        <v>0.19886637458729803</v>
      </c>
      <c r="U161" s="38">
        <f t="shared" si="39"/>
        <v>-0.45447943792732326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176549073</v>
      </c>
      <c r="E163" s="34">
        <f>SUM(E158:E162)</f>
        <v>176549073</v>
      </c>
      <c r="F163" s="34">
        <f>SUM(F158:F162)</f>
        <v>38546264</v>
      </c>
      <c r="G163" s="39">
        <f t="shared" si="32"/>
        <v>0.21833172695276626</v>
      </c>
      <c r="H163" s="34">
        <f>SUM(H158:H162)</f>
        <v>50706145</v>
      </c>
      <c r="I163" s="39">
        <f t="shared" si="33"/>
        <v>0.28720708717626631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89252409</v>
      </c>
      <c r="O163" s="39">
        <f t="shared" si="37"/>
        <v>0.50553881412903257</v>
      </c>
      <c r="P163" s="34">
        <f>SUM(P158:P162)</f>
        <v>78662338</v>
      </c>
      <c r="Q163" s="34">
        <f>SUM(Q158:Q162)</f>
        <v>167213187</v>
      </c>
      <c r="R163" s="34">
        <f>SUM(R158:R162)</f>
        <v>167213187</v>
      </c>
      <c r="S163" s="34">
        <f>SUM(S158:S162)</f>
        <v>48493371</v>
      </c>
      <c r="T163" s="39">
        <f t="shared" si="38"/>
        <v>0.29000925028717978</v>
      </c>
      <c r="U163" s="39">
        <f t="shared" si="39"/>
        <v>-0.35539489050020356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38852876</v>
      </c>
      <c r="E164" s="33">
        <v>38852876</v>
      </c>
      <c r="F164" s="33">
        <v>2956086</v>
      </c>
      <c r="G164" s="38">
        <f t="shared" si="32"/>
        <v>7.6084097352278376E-2</v>
      </c>
      <c r="H164" s="33">
        <v>4245188</v>
      </c>
      <c r="I164" s="38">
        <f t="shared" si="33"/>
        <v>0.10926315982374123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7201274</v>
      </c>
      <c r="O164" s="38">
        <f t="shared" si="37"/>
        <v>0.1853472571760196</v>
      </c>
      <c r="P164" s="33">
        <v>6541089</v>
      </c>
      <c r="Q164" s="33">
        <v>40792702</v>
      </c>
      <c r="R164" s="33">
        <v>40792702</v>
      </c>
      <c r="S164" s="33">
        <v>3636876</v>
      </c>
      <c r="T164" s="38">
        <f t="shared" si="38"/>
        <v>8.9155065040800674E-2</v>
      </c>
      <c r="U164" s="38">
        <f t="shared" si="39"/>
        <v>-0.35099675298715549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15701870</v>
      </c>
      <c r="E165" s="33">
        <v>15701870</v>
      </c>
      <c r="F165" s="33">
        <v>2670500</v>
      </c>
      <c r="G165" s="38">
        <f t="shared" si="32"/>
        <v>0.17007528402667962</v>
      </c>
      <c r="H165" s="33">
        <v>3886871</v>
      </c>
      <c r="I165" s="38">
        <f t="shared" si="33"/>
        <v>0.24754191698186268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6557371</v>
      </c>
      <c r="O165" s="38">
        <f t="shared" si="37"/>
        <v>0.41761720100854227</v>
      </c>
      <c r="P165" s="33">
        <v>5684032</v>
      </c>
      <c r="Q165" s="33">
        <v>15374522</v>
      </c>
      <c r="R165" s="33">
        <v>15374522</v>
      </c>
      <c r="S165" s="33">
        <v>4514176</v>
      </c>
      <c r="T165" s="38">
        <f t="shared" si="38"/>
        <v>0.29361407138381279</v>
      </c>
      <c r="U165" s="38">
        <f t="shared" si="39"/>
        <v>-0.3161771432673145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77247546</v>
      </c>
      <c r="E166" s="33">
        <v>77247546</v>
      </c>
      <c r="F166" s="33">
        <v>16234915</v>
      </c>
      <c r="G166" s="38">
        <f t="shared" si="32"/>
        <v>0.21016738835949558</v>
      </c>
      <c r="H166" s="33">
        <v>15441035</v>
      </c>
      <c r="I166" s="38">
        <f t="shared" si="33"/>
        <v>0.19989029813322484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31675950</v>
      </c>
      <c r="O166" s="38">
        <f t="shared" si="37"/>
        <v>0.41005768649272045</v>
      </c>
      <c r="P166" s="33">
        <v>31302341</v>
      </c>
      <c r="Q166" s="33">
        <v>86180551</v>
      </c>
      <c r="R166" s="33">
        <v>86180551</v>
      </c>
      <c r="S166" s="33">
        <v>22878836</v>
      </c>
      <c r="T166" s="38">
        <f t="shared" si="38"/>
        <v>0.26547562918227341</v>
      </c>
      <c r="U166" s="38">
        <f t="shared" si="39"/>
        <v>-0.50671309216138183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23747489</v>
      </c>
      <c r="E167" s="33">
        <v>23747489</v>
      </c>
      <c r="F167" s="33">
        <v>5299369</v>
      </c>
      <c r="G167" s="38">
        <f t="shared" si="32"/>
        <v>0.22315491966329576</v>
      </c>
      <c r="H167" s="33">
        <v>6454683</v>
      </c>
      <c r="I167" s="38">
        <f t="shared" si="33"/>
        <v>0.27180486324259379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11754052</v>
      </c>
      <c r="O167" s="38">
        <f t="shared" si="37"/>
        <v>0.49495978290588954</v>
      </c>
      <c r="P167" s="33">
        <v>9976582</v>
      </c>
      <c r="Q167" s="33">
        <v>22320111</v>
      </c>
      <c r="R167" s="33">
        <v>22320111</v>
      </c>
      <c r="S167" s="33">
        <v>5034293</v>
      </c>
      <c r="T167" s="38">
        <f t="shared" si="38"/>
        <v>0.22554963996370805</v>
      </c>
      <c r="U167" s="38">
        <f t="shared" si="39"/>
        <v>-0.35301659426043908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155549781</v>
      </c>
      <c r="E169" s="34">
        <f>SUM(E164:E168)</f>
        <v>155549781</v>
      </c>
      <c r="F169" s="34">
        <f>SUM(F164:F168)</f>
        <v>27160870</v>
      </c>
      <c r="G169" s="39">
        <f t="shared" si="32"/>
        <v>0.17461207483152932</v>
      </c>
      <c r="H169" s="34">
        <f>SUM(H164:H168)</f>
        <v>30027777</v>
      </c>
      <c r="I169" s="39">
        <f t="shared" si="33"/>
        <v>0.19304287545091434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57188647</v>
      </c>
      <c r="O169" s="39">
        <f t="shared" si="37"/>
        <v>0.36765495028244366</v>
      </c>
      <c r="P169" s="34">
        <f>SUM(P164:P168)</f>
        <v>53504044</v>
      </c>
      <c r="Q169" s="34">
        <f>SUM(Q164:Q168)</f>
        <v>164667886</v>
      </c>
      <c r="R169" s="34">
        <f>SUM(R164:R168)</f>
        <v>164667886</v>
      </c>
      <c r="S169" s="34">
        <f>SUM(S164:S168)</f>
        <v>36064181</v>
      </c>
      <c r="T169" s="39">
        <f t="shared" si="38"/>
        <v>0.21901162318923559</v>
      </c>
      <c r="U169" s="39">
        <f t="shared" si="39"/>
        <v>-0.43877556246028804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4842086375</v>
      </c>
      <c r="E170" s="34">
        <f>SUM(E105,E107:E111,E113:E120,E122:E125,E127:E131,E133:E136,E138:E143,E145:E149,E151:E156,E158:E162,E164:E168)</f>
        <v>4805037319</v>
      </c>
      <c r="F170" s="34">
        <f>SUM(F105,F107:F111,F113:F120,F122:F125,F127:F131,F133:F136,F138:F143,F145:F149,F151:F156,F158:F162,F164:F168)</f>
        <v>931559310</v>
      </c>
      <c r="G170" s="39">
        <f t="shared" si="32"/>
        <v>0.19238799927438305</v>
      </c>
      <c r="H170" s="34">
        <f>SUM(H105,H107:H111,H113:H120,H122:H125,H127:H131,H133:H136,H138:H143,H145:H149,H151:H156,H158:H162,H164:H168)</f>
        <v>1318763878</v>
      </c>
      <c r="I170" s="39">
        <f t="shared" si="33"/>
        <v>0.27235447199142537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2250323188</v>
      </c>
      <c r="O170" s="39">
        <f t="shared" si="37"/>
        <v>0.46474247126580842</v>
      </c>
      <c r="P170" s="34">
        <f>SUM(P105,P107:P111,P113:P120,P122:P125,P127:P131,P133:P136,P138:P143,P145:P149,P151:P156,P158:P162,P164:P168)</f>
        <v>2226381551</v>
      </c>
      <c r="Q170" s="34">
        <f>SUM(Q105,Q107:Q111,Q113:Q120,Q122:Q125,Q127:Q131,Q133:Q136,Q138:Q143,Q145:Q149,Q151:Q156,Q158:Q162,Q164:Q168)</f>
        <v>4569667355</v>
      </c>
      <c r="R170" s="34">
        <f>SUM(R105,R107:R111,R113:R120,R122:R125,R127:R131,R133:R136,R138:R143,R145:R149,R151:R156,R158:R162,R164:R168)</f>
        <v>4569667355</v>
      </c>
      <c r="S170" s="34">
        <f>SUM(S105,S107:S111,S113:S120,S122:S125,S127:S131,S133:S136,S138:S143,S145:S149,S151:S156,S158:S162,S164:S168)</f>
        <v>1126096432</v>
      </c>
      <c r="T170" s="39">
        <f t="shared" si="38"/>
        <v>0.24642853505909076</v>
      </c>
      <c r="U170" s="39">
        <f t="shared" si="39"/>
        <v>-0.40766492724139536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71949278</v>
      </c>
      <c r="E173" s="33">
        <v>71949278</v>
      </c>
      <c r="F173" s="33">
        <v>13870674</v>
      </c>
      <c r="G173" s="38">
        <f t="shared" ref="G173:G205" si="40">IF(($D173     =0),0,($F173     /$D173     ))</f>
        <v>0.19278406101587287</v>
      </c>
      <c r="H173" s="33">
        <v>14556016</v>
      </c>
      <c r="I173" s="38">
        <f t="shared" ref="I173:I205" si="41">IF(($D173     =0),0,($H173     /$D173     ))</f>
        <v>0.20230941024870325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28426690</v>
      </c>
      <c r="O173" s="38">
        <f t="shared" ref="O173:O205" si="45">IF(($D173     =0),0,($N173     /$D173     ))</f>
        <v>0.39509347126457611</v>
      </c>
      <c r="P173" s="33">
        <v>40555051</v>
      </c>
      <c r="Q173" s="33">
        <v>72251955</v>
      </c>
      <c r="R173" s="33">
        <v>72251955</v>
      </c>
      <c r="S173" s="33">
        <v>29375244</v>
      </c>
      <c r="T173" s="38">
        <f t="shared" ref="T173:T205" si="46">IF(($Q173     =0),0,($S173     /$Q173     ))</f>
        <v>0.4065667704078042</v>
      </c>
      <c r="U173" s="38">
        <f t="shared" ref="U173:U205" si="47">IF(($P173     =0),0,(($H173     /$P173     )-1))</f>
        <v>-0.64108007162905545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52715321</v>
      </c>
      <c r="E174" s="33">
        <v>52715321</v>
      </c>
      <c r="F174" s="33">
        <v>11974569</v>
      </c>
      <c r="G174" s="38">
        <f t="shared" si="40"/>
        <v>0.22715538429520329</v>
      </c>
      <c r="H174" s="33">
        <v>25529194</v>
      </c>
      <c r="I174" s="38">
        <f t="shared" si="41"/>
        <v>0.48428414198597025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37503763</v>
      </c>
      <c r="O174" s="38">
        <f t="shared" si="45"/>
        <v>0.71143952628117357</v>
      </c>
      <c r="P174" s="33">
        <v>25138889</v>
      </c>
      <c r="Q174" s="33">
        <v>50273403</v>
      </c>
      <c r="R174" s="33">
        <v>50273403</v>
      </c>
      <c r="S174" s="33">
        <v>10953843</v>
      </c>
      <c r="T174" s="38">
        <f t="shared" si="46"/>
        <v>0.21788544929015446</v>
      </c>
      <c r="U174" s="38">
        <f t="shared" si="47"/>
        <v>1.5525944682758253E-2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164979838</v>
      </c>
      <c r="E175" s="33">
        <v>164979838</v>
      </c>
      <c r="F175" s="33">
        <v>22609977</v>
      </c>
      <c r="G175" s="38">
        <f t="shared" si="40"/>
        <v>0.13704690993817076</v>
      </c>
      <c r="H175" s="33">
        <v>23282405</v>
      </c>
      <c r="I175" s="38">
        <f t="shared" si="41"/>
        <v>0.14112272919070268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45892382</v>
      </c>
      <c r="O175" s="38">
        <f t="shared" si="45"/>
        <v>0.27816963912887344</v>
      </c>
      <c r="P175" s="33">
        <v>43055223</v>
      </c>
      <c r="Q175" s="33">
        <v>186993923</v>
      </c>
      <c r="R175" s="33">
        <v>186993923</v>
      </c>
      <c r="S175" s="33">
        <v>18880618</v>
      </c>
      <c r="T175" s="38">
        <f t="shared" si="46"/>
        <v>0.10096915288525178</v>
      </c>
      <c r="U175" s="38">
        <f t="shared" si="47"/>
        <v>-0.45924319100611788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106803311</v>
      </c>
      <c r="E176" s="33">
        <v>106803311</v>
      </c>
      <c r="F176" s="33">
        <v>5962011</v>
      </c>
      <c r="G176" s="38">
        <f t="shared" si="40"/>
        <v>5.5822342436556108E-2</v>
      </c>
      <c r="H176" s="33">
        <v>15162261</v>
      </c>
      <c r="I176" s="38">
        <f t="shared" si="41"/>
        <v>0.14196433479482673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21124272</v>
      </c>
      <c r="O176" s="38">
        <f t="shared" si="45"/>
        <v>0.19778667723138282</v>
      </c>
      <c r="P176" s="33">
        <v>15438524</v>
      </c>
      <c r="Q176" s="33">
        <v>98758987</v>
      </c>
      <c r="R176" s="33">
        <v>98758987</v>
      </c>
      <c r="S176" s="33">
        <v>5406342</v>
      </c>
      <c r="T176" s="38">
        <f t="shared" si="46"/>
        <v>5.474278507939738E-2</v>
      </c>
      <c r="U176" s="38">
        <f t="shared" si="47"/>
        <v>-1.7894391976849611E-2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10584070</v>
      </c>
      <c r="E177" s="33">
        <v>10584070</v>
      </c>
      <c r="F177" s="33">
        <v>0</v>
      </c>
      <c r="G177" s="38">
        <f t="shared" si="40"/>
        <v>0</v>
      </c>
      <c r="H177" s="33">
        <v>2447322</v>
      </c>
      <c r="I177" s="38">
        <f t="shared" si="41"/>
        <v>0.2312269287712572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2447322</v>
      </c>
      <c r="O177" s="38">
        <f t="shared" si="45"/>
        <v>0.2312269287712572</v>
      </c>
      <c r="P177" s="33">
        <v>1679907</v>
      </c>
      <c r="Q177" s="33">
        <v>10454131</v>
      </c>
      <c r="R177" s="33">
        <v>10454131</v>
      </c>
      <c r="S177" s="33">
        <v>925705</v>
      </c>
      <c r="T177" s="38">
        <f t="shared" si="46"/>
        <v>8.8549206050699006E-2</v>
      </c>
      <c r="U177" s="38">
        <f t="shared" si="47"/>
        <v>0.45681993110332897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8662272</v>
      </c>
      <c r="E178" s="33">
        <v>8662272</v>
      </c>
      <c r="F178" s="33">
        <v>996251</v>
      </c>
      <c r="G178" s="38">
        <f t="shared" si="40"/>
        <v>0.11501035755977185</v>
      </c>
      <c r="H178" s="33">
        <v>1485627</v>
      </c>
      <c r="I178" s="38">
        <f t="shared" si="41"/>
        <v>0.17150546646422554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2481878</v>
      </c>
      <c r="O178" s="38">
        <f t="shared" si="45"/>
        <v>0.28651582402399739</v>
      </c>
      <c r="P178" s="33">
        <v>2599539</v>
      </c>
      <c r="Q178" s="33">
        <v>7742388</v>
      </c>
      <c r="R178" s="33">
        <v>7742388</v>
      </c>
      <c r="S178" s="33">
        <v>1426713</v>
      </c>
      <c r="T178" s="38">
        <f t="shared" si="46"/>
        <v>0.1842729917436326</v>
      </c>
      <c r="U178" s="38">
        <f t="shared" si="47"/>
        <v>-0.42850366930444206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415694090</v>
      </c>
      <c r="E179" s="34">
        <f>SUM(E173:E178)</f>
        <v>415694090</v>
      </c>
      <c r="F179" s="34">
        <f>SUM(F173:F178)</f>
        <v>55413482</v>
      </c>
      <c r="G179" s="39">
        <f t="shared" si="40"/>
        <v>0.13330351172421046</v>
      </c>
      <c r="H179" s="34">
        <f>SUM(H173:H178)</f>
        <v>82462825</v>
      </c>
      <c r="I179" s="39">
        <f t="shared" si="41"/>
        <v>0.19837382099899473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137876307</v>
      </c>
      <c r="O179" s="39">
        <f t="shared" si="45"/>
        <v>0.33167733272320521</v>
      </c>
      <c r="P179" s="34">
        <f>SUM(P173:P178)</f>
        <v>128467133</v>
      </c>
      <c r="Q179" s="34">
        <f>SUM(Q173:Q178)</f>
        <v>426474787</v>
      </c>
      <c r="R179" s="34">
        <f>SUM(R173:R178)</f>
        <v>426474787</v>
      </c>
      <c r="S179" s="34">
        <f>SUM(S173:S178)</f>
        <v>66968465</v>
      </c>
      <c r="T179" s="39">
        <f t="shared" si="46"/>
        <v>0.15702795813812084</v>
      </c>
      <c r="U179" s="39">
        <f t="shared" si="47"/>
        <v>-0.35810177222527417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23940000</v>
      </c>
      <c r="E180" s="33">
        <v>23940000</v>
      </c>
      <c r="F180" s="33">
        <v>2639776</v>
      </c>
      <c r="G180" s="38">
        <f t="shared" si="40"/>
        <v>0.11026633249791144</v>
      </c>
      <c r="H180" s="33">
        <v>3086441</v>
      </c>
      <c r="I180" s="38">
        <f t="shared" si="41"/>
        <v>0.12892401837928152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5726217</v>
      </c>
      <c r="O180" s="38">
        <f t="shared" si="45"/>
        <v>0.23919035087719298</v>
      </c>
      <c r="P180" s="33">
        <v>5620683</v>
      </c>
      <c r="Q180" s="33">
        <v>5333866</v>
      </c>
      <c r="R180" s="33">
        <v>5333866</v>
      </c>
      <c r="S180" s="33">
        <v>3023371</v>
      </c>
      <c r="T180" s="38">
        <f t="shared" si="46"/>
        <v>0.56682545080810054</v>
      </c>
      <c r="U180" s="38">
        <f t="shared" si="47"/>
        <v>-0.45087794490456057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187560029</v>
      </c>
      <c r="E181" s="33">
        <v>187560029</v>
      </c>
      <c r="F181" s="33">
        <v>38993370</v>
      </c>
      <c r="G181" s="38">
        <f t="shared" si="40"/>
        <v>0.2078980804593499</v>
      </c>
      <c r="H181" s="33">
        <v>49013988</v>
      </c>
      <c r="I181" s="38">
        <f t="shared" si="41"/>
        <v>0.26132427181486523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88007358</v>
      </c>
      <c r="O181" s="38">
        <f t="shared" si="45"/>
        <v>0.4692223522742151</v>
      </c>
      <c r="P181" s="33">
        <v>77840708</v>
      </c>
      <c r="Q181" s="33">
        <v>181693668</v>
      </c>
      <c r="R181" s="33">
        <v>181693668</v>
      </c>
      <c r="S181" s="33">
        <v>47474796</v>
      </c>
      <c r="T181" s="38">
        <f t="shared" si="46"/>
        <v>0.26129031640222045</v>
      </c>
      <c r="U181" s="38">
        <f t="shared" si="47"/>
        <v>-0.37032962238729894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124585945</v>
      </c>
      <c r="E182" s="33">
        <v>124585945</v>
      </c>
      <c r="F182" s="33">
        <v>33798006</v>
      </c>
      <c r="G182" s="38">
        <f t="shared" si="40"/>
        <v>0.27128265551944886</v>
      </c>
      <c r="H182" s="33">
        <v>27470358</v>
      </c>
      <c r="I182" s="38">
        <f t="shared" si="41"/>
        <v>0.22049323461005171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61268364</v>
      </c>
      <c r="O182" s="38">
        <f t="shared" si="45"/>
        <v>0.49177589012950057</v>
      </c>
      <c r="P182" s="33">
        <v>62144786</v>
      </c>
      <c r="Q182" s="33">
        <v>106968828</v>
      </c>
      <c r="R182" s="33">
        <v>106968828</v>
      </c>
      <c r="S182" s="33">
        <v>33793776</v>
      </c>
      <c r="T182" s="38">
        <f t="shared" si="46"/>
        <v>0.31592171880204201</v>
      </c>
      <c r="U182" s="38">
        <f t="shared" si="47"/>
        <v>-0.55796198252255635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61364112</v>
      </c>
      <c r="E183" s="33">
        <v>87064112</v>
      </c>
      <c r="F183" s="33">
        <v>4861888</v>
      </c>
      <c r="G183" s="38">
        <f t="shared" si="40"/>
        <v>7.9230153285685945E-2</v>
      </c>
      <c r="H183" s="33">
        <v>36316569</v>
      </c>
      <c r="I183" s="38">
        <f t="shared" si="41"/>
        <v>0.59182098161870245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41178457</v>
      </c>
      <c r="O183" s="38">
        <f t="shared" si="45"/>
        <v>0.67105113490438839</v>
      </c>
      <c r="P183" s="33">
        <v>12164046</v>
      </c>
      <c r="Q183" s="33">
        <v>32642784</v>
      </c>
      <c r="R183" s="33">
        <v>32642784</v>
      </c>
      <c r="S183" s="33">
        <v>7143319</v>
      </c>
      <c r="T183" s="38">
        <f t="shared" si="46"/>
        <v>0.21883301987967693</v>
      </c>
      <c r="U183" s="38">
        <f t="shared" si="47"/>
        <v>1.9855665623099421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2949000</v>
      </c>
      <c r="E184" s="33">
        <v>2949000</v>
      </c>
      <c r="F184" s="33">
        <v>1138873</v>
      </c>
      <c r="G184" s="38">
        <f t="shared" si="40"/>
        <v>0.3861895557816209</v>
      </c>
      <c r="H184" s="33">
        <v>312872</v>
      </c>
      <c r="I184" s="38">
        <f t="shared" si="41"/>
        <v>0.10609426924381146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1451745</v>
      </c>
      <c r="O184" s="38">
        <f t="shared" si="45"/>
        <v>0.49228382502543233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400399086</v>
      </c>
      <c r="E185" s="34">
        <f>SUM(E180:E184)</f>
        <v>426099086</v>
      </c>
      <c r="F185" s="34">
        <f>SUM(F180:F184)</f>
        <v>81431913</v>
      </c>
      <c r="G185" s="39">
        <f t="shared" si="40"/>
        <v>0.20337687034580293</v>
      </c>
      <c r="H185" s="34">
        <f>SUM(H180:H184)</f>
        <v>116200228</v>
      </c>
      <c r="I185" s="39">
        <f t="shared" si="41"/>
        <v>0.29021102211007543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197632141</v>
      </c>
      <c r="O185" s="39">
        <f t="shared" si="45"/>
        <v>0.49358789245587836</v>
      </c>
      <c r="P185" s="34">
        <f>SUM(P180:P184)</f>
        <v>157770223</v>
      </c>
      <c r="Q185" s="34">
        <f>SUM(Q180:Q184)</f>
        <v>326639146</v>
      </c>
      <c r="R185" s="34">
        <f>SUM(R180:R184)</f>
        <v>326639146</v>
      </c>
      <c r="S185" s="34">
        <f>SUM(S180:S184)</f>
        <v>91435262</v>
      </c>
      <c r="T185" s="39">
        <f t="shared" si="46"/>
        <v>0.27992744629573579</v>
      </c>
      <c r="U185" s="39">
        <f t="shared" si="47"/>
        <v>-0.26348441556046986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42195420</v>
      </c>
      <c r="E186" s="33">
        <v>49095420</v>
      </c>
      <c r="F186" s="33">
        <v>1950017</v>
      </c>
      <c r="G186" s="38">
        <f t="shared" si="40"/>
        <v>4.6213949286439147E-2</v>
      </c>
      <c r="H186" s="33">
        <v>5456964</v>
      </c>
      <c r="I186" s="38">
        <f t="shared" si="41"/>
        <v>0.12932597898065715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7406981</v>
      </c>
      <c r="O186" s="38">
        <f t="shared" si="45"/>
        <v>0.17553992826709627</v>
      </c>
      <c r="P186" s="33">
        <v>6890727</v>
      </c>
      <c r="Q186" s="33">
        <v>42877958</v>
      </c>
      <c r="R186" s="33">
        <v>42877958</v>
      </c>
      <c r="S186" s="33">
        <v>5079576</v>
      </c>
      <c r="T186" s="38">
        <f t="shared" si="46"/>
        <v>0.11846590269060854</v>
      </c>
      <c r="U186" s="38">
        <f t="shared" si="47"/>
        <v>-0.20807136895715073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3608492</v>
      </c>
      <c r="E187" s="33">
        <v>3608492</v>
      </c>
      <c r="F187" s="33">
        <v>716061</v>
      </c>
      <c r="G187" s="38">
        <f t="shared" si="40"/>
        <v>0.19843774075153831</v>
      </c>
      <c r="H187" s="33">
        <v>843896</v>
      </c>
      <c r="I187" s="38">
        <f t="shared" si="41"/>
        <v>0.2338638966083339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1559957</v>
      </c>
      <c r="O187" s="38">
        <f t="shared" si="45"/>
        <v>0.4323016373598722</v>
      </c>
      <c r="P187" s="33">
        <v>1030398</v>
      </c>
      <c r="Q187" s="33">
        <v>3284366</v>
      </c>
      <c r="R187" s="33">
        <v>3284366</v>
      </c>
      <c r="S187" s="33">
        <v>541936</v>
      </c>
      <c r="T187" s="38">
        <f t="shared" si="46"/>
        <v>0.16500475281987453</v>
      </c>
      <c r="U187" s="38">
        <f t="shared" si="47"/>
        <v>-0.18099996312104638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384320857</v>
      </c>
      <c r="E188" s="33">
        <v>384320857</v>
      </c>
      <c r="F188" s="33">
        <v>56064598</v>
      </c>
      <c r="G188" s="38">
        <f t="shared" si="40"/>
        <v>0.14587966533390614</v>
      </c>
      <c r="H188" s="33">
        <v>99498930</v>
      </c>
      <c r="I188" s="38">
        <f t="shared" si="41"/>
        <v>0.25889547285225795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155563528</v>
      </c>
      <c r="O188" s="38">
        <f t="shared" si="45"/>
        <v>0.40477513818616406</v>
      </c>
      <c r="P188" s="33">
        <v>135910167</v>
      </c>
      <c r="Q188" s="33">
        <v>371330938</v>
      </c>
      <c r="R188" s="33">
        <v>371330938</v>
      </c>
      <c r="S188" s="33">
        <v>77490465</v>
      </c>
      <c r="T188" s="38">
        <f t="shared" si="46"/>
        <v>0.20868302926054602</v>
      </c>
      <c r="U188" s="38">
        <f t="shared" si="47"/>
        <v>-0.26790664601272984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40437841</v>
      </c>
      <c r="E189" s="33">
        <v>40437841</v>
      </c>
      <c r="F189" s="33">
        <v>6393148</v>
      </c>
      <c r="G189" s="38">
        <f t="shared" si="40"/>
        <v>0.15809815365760996</v>
      </c>
      <c r="H189" s="33">
        <v>7259200</v>
      </c>
      <c r="I189" s="38">
        <f t="shared" si="41"/>
        <v>0.17951502405877703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13652348</v>
      </c>
      <c r="O189" s="38">
        <f t="shared" si="45"/>
        <v>0.33761317771638699</v>
      </c>
      <c r="P189" s="33">
        <v>10017239</v>
      </c>
      <c r="Q189" s="33">
        <v>28017889</v>
      </c>
      <c r="R189" s="33">
        <v>28017889</v>
      </c>
      <c r="S189" s="33">
        <v>9060494</v>
      </c>
      <c r="T189" s="38">
        <f t="shared" si="46"/>
        <v>0.32338246468176102</v>
      </c>
      <c r="U189" s="38">
        <f t="shared" si="47"/>
        <v>-0.27532925988887758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5769000</v>
      </c>
      <c r="F190" s="33">
        <v>1286955</v>
      </c>
      <c r="G190" s="38">
        <f t="shared" si="40"/>
        <v>0.22308112324492979</v>
      </c>
      <c r="H190" s="33">
        <v>1785907</v>
      </c>
      <c r="I190" s="38">
        <f t="shared" si="41"/>
        <v>0.30956959611717805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3072862</v>
      </c>
      <c r="O190" s="38">
        <f t="shared" si="45"/>
        <v>0.53265071936210784</v>
      </c>
      <c r="P190" s="33">
        <v>1783625</v>
      </c>
      <c r="Q190" s="33">
        <v>3212000</v>
      </c>
      <c r="R190" s="33">
        <v>3212000</v>
      </c>
      <c r="S190" s="33">
        <v>1106444</v>
      </c>
      <c r="T190" s="38">
        <f t="shared" si="46"/>
        <v>0.3444719800747198</v>
      </c>
      <c r="U190" s="38">
        <f t="shared" si="47"/>
        <v>1.2794169177938741E-3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476331610</v>
      </c>
      <c r="E191" s="34">
        <f>SUM(E186:E190)</f>
        <v>483231610</v>
      </c>
      <c r="F191" s="34">
        <f>SUM(F186:F190)</f>
        <v>66410779</v>
      </c>
      <c r="G191" s="39">
        <f t="shared" si="40"/>
        <v>0.13942131407151417</v>
      </c>
      <c r="H191" s="34">
        <f>SUM(H186:H190)</f>
        <v>114844897</v>
      </c>
      <c r="I191" s="39">
        <f t="shared" si="41"/>
        <v>0.24110282540350408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181255676</v>
      </c>
      <c r="O191" s="39">
        <f t="shared" si="45"/>
        <v>0.38052413947501823</v>
      </c>
      <c r="P191" s="34">
        <f>SUM(P186:P190)</f>
        <v>155632156</v>
      </c>
      <c r="Q191" s="34">
        <f>SUM(Q186:Q190)</f>
        <v>448723151</v>
      </c>
      <c r="R191" s="34">
        <f>SUM(R186:R190)</f>
        <v>448723151</v>
      </c>
      <c r="S191" s="34">
        <f>SUM(S186:S190)</f>
        <v>93278915</v>
      </c>
      <c r="T191" s="39">
        <f t="shared" si="46"/>
        <v>0.20787631481042082</v>
      </c>
      <c r="U191" s="39">
        <f t="shared" si="47"/>
        <v>-0.26207475401163238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57263481</v>
      </c>
      <c r="E192" s="33">
        <v>57263481</v>
      </c>
      <c r="F192" s="33">
        <v>7079946</v>
      </c>
      <c r="G192" s="38">
        <f t="shared" si="40"/>
        <v>0.12363806524440943</v>
      </c>
      <c r="H192" s="33">
        <v>7360006</v>
      </c>
      <c r="I192" s="38">
        <f t="shared" si="41"/>
        <v>0.12852879132513792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14439952</v>
      </c>
      <c r="O192" s="38">
        <f t="shared" si="45"/>
        <v>0.25216685656954735</v>
      </c>
      <c r="P192" s="33">
        <v>13464783</v>
      </c>
      <c r="Q192" s="33">
        <v>31954752</v>
      </c>
      <c r="R192" s="33">
        <v>31954752</v>
      </c>
      <c r="S192" s="33">
        <v>6685511</v>
      </c>
      <c r="T192" s="38">
        <f t="shared" si="46"/>
        <v>0.20921805307705096</v>
      </c>
      <c r="U192" s="38">
        <f t="shared" si="47"/>
        <v>-0.45338844302206727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58678479</v>
      </c>
      <c r="E193" s="33">
        <v>58678479</v>
      </c>
      <c r="F193" s="33">
        <v>4238147</v>
      </c>
      <c r="G193" s="38">
        <f t="shared" si="40"/>
        <v>7.2226599465879129E-2</v>
      </c>
      <c r="H193" s="33">
        <v>18561209</v>
      </c>
      <c r="I193" s="38">
        <f t="shared" si="41"/>
        <v>0.31632055425294853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22799356</v>
      </c>
      <c r="O193" s="38">
        <f t="shared" si="45"/>
        <v>0.38854715371882764</v>
      </c>
      <c r="P193" s="33">
        <v>7397782</v>
      </c>
      <c r="Q193" s="33">
        <v>55481761</v>
      </c>
      <c r="R193" s="33">
        <v>55481761</v>
      </c>
      <c r="S193" s="33">
        <v>3864474</v>
      </c>
      <c r="T193" s="38">
        <f t="shared" si="46"/>
        <v>6.965305228866113E-2</v>
      </c>
      <c r="U193" s="38">
        <f t="shared" si="47"/>
        <v>1.5090235154266507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31156295</v>
      </c>
      <c r="E194" s="33">
        <v>31156295</v>
      </c>
      <c r="F194" s="33">
        <v>1769017</v>
      </c>
      <c r="G194" s="38">
        <f t="shared" si="40"/>
        <v>5.6778798634433268E-2</v>
      </c>
      <c r="H194" s="33">
        <v>2245907</v>
      </c>
      <c r="I194" s="38">
        <f t="shared" si="41"/>
        <v>7.2085175724520514E-2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4014924</v>
      </c>
      <c r="O194" s="38">
        <f t="shared" si="45"/>
        <v>0.12886397435895378</v>
      </c>
      <c r="P194" s="33">
        <v>4676903</v>
      </c>
      <c r="Q194" s="33">
        <v>35371800</v>
      </c>
      <c r="R194" s="33">
        <v>35371800</v>
      </c>
      <c r="S194" s="33">
        <v>2395041</v>
      </c>
      <c r="T194" s="38">
        <f t="shared" si="46"/>
        <v>6.7710464268145809E-2</v>
      </c>
      <c r="U194" s="38">
        <f t="shared" si="47"/>
        <v>-0.51978756027225703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81429588</v>
      </c>
      <c r="E195" s="33">
        <v>81429588</v>
      </c>
      <c r="F195" s="33">
        <v>11925987</v>
      </c>
      <c r="G195" s="38">
        <f t="shared" si="40"/>
        <v>0.14645766106541028</v>
      </c>
      <c r="H195" s="33">
        <v>18413340</v>
      </c>
      <c r="I195" s="38">
        <f t="shared" si="41"/>
        <v>0.22612591383859146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30339327</v>
      </c>
      <c r="O195" s="38">
        <f t="shared" si="45"/>
        <v>0.37258357490400174</v>
      </c>
      <c r="P195" s="33">
        <v>32099362</v>
      </c>
      <c r="Q195" s="33">
        <v>90597846</v>
      </c>
      <c r="R195" s="33">
        <v>90597846</v>
      </c>
      <c r="S195" s="33">
        <v>20374540</v>
      </c>
      <c r="T195" s="38">
        <f t="shared" si="46"/>
        <v>0.2248898941813694</v>
      </c>
      <c r="U195" s="38">
        <f t="shared" si="47"/>
        <v>-0.42636429970165757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46957574</v>
      </c>
      <c r="E196" s="33">
        <v>46957574</v>
      </c>
      <c r="F196" s="33">
        <v>6835154</v>
      </c>
      <c r="G196" s="38">
        <f t="shared" si="40"/>
        <v>0.14556020291848978</v>
      </c>
      <c r="H196" s="33">
        <v>6318829</v>
      </c>
      <c r="I196" s="38">
        <f t="shared" si="41"/>
        <v>0.1345646391357441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13153983</v>
      </c>
      <c r="O196" s="38">
        <f t="shared" si="45"/>
        <v>0.28012484205423388</v>
      </c>
      <c r="P196" s="33">
        <v>8217076</v>
      </c>
      <c r="Q196" s="33">
        <v>38492928</v>
      </c>
      <c r="R196" s="33">
        <v>38492928</v>
      </c>
      <c r="S196" s="33">
        <v>5153733</v>
      </c>
      <c r="T196" s="38">
        <f t="shared" si="46"/>
        <v>0.13388778842700663</v>
      </c>
      <c r="U196" s="38">
        <f t="shared" si="47"/>
        <v>-0.23101246720853019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5511876</v>
      </c>
      <c r="E197" s="33">
        <v>5511876</v>
      </c>
      <c r="F197" s="33">
        <v>1070914</v>
      </c>
      <c r="G197" s="38">
        <f t="shared" si="40"/>
        <v>0.19429210671647912</v>
      </c>
      <c r="H197" s="33">
        <v>367307</v>
      </c>
      <c r="I197" s="38">
        <f t="shared" si="41"/>
        <v>6.6639198704760413E-2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1438221</v>
      </c>
      <c r="O197" s="38">
        <f t="shared" si="45"/>
        <v>0.26093130542123955</v>
      </c>
      <c r="P197" s="33">
        <v>0</v>
      </c>
      <c r="Q197" s="33">
        <v>54048</v>
      </c>
      <c r="R197" s="33">
        <v>54048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280997293</v>
      </c>
      <c r="E198" s="34">
        <f>SUM(E192:E197)</f>
        <v>280997293</v>
      </c>
      <c r="F198" s="34">
        <f>SUM(F192:F197)</f>
        <v>32919165</v>
      </c>
      <c r="G198" s="39">
        <f t="shared" si="40"/>
        <v>0.11715118195106598</v>
      </c>
      <c r="H198" s="34">
        <f>SUM(H192:H197)</f>
        <v>53266598</v>
      </c>
      <c r="I198" s="39">
        <f t="shared" si="41"/>
        <v>0.18956267311799335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86185763</v>
      </c>
      <c r="O198" s="39">
        <f t="shared" si="45"/>
        <v>0.30671385506905935</v>
      </c>
      <c r="P198" s="34">
        <f>SUM(P192:P197)</f>
        <v>65855906</v>
      </c>
      <c r="Q198" s="34">
        <f>SUM(Q192:Q197)</f>
        <v>251953135</v>
      </c>
      <c r="R198" s="34">
        <f>SUM(R192:R197)</f>
        <v>251953135</v>
      </c>
      <c r="S198" s="34">
        <f>SUM(S192:S197)</f>
        <v>38473299</v>
      </c>
      <c r="T198" s="39">
        <f t="shared" si="46"/>
        <v>0.15270021942771222</v>
      </c>
      <c r="U198" s="39">
        <f t="shared" si="47"/>
        <v>-0.19116444924468889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13582297</v>
      </c>
      <c r="E199" s="33">
        <v>13582297</v>
      </c>
      <c r="F199" s="33">
        <v>2127668</v>
      </c>
      <c r="G199" s="38">
        <f t="shared" si="40"/>
        <v>0.15665008650598644</v>
      </c>
      <c r="H199" s="33">
        <v>3702295</v>
      </c>
      <c r="I199" s="38">
        <f t="shared" si="41"/>
        <v>0.27258239162344927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5829963</v>
      </c>
      <c r="O199" s="38">
        <f t="shared" si="45"/>
        <v>0.42923247812943571</v>
      </c>
      <c r="P199" s="33">
        <v>4812793</v>
      </c>
      <c r="Q199" s="33">
        <v>12105791</v>
      </c>
      <c r="R199" s="33">
        <v>12105791</v>
      </c>
      <c r="S199" s="33">
        <v>2663302</v>
      </c>
      <c r="T199" s="38">
        <f t="shared" si="46"/>
        <v>0.22000231129052203</v>
      </c>
      <c r="U199" s="38">
        <f t="shared" si="47"/>
        <v>-0.23073878307253193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85135564</v>
      </c>
      <c r="E200" s="33">
        <v>85135564</v>
      </c>
      <c r="F200" s="33">
        <v>12060042</v>
      </c>
      <c r="G200" s="38">
        <f t="shared" si="40"/>
        <v>0.14165692259934989</v>
      </c>
      <c r="H200" s="33">
        <v>11192293</v>
      </c>
      <c r="I200" s="38">
        <f t="shared" si="41"/>
        <v>0.13146436664235878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23252335</v>
      </c>
      <c r="O200" s="38">
        <f t="shared" si="45"/>
        <v>0.2731212892417087</v>
      </c>
      <c r="P200" s="33">
        <v>17125012</v>
      </c>
      <c r="Q200" s="33">
        <v>80486618</v>
      </c>
      <c r="R200" s="33">
        <v>80486618</v>
      </c>
      <c r="S200" s="33">
        <v>10605989</v>
      </c>
      <c r="T200" s="38">
        <f t="shared" si="46"/>
        <v>0.1317733216222354</v>
      </c>
      <c r="U200" s="38">
        <f t="shared" si="47"/>
        <v>-0.34643590322739626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27492328</v>
      </c>
      <c r="E201" s="33">
        <v>27492328</v>
      </c>
      <c r="F201" s="33">
        <v>14165821</v>
      </c>
      <c r="G201" s="38">
        <f t="shared" si="40"/>
        <v>0.51526451306706367</v>
      </c>
      <c r="H201" s="33">
        <v>13749775</v>
      </c>
      <c r="I201" s="38">
        <f t="shared" si="41"/>
        <v>0.50013134573398077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27915596</v>
      </c>
      <c r="O201" s="38">
        <f t="shared" si="45"/>
        <v>1.0153958588010443</v>
      </c>
      <c r="P201" s="33">
        <v>80140824</v>
      </c>
      <c r="Q201" s="33">
        <v>31510098</v>
      </c>
      <c r="R201" s="33">
        <v>31510098</v>
      </c>
      <c r="S201" s="33">
        <v>68800691</v>
      </c>
      <c r="T201" s="38">
        <f t="shared" si="46"/>
        <v>2.1834489692796257</v>
      </c>
      <c r="U201" s="38">
        <f t="shared" si="47"/>
        <v>-0.82842982747469629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47433440</v>
      </c>
      <c r="E202" s="33">
        <v>47433440</v>
      </c>
      <c r="F202" s="33">
        <v>6559869</v>
      </c>
      <c r="G202" s="38">
        <f t="shared" si="40"/>
        <v>0.13829629476588667</v>
      </c>
      <c r="H202" s="33">
        <v>9797909</v>
      </c>
      <c r="I202" s="38">
        <f t="shared" si="41"/>
        <v>0.20656121504154032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16357778</v>
      </c>
      <c r="O202" s="38">
        <f t="shared" si="45"/>
        <v>0.34485750980742702</v>
      </c>
      <c r="P202" s="33">
        <v>16745934</v>
      </c>
      <c r="Q202" s="33">
        <v>37561291</v>
      </c>
      <c r="R202" s="33">
        <v>37561291</v>
      </c>
      <c r="S202" s="33">
        <v>11845154</v>
      </c>
      <c r="T202" s="38">
        <f t="shared" si="46"/>
        <v>0.31535534814285271</v>
      </c>
      <c r="U202" s="38">
        <f t="shared" si="47"/>
        <v>-0.41490818009912134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173643629</v>
      </c>
      <c r="E204" s="34">
        <f>SUM(E199:E203)</f>
        <v>173643629</v>
      </c>
      <c r="F204" s="34">
        <f>SUM(F199:F203)</f>
        <v>34913400</v>
      </c>
      <c r="G204" s="39">
        <f t="shared" si="40"/>
        <v>0.20106352419068596</v>
      </c>
      <c r="H204" s="34">
        <f>SUM(H199:H203)</f>
        <v>38442272</v>
      </c>
      <c r="I204" s="39">
        <f t="shared" si="41"/>
        <v>0.22138602044535707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73355672</v>
      </c>
      <c r="O204" s="39">
        <f t="shared" si="45"/>
        <v>0.42244954463604306</v>
      </c>
      <c r="P204" s="34">
        <f>SUM(P199:P203)</f>
        <v>118824563</v>
      </c>
      <c r="Q204" s="34">
        <f>SUM(Q199:Q203)</f>
        <v>161663798</v>
      </c>
      <c r="R204" s="34">
        <f>SUM(R199:R203)</f>
        <v>161663798</v>
      </c>
      <c r="S204" s="34">
        <f>SUM(S199:S203)</f>
        <v>93915136</v>
      </c>
      <c r="T204" s="39">
        <f t="shared" si="46"/>
        <v>0.58092867520036862</v>
      </c>
      <c r="U204" s="39">
        <f t="shared" si="47"/>
        <v>-0.67647874286733123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1747065708</v>
      </c>
      <c r="E205" s="34">
        <f>SUM(E173:E178,E180:E184,E186:E190,E192:E197,E199:E203)</f>
        <v>1779665708</v>
      </c>
      <c r="F205" s="34">
        <f>SUM(F173:F178,F180:F184,F186:F190,F192:F197,F199:F203)</f>
        <v>271088739</v>
      </c>
      <c r="G205" s="39">
        <f t="shared" si="40"/>
        <v>0.15516802702878077</v>
      </c>
      <c r="H205" s="34">
        <f>SUM(H173:H178,H180:H184,H186:H190,H192:H197,H199:H203)</f>
        <v>405216820</v>
      </c>
      <c r="I205" s="39">
        <f t="shared" si="41"/>
        <v>0.23194137355250521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676305559</v>
      </c>
      <c r="O205" s="39">
        <f t="shared" si="45"/>
        <v>0.38710940058128596</v>
      </c>
      <c r="P205" s="34">
        <f>SUM(P173:P178,P180:P184,P186:P190,P192:P197,P199:P203)</f>
        <v>626549981</v>
      </c>
      <c r="Q205" s="34">
        <f>SUM(Q173:Q178,Q180:Q184,Q186:Q190,Q192:Q197,Q199:Q203)</f>
        <v>1615454017</v>
      </c>
      <c r="R205" s="34">
        <f>SUM(R173:R178,R180:R184,R186:R190,R192:R197,R199:R203)</f>
        <v>1615454017</v>
      </c>
      <c r="S205" s="34">
        <f>SUM(S173:S178,S180:S184,S186:S190,S192:S197,S199:S203)</f>
        <v>384071077</v>
      </c>
      <c r="T205" s="39">
        <f t="shared" si="46"/>
        <v>0.23774807141415527</v>
      </c>
      <c r="U205" s="39">
        <f t="shared" si="47"/>
        <v>-0.35325699100132923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12555076</v>
      </c>
      <c r="E208" s="33">
        <v>12555076</v>
      </c>
      <c r="F208" s="33">
        <v>4580658</v>
      </c>
      <c r="G208" s="38">
        <f t="shared" ref="G208:G231" si="48">IF(($D208     =0),0,($F208     /$D208     ))</f>
        <v>0.36484510328730785</v>
      </c>
      <c r="H208" s="33">
        <v>4594777</v>
      </c>
      <c r="I208" s="38">
        <f t="shared" ref="I208:I231" si="49">IF(($D208     =0),0,($H208     /$D208     ))</f>
        <v>0.36596966836361644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9175435</v>
      </c>
      <c r="O208" s="38">
        <f t="shared" ref="O208:O231" si="53">IF(($D208     =0),0,($N208     /$D208     ))</f>
        <v>0.73081477165092434</v>
      </c>
      <c r="P208" s="33">
        <v>6666002</v>
      </c>
      <c r="Q208" s="33">
        <v>11932856</v>
      </c>
      <c r="R208" s="33">
        <v>11932856</v>
      </c>
      <c r="S208" s="33">
        <v>4736623</v>
      </c>
      <c r="T208" s="38">
        <f t="shared" ref="T208:T231" si="54">IF(($Q208     =0),0,($S208     /$Q208     ))</f>
        <v>0.39693959266750556</v>
      </c>
      <c r="U208" s="38">
        <f t="shared" ref="U208:U231" si="55">IF(($P208     =0),0,(($H208     /$P208     )-1))</f>
        <v>-0.3107147282584074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82775572</v>
      </c>
      <c r="E209" s="33">
        <v>82775572</v>
      </c>
      <c r="F209" s="33">
        <v>5375047</v>
      </c>
      <c r="G209" s="38">
        <f t="shared" si="48"/>
        <v>6.4935184017816269E-2</v>
      </c>
      <c r="H209" s="33">
        <v>22932523</v>
      </c>
      <c r="I209" s="38">
        <f t="shared" si="49"/>
        <v>0.27704457300518565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28307570</v>
      </c>
      <c r="O209" s="38">
        <f t="shared" si="53"/>
        <v>0.34197975702300193</v>
      </c>
      <c r="P209" s="33">
        <v>5038507</v>
      </c>
      <c r="Q209" s="33">
        <v>10446574</v>
      </c>
      <c r="R209" s="33">
        <v>10446574</v>
      </c>
      <c r="S209" s="33">
        <v>2708564</v>
      </c>
      <c r="T209" s="38">
        <f t="shared" si="54"/>
        <v>0.25927773067036142</v>
      </c>
      <c r="U209" s="38">
        <f t="shared" si="55"/>
        <v>3.5514520472036653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81171371</v>
      </c>
      <c r="E210" s="33">
        <v>81171371</v>
      </c>
      <c r="F210" s="33">
        <v>8020038</v>
      </c>
      <c r="G210" s="38">
        <f t="shared" si="48"/>
        <v>9.8803776518694014E-2</v>
      </c>
      <c r="H210" s="33">
        <v>9563935</v>
      </c>
      <c r="I210" s="38">
        <f t="shared" si="49"/>
        <v>0.11782399240244446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17583973</v>
      </c>
      <c r="O210" s="38">
        <f t="shared" si="53"/>
        <v>0.21662776892113847</v>
      </c>
      <c r="P210" s="33">
        <v>11636414</v>
      </c>
      <c r="Q210" s="33">
        <v>41205336</v>
      </c>
      <c r="R210" s="33">
        <v>41205336</v>
      </c>
      <c r="S210" s="33">
        <v>6196436</v>
      </c>
      <c r="T210" s="38">
        <f t="shared" si="54"/>
        <v>0.15037945570932851</v>
      </c>
      <c r="U210" s="38">
        <f t="shared" si="55"/>
        <v>-0.17810289321091533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13028314</v>
      </c>
      <c r="E211" s="33">
        <v>13028314</v>
      </c>
      <c r="F211" s="33">
        <v>905473</v>
      </c>
      <c r="G211" s="38">
        <f t="shared" si="48"/>
        <v>6.9500397365307595E-2</v>
      </c>
      <c r="H211" s="33">
        <v>1587501</v>
      </c>
      <c r="I211" s="38">
        <f t="shared" si="49"/>
        <v>0.1218500720814681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2492974</v>
      </c>
      <c r="O211" s="38">
        <f t="shared" si="53"/>
        <v>0.1913504694467757</v>
      </c>
      <c r="P211" s="33">
        <v>189373</v>
      </c>
      <c r="Q211" s="33">
        <v>18251461</v>
      </c>
      <c r="R211" s="33">
        <v>18251461</v>
      </c>
      <c r="S211" s="33">
        <v>143210</v>
      </c>
      <c r="T211" s="38">
        <f t="shared" si="54"/>
        <v>7.8464951381152451E-3</v>
      </c>
      <c r="U211" s="38">
        <f t="shared" si="55"/>
        <v>7.3829320969726417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88173576</v>
      </c>
      <c r="E212" s="33">
        <v>88173576</v>
      </c>
      <c r="F212" s="33">
        <v>13105090</v>
      </c>
      <c r="G212" s="38">
        <f t="shared" si="48"/>
        <v>0.14862831467785767</v>
      </c>
      <c r="H212" s="33">
        <v>5582951</v>
      </c>
      <c r="I212" s="38">
        <f t="shared" si="49"/>
        <v>6.331773364845722E-2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18688041</v>
      </c>
      <c r="O212" s="38">
        <f t="shared" si="53"/>
        <v>0.21194604832631492</v>
      </c>
      <c r="P212" s="33">
        <v>9853241</v>
      </c>
      <c r="Q212" s="33">
        <v>21974441</v>
      </c>
      <c r="R212" s="33">
        <v>21974441</v>
      </c>
      <c r="S212" s="33">
        <v>4646766</v>
      </c>
      <c r="T212" s="38">
        <f t="shared" si="54"/>
        <v>0.21146230750534223</v>
      </c>
      <c r="U212" s="38">
        <f t="shared" si="55"/>
        <v>-0.43338937919005538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4033812</v>
      </c>
      <c r="E213" s="33">
        <v>4033812</v>
      </c>
      <c r="F213" s="33">
        <v>58660</v>
      </c>
      <c r="G213" s="38">
        <f t="shared" si="48"/>
        <v>1.4542075832983788E-2</v>
      </c>
      <c r="H213" s="33">
        <v>86113</v>
      </c>
      <c r="I213" s="38">
        <f t="shared" si="49"/>
        <v>2.1347797071355829E-2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144773</v>
      </c>
      <c r="O213" s="38">
        <f t="shared" si="53"/>
        <v>3.588987290433962E-2</v>
      </c>
      <c r="P213" s="33">
        <v>322180</v>
      </c>
      <c r="Q213" s="33">
        <v>4177032</v>
      </c>
      <c r="R213" s="33">
        <v>4177032</v>
      </c>
      <c r="S213" s="33">
        <v>240230</v>
      </c>
      <c r="T213" s="38">
        <f t="shared" si="54"/>
        <v>5.7512128228847659E-2</v>
      </c>
      <c r="U213" s="38">
        <f t="shared" si="55"/>
        <v>-0.73271773542740082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47975368</v>
      </c>
      <c r="E214" s="33">
        <v>47975368</v>
      </c>
      <c r="F214" s="33">
        <v>4839072</v>
      </c>
      <c r="G214" s="38">
        <f t="shared" si="48"/>
        <v>0.10086576094632563</v>
      </c>
      <c r="H214" s="33">
        <v>11227443</v>
      </c>
      <c r="I214" s="38">
        <f t="shared" si="49"/>
        <v>0.23402515640943078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16066515</v>
      </c>
      <c r="O214" s="38">
        <f t="shared" si="53"/>
        <v>0.33489091735575638</v>
      </c>
      <c r="P214" s="33">
        <v>12581983</v>
      </c>
      <c r="Q214" s="33">
        <v>38177568</v>
      </c>
      <c r="R214" s="33">
        <v>38177568</v>
      </c>
      <c r="S214" s="33">
        <v>10752380</v>
      </c>
      <c r="T214" s="38">
        <f t="shared" si="54"/>
        <v>0.28164130308143254</v>
      </c>
      <c r="U214" s="38">
        <f t="shared" si="55"/>
        <v>-0.10765711573445935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329713089</v>
      </c>
      <c r="E216" s="34">
        <f>SUM(E208:E215)</f>
        <v>329713089</v>
      </c>
      <c r="F216" s="34">
        <f>SUM(F208:F215)</f>
        <v>36884038</v>
      </c>
      <c r="G216" s="39">
        <f t="shared" si="48"/>
        <v>0.11186707240488108</v>
      </c>
      <c r="H216" s="34">
        <f>SUM(H208:H215)</f>
        <v>55575243</v>
      </c>
      <c r="I216" s="39">
        <f t="shared" si="49"/>
        <v>0.16855637478195473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92459281</v>
      </c>
      <c r="O216" s="39">
        <f t="shared" si="53"/>
        <v>0.28042344718683582</v>
      </c>
      <c r="P216" s="34">
        <f>SUM(P208:P215)</f>
        <v>46287700</v>
      </c>
      <c r="Q216" s="34">
        <f>SUM(Q208:Q215)</f>
        <v>146165268</v>
      </c>
      <c r="R216" s="34">
        <f>SUM(R208:R215)</f>
        <v>146165268</v>
      </c>
      <c r="S216" s="34">
        <f>SUM(S208:S215)</f>
        <v>29424209</v>
      </c>
      <c r="T216" s="39">
        <f t="shared" si="54"/>
        <v>0.20130780316429209</v>
      </c>
      <c r="U216" s="39">
        <f t="shared" si="55"/>
        <v>0.20064818515501948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16077192</v>
      </c>
      <c r="E217" s="33">
        <v>16077192</v>
      </c>
      <c r="F217" s="33">
        <v>3781224</v>
      </c>
      <c r="G217" s="38">
        <f t="shared" si="48"/>
        <v>0.23519181707850476</v>
      </c>
      <c r="H217" s="33">
        <v>3984086</v>
      </c>
      <c r="I217" s="38">
        <f t="shared" si="49"/>
        <v>0.24780981654010228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7765310</v>
      </c>
      <c r="O217" s="38">
        <f t="shared" si="53"/>
        <v>0.48300163361860704</v>
      </c>
      <c r="P217" s="33">
        <v>11599692</v>
      </c>
      <c r="Q217" s="33">
        <v>28298040</v>
      </c>
      <c r="R217" s="33">
        <v>28298040</v>
      </c>
      <c r="S217" s="33">
        <v>7653757</v>
      </c>
      <c r="T217" s="38">
        <f t="shared" si="54"/>
        <v>0.27046950954907123</v>
      </c>
      <c r="U217" s="38">
        <f t="shared" si="55"/>
        <v>-0.65653519076196165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192001219</v>
      </c>
      <c r="E218" s="33">
        <v>192001219</v>
      </c>
      <c r="F218" s="33">
        <v>9999581</v>
      </c>
      <c r="G218" s="38">
        <f t="shared" si="48"/>
        <v>5.2080820382708094E-2</v>
      </c>
      <c r="H218" s="33">
        <v>28851899</v>
      </c>
      <c r="I218" s="38">
        <f t="shared" si="49"/>
        <v>0.15026935323780419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38851480</v>
      </c>
      <c r="O218" s="38">
        <f t="shared" si="53"/>
        <v>0.20235017362051227</v>
      </c>
      <c r="P218" s="33">
        <v>38562304</v>
      </c>
      <c r="Q218" s="33">
        <v>149758093</v>
      </c>
      <c r="R218" s="33">
        <v>149758093</v>
      </c>
      <c r="S218" s="33">
        <v>21888067</v>
      </c>
      <c r="T218" s="38">
        <f t="shared" si="54"/>
        <v>0.14615615464601303</v>
      </c>
      <c r="U218" s="38">
        <f t="shared" si="55"/>
        <v>-0.25181080985202542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105833920</v>
      </c>
      <c r="E219" s="33">
        <v>105833920</v>
      </c>
      <c r="F219" s="33">
        <v>22620367</v>
      </c>
      <c r="G219" s="38">
        <f t="shared" si="48"/>
        <v>0.21373456638476587</v>
      </c>
      <c r="H219" s="33">
        <v>23364355</v>
      </c>
      <c r="I219" s="38">
        <f t="shared" si="49"/>
        <v>0.22076433529061382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45984722</v>
      </c>
      <c r="O219" s="38">
        <f t="shared" si="53"/>
        <v>0.43449890167537969</v>
      </c>
      <c r="P219" s="33">
        <v>44036960</v>
      </c>
      <c r="Q219" s="33">
        <v>102889871</v>
      </c>
      <c r="R219" s="33">
        <v>102889871</v>
      </c>
      <c r="S219" s="33">
        <v>22395751</v>
      </c>
      <c r="T219" s="38">
        <f t="shared" si="54"/>
        <v>0.21766720846603063</v>
      </c>
      <c r="U219" s="38">
        <f t="shared" si="55"/>
        <v>-0.46943760423062808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20439468</v>
      </c>
      <c r="E220" s="33">
        <v>20439468</v>
      </c>
      <c r="F220" s="33">
        <v>4777747</v>
      </c>
      <c r="G220" s="38">
        <f t="shared" si="48"/>
        <v>0.23375104479235956</v>
      </c>
      <c r="H220" s="33">
        <v>4253711</v>
      </c>
      <c r="I220" s="38">
        <f t="shared" si="49"/>
        <v>0.20811260841035589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9031458</v>
      </c>
      <c r="O220" s="38">
        <f t="shared" si="53"/>
        <v>0.44186365320271548</v>
      </c>
      <c r="P220" s="33">
        <v>8065090</v>
      </c>
      <c r="Q220" s="33">
        <v>18456060</v>
      </c>
      <c r="R220" s="33">
        <v>18456060</v>
      </c>
      <c r="S220" s="33">
        <v>4064581</v>
      </c>
      <c r="T220" s="38">
        <f t="shared" si="54"/>
        <v>0.22023015746589467</v>
      </c>
      <c r="U220" s="38">
        <f t="shared" si="55"/>
        <v>-0.47257736739453615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67971612</v>
      </c>
      <c r="E221" s="33">
        <v>67971612</v>
      </c>
      <c r="F221" s="33">
        <v>14193658</v>
      </c>
      <c r="G221" s="38">
        <f t="shared" si="48"/>
        <v>0.20881743984532836</v>
      </c>
      <c r="H221" s="33">
        <v>9896603</v>
      </c>
      <c r="I221" s="38">
        <f t="shared" si="49"/>
        <v>0.1455990627381325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24090261</v>
      </c>
      <c r="O221" s="38">
        <f t="shared" si="53"/>
        <v>0.35441650258346086</v>
      </c>
      <c r="P221" s="33">
        <v>22699533</v>
      </c>
      <c r="Q221" s="33">
        <v>56554561</v>
      </c>
      <c r="R221" s="33">
        <v>56554561</v>
      </c>
      <c r="S221" s="33">
        <v>18529228</v>
      </c>
      <c r="T221" s="38">
        <f t="shared" si="54"/>
        <v>0.32763454745939941</v>
      </c>
      <c r="U221" s="38">
        <f t="shared" si="55"/>
        <v>-0.56401733022437073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42422994</v>
      </c>
      <c r="E222" s="33">
        <v>42422994</v>
      </c>
      <c r="F222" s="33">
        <v>2821487</v>
      </c>
      <c r="G222" s="38">
        <f t="shared" si="48"/>
        <v>6.6508436438974583E-2</v>
      </c>
      <c r="H222" s="33">
        <v>15567286</v>
      </c>
      <c r="I222" s="38">
        <f t="shared" si="49"/>
        <v>0.36695396840685029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18388773</v>
      </c>
      <c r="O222" s="38">
        <f t="shared" si="53"/>
        <v>0.43346240484582488</v>
      </c>
      <c r="P222" s="33">
        <v>16057791</v>
      </c>
      <c r="Q222" s="33">
        <v>40694148</v>
      </c>
      <c r="R222" s="33">
        <v>40694148</v>
      </c>
      <c r="S222" s="33">
        <v>10138597</v>
      </c>
      <c r="T222" s="38">
        <f t="shared" si="54"/>
        <v>0.24914139988875059</v>
      </c>
      <c r="U222" s="38">
        <f t="shared" si="55"/>
        <v>-3.0546231421245906E-2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444746405</v>
      </c>
      <c r="E224" s="34">
        <f>SUM(E217:E223)</f>
        <v>444746405</v>
      </c>
      <c r="F224" s="34">
        <f>SUM(F217:F223)</f>
        <v>58194064</v>
      </c>
      <c r="G224" s="39">
        <f t="shared" si="48"/>
        <v>0.13084774457030182</v>
      </c>
      <c r="H224" s="34">
        <f>SUM(H217:H223)</f>
        <v>85917940</v>
      </c>
      <c r="I224" s="39">
        <f t="shared" si="49"/>
        <v>0.19318411353993969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144112004</v>
      </c>
      <c r="O224" s="39">
        <f t="shared" si="53"/>
        <v>0.32403185811024149</v>
      </c>
      <c r="P224" s="34">
        <f>SUM(P217:P223)</f>
        <v>141021370</v>
      </c>
      <c r="Q224" s="34">
        <f>SUM(Q217:Q223)</f>
        <v>396650773</v>
      </c>
      <c r="R224" s="34">
        <f>SUM(R217:R223)</f>
        <v>396650773</v>
      </c>
      <c r="S224" s="34">
        <f>SUM(S217:S223)</f>
        <v>84669981</v>
      </c>
      <c r="T224" s="39">
        <f t="shared" si="54"/>
        <v>0.21346228663469666</v>
      </c>
      <c r="U224" s="39">
        <f t="shared" si="55"/>
        <v>-0.39074524662467824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15435840</v>
      </c>
      <c r="E225" s="33">
        <v>15435840</v>
      </c>
      <c r="F225" s="33">
        <v>2545930</v>
      </c>
      <c r="G225" s="38">
        <f t="shared" si="48"/>
        <v>0.16493627816821113</v>
      </c>
      <c r="H225" s="33">
        <v>2350129</v>
      </c>
      <c r="I225" s="38">
        <f t="shared" si="49"/>
        <v>0.15225144857681863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4896059</v>
      </c>
      <c r="O225" s="38">
        <f t="shared" si="53"/>
        <v>0.31718772674502976</v>
      </c>
      <c r="P225" s="33">
        <v>13459893</v>
      </c>
      <c r="Q225" s="33">
        <v>10216140</v>
      </c>
      <c r="R225" s="33">
        <v>10216140</v>
      </c>
      <c r="S225" s="33">
        <v>8177086</v>
      </c>
      <c r="T225" s="38">
        <f t="shared" si="54"/>
        <v>0.80040856918562198</v>
      </c>
      <c r="U225" s="38">
        <f t="shared" si="55"/>
        <v>-0.82539764617742506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41301496</v>
      </c>
      <c r="E226" s="33">
        <v>41301496</v>
      </c>
      <c r="F226" s="33">
        <v>11192188</v>
      </c>
      <c r="G226" s="38">
        <f t="shared" si="48"/>
        <v>0.27098747222134523</v>
      </c>
      <c r="H226" s="33">
        <v>13014201</v>
      </c>
      <c r="I226" s="38">
        <f t="shared" si="49"/>
        <v>0.31510241178673043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24206389</v>
      </c>
      <c r="O226" s="38">
        <f t="shared" si="53"/>
        <v>0.5860898840080756</v>
      </c>
      <c r="P226" s="33">
        <v>22753269</v>
      </c>
      <c r="Q226" s="33">
        <v>41659862</v>
      </c>
      <c r="R226" s="33">
        <v>41659862</v>
      </c>
      <c r="S226" s="33">
        <v>11854176</v>
      </c>
      <c r="T226" s="38">
        <f t="shared" si="54"/>
        <v>0.28454669388967252</v>
      </c>
      <c r="U226" s="38">
        <f t="shared" si="55"/>
        <v>-0.42802939656714822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96313594</v>
      </c>
      <c r="E227" s="33">
        <v>96313594</v>
      </c>
      <c r="F227" s="33">
        <v>13243393</v>
      </c>
      <c r="G227" s="38">
        <f t="shared" si="48"/>
        <v>0.13750284305660943</v>
      </c>
      <c r="H227" s="33">
        <v>27063150</v>
      </c>
      <c r="I227" s="38">
        <f t="shared" si="49"/>
        <v>0.28098992962509528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40306543</v>
      </c>
      <c r="O227" s="38">
        <f t="shared" si="53"/>
        <v>0.41849277268170471</v>
      </c>
      <c r="P227" s="33">
        <v>43822039</v>
      </c>
      <c r="Q227" s="33">
        <v>96571273</v>
      </c>
      <c r="R227" s="33">
        <v>96571273</v>
      </c>
      <c r="S227" s="33">
        <v>30333914</v>
      </c>
      <c r="T227" s="38">
        <f t="shared" si="54"/>
        <v>0.31410908293608181</v>
      </c>
      <c r="U227" s="38">
        <f t="shared" si="55"/>
        <v>-0.38243060757624714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322112392</v>
      </c>
      <c r="E228" s="33">
        <v>322112392</v>
      </c>
      <c r="F228" s="33">
        <v>71903340</v>
      </c>
      <c r="G228" s="38">
        <f t="shared" si="48"/>
        <v>0.22322438312152859</v>
      </c>
      <c r="H228" s="33">
        <v>70944781</v>
      </c>
      <c r="I228" s="38">
        <f t="shared" si="49"/>
        <v>0.22024853051912391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142848121</v>
      </c>
      <c r="O228" s="38">
        <f t="shared" si="53"/>
        <v>0.4434729136406525</v>
      </c>
      <c r="P228" s="33">
        <v>54589592</v>
      </c>
      <c r="Q228" s="33">
        <v>348417473</v>
      </c>
      <c r="R228" s="33">
        <v>348417473</v>
      </c>
      <c r="S228" s="33">
        <v>28637647</v>
      </c>
      <c r="T228" s="38">
        <f t="shared" si="54"/>
        <v>8.2193486892088219E-2</v>
      </c>
      <c r="U228" s="38">
        <f t="shared" si="55"/>
        <v>0.29960269715882837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2561899</v>
      </c>
      <c r="E229" s="33">
        <v>2561899</v>
      </c>
      <c r="F229" s="33">
        <v>553611</v>
      </c>
      <c r="G229" s="38">
        <f t="shared" si="48"/>
        <v>0.21609399902181936</v>
      </c>
      <c r="H229" s="33">
        <v>597677</v>
      </c>
      <c r="I229" s="38">
        <f t="shared" si="49"/>
        <v>0.2332945209783836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1151288</v>
      </c>
      <c r="O229" s="38">
        <f t="shared" si="53"/>
        <v>0.44938852000020296</v>
      </c>
      <c r="P229" s="33">
        <v>1111471</v>
      </c>
      <c r="Q229" s="33">
        <v>2648728</v>
      </c>
      <c r="R229" s="33">
        <v>2648728</v>
      </c>
      <c r="S229" s="33">
        <v>559492</v>
      </c>
      <c r="T229" s="38">
        <f t="shared" si="54"/>
        <v>0.21123044721843842</v>
      </c>
      <c r="U229" s="38">
        <f t="shared" si="55"/>
        <v>-0.4622648724078271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477725221</v>
      </c>
      <c r="E230" s="34">
        <f>SUM(E225:E229)</f>
        <v>477725221</v>
      </c>
      <c r="F230" s="34">
        <f>SUM(F225:F229)</f>
        <v>99438462</v>
      </c>
      <c r="G230" s="39">
        <f t="shared" si="48"/>
        <v>0.20814991051100482</v>
      </c>
      <c r="H230" s="34">
        <f>SUM(H225:H229)</f>
        <v>113969938</v>
      </c>
      <c r="I230" s="39">
        <f t="shared" si="49"/>
        <v>0.23856797378508093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213408400</v>
      </c>
      <c r="O230" s="39">
        <f t="shared" si="53"/>
        <v>0.44671788429608578</v>
      </c>
      <c r="P230" s="34">
        <f>SUM(P225:P229)</f>
        <v>135736264</v>
      </c>
      <c r="Q230" s="34">
        <f>SUM(Q225:Q229)</f>
        <v>499513476</v>
      </c>
      <c r="R230" s="34">
        <f>SUM(R225:R229)</f>
        <v>499513476</v>
      </c>
      <c r="S230" s="34">
        <f>SUM(S225:S229)</f>
        <v>79562315</v>
      </c>
      <c r="T230" s="39">
        <f t="shared" si="54"/>
        <v>0.15927961671248284</v>
      </c>
      <c r="U230" s="39">
        <f t="shared" si="55"/>
        <v>-0.16035748560163698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1252184715</v>
      </c>
      <c r="E231" s="34">
        <f>SUM(E208:E215,E217:E223,E225:E229)</f>
        <v>1252184715</v>
      </c>
      <c r="F231" s="34">
        <f>SUM(F208:F215,F217:F223,F225:F229)</f>
        <v>194516564</v>
      </c>
      <c r="G231" s="39">
        <f t="shared" si="48"/>
        <v>0.15534174924024688</v>
      </c>
      <c r="H231" s="34">
        <f>SUM(H208:H215,H217:H223,H225:H229)</f>
        <v>255463121</v>
      </c>
      <c r="I231" s="39">
        <f t="shared" si="49"/>
        <v>0.20401392697083034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449979685</v>
      </c>
      <c r="O231" s="39">
        <f t="shared" si="53"/>
        <v>0.35935567621107722</v>
      </c>
      <c r="P231" s="34">
        <f>SUM(P208:P215,P217:P223,P225:P229)</f>
        <v>323045334</v>
      </c>
      <c r="Q231" s="34">
        <f>SUM(Q208:Q215,Q217:Q223,Q225:Q229)</f>
        <v>1042329517</v>
      </c>
      <c r="R231" s="34">
        <f>SUM(R208:R215,R217:R223,R225:R229)</f>
        <v>1042329517</v>
      </c>
      <c r="S231" s="34">
        <f>SUM(S208:S215,S217:S223,S225:S229)</f>
        <v>193656505</v>
      </c>
      <c r="T231" s="39">
        <f t="shared" si="54"/>
        <v>0.18579201859060468</v>
      </c>
      <c r="U231" s="39">
        <f t="shared" si="55"/>
        <v>-0.20920349525927529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34852610</v>
      </c>
      <c r="E234" s="33">
        <v>34852610</v>
      </c>
      <c r="F234" s="33">
        <v>126657</v>
      </c>
      <c r="G234" s="38">
        <f t="shared" ref="G234:G260" si="56">IF(($D234     =0),0,($F234     /$D234     ))</f>
        <v>3.6340750377087971E-3</v>
      </c>
      <c r="H234" s="33">
        <v>3164775</v>
      </c>
      <c r="I234" s="38">
        <f t="shared" ref="I234:I260" si="57">IF(($D234     =0),0,($H234     /$D234     ))</f>
        <v>9.0804533720717048E-2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3291432</v>
      </c>
      <c r="O234" s="38">
        <f t="shared" ref="O234:O260" si="61">IF(($D234     =0),0,($N234     /$D234     ))</f>
        <v>9.4438608758425843E-2</v>
      </c>
      <c r="P234" s="33">
        <v>5229964</v>
      </c>
      <c r="Q234" s="33">
        <v>33388110</v>
      </c>
      <c r="R234" s="33">
        <v>33388110</v>
      </c>
      <c r="S234" s="33">
        <v>5222754</v>
      </c>
      <c r="T234" s="38">
        <f t="shared" ref="T234:T260" si="62">IF(($Q234     =0),0,($S234     /$Q234     ))</f>
        <v>0.15642556586760975</v>
      </c>
      <c r="U234" s="38">
        <f t="shared" ref="U234:U260" si="63">IF(($P234     =0),0,(($H234     /$P234     )-1))</f>
        <v>-0.39487633184473159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75909671</v>
      </c>
      <c r="E235" s="33">
        <v>75909671</v>
      </c>
      <c r="F235" s="33">
        <v>13369035</v>
      </c>
      <c r="G235" s="38">
        <f t="shared" si="56"/>
        <v>0.1761176780755643</v>
      </c>
      <c r="H235" s="33">
        <v>15488559</v>
      </c>
      <c r="I235" s="38">
        <f t="shared" si="57"/>
        <v>0.204039337754474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28857594</v>
      </c>
      <c r="O235" s="38">
        <f t="shared" si="61"/>
        <v>0.3801570158300383</v>
      </c>
      <c r="P235" s="33">
        <v>25578682</v>
      </c>
      <c r="Q235" s="33">
        <v>73928368</v>
      </c>
      <c r="R235" s="33">
        <v>73928368</v>
      </c>
      <c r="S235" s="33">
        <v>17130731</v>
      </c>
      <c r="T235" s="38">
        <f t="shared" si="62"/>
        <v>0.23172067047388359</v>
      </c>
      <c r="U235" s="38">
        <f t="shared" si="63"/>
        <v>-0.39447392168212581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142967876</v>
      </c>
      <c r="E236" s="33">
        <v>142967876</v>
      </c>
      <c r="F236" s="33">
        <v>29834152</v>
      </c>
      <c r="G236" s="38">
        <f t="shared" si="56"/>
        <v>0.2086773115381528</v>
      </c>
      <c r="H236" s="33">
        <v>38209942</v>
      </c>
      <c r="I236" s="38">
        <f t="shared" si="57"/>
        <v>0.26726243033784736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68044094</v>
      </c>
      <c r="O236" s="38">
        <f t="shared" si="61"/>
        <v>0.47593974187600019</v>
      </c>
      <c r="P236" s="33">
        <v>42205381</v>
      </c>
      <c r="Q236" s="33">
        <v>94930658</v>
      </c>
      <c r="R236" s="33">
        <v>94930658</v>
      </c>
      <c r="S236" s="33">
        <v>23251605</v>
      </c>
      <c r="T236" s="38">
        <f t="shared" si="62"/>
        <v>0.24493251695358523</v>
      </c>
      <c r="U236" s="38">
        <f t="shared" si="63"/>
        <v>-9.4666578178739802E-2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18708413</v>
      </c>
      <c r="E237" s="33">
        <v>18708413</v>
      </c>
      <c r="F237" s="33">
        <v>2292021</v>
      </c>
      <c r="G237" s="38">
        <f t="shared" si="56"/>
        <v>0.12251285023481147</v>
      </c>
      <c r="H237" s="33">
        <v>417880</v>
      </c>
      <c r="I237" s="38">
        <f t="shared" si="57"/>
        <v>2.2336475039331234E-2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2709901</v>
      </c>
      <c r="O237" s="38">
        <f t="shared" si="61"/>
        <v>0.14484932527414271</v>
      </c>
      <c r="P237" s="33">
        <v>3508467</v>
      </c>
      <c r="Q237" s="33">
        <v>19798240</v>
      </c>
      <c r="R237" s="33">
        <v>19798240</v>
      </c>
      <c r="S237" s="33">
        <v>1291846</v>
      </c>
      <c r="T237" s="38">
        <f t="shared" si="62"/>
        <v>6.5250547523416219E-2</v>
      </c>
      <c r="U237" s="38">
        <f t="shared" si="63"/>
        <v>-0.88089384907995427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71802395</v>
      </c>
      <c r="E238" s="33">
        <v>71802395</v>
      </c>
      <c r="F238" s="33">
        <v>13856848</v>
      </c>
      <c r="G238" s="38">
        <f t="shared" si="56"/>
        <v>0.19298587463551878</v>
      </c>
      <c r="H238" s="33">
        <v>14319512</v>
      </c>
      <c r="I238" s="38">
        <f t="shared" si="57"/>
        <v>0.19942944800100332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28176360</v>
      </c>
      <c r="O238" s="38">
        <f t="shared" si="61"/>
        <v>0.39241532263652207</v>
      </c>
      <c r="P238" s="33">
        <v>5374228</v>
      </c>
      <c r="Q238" s="33">
        <v>61128341</v>
      </c>
      <c r="R238" s="33">
        <v>61128341</v>
      </c>
      <c r="S238" s="33">
        <v>2309231</v>
      </c>
      <c r="T238" s="38">
        <f t="shared" si="62"/>
        <v>3.7776765445016743E-2</v>
      </c>
      <c r="U238" s="38">
        <f t="shared" si="63"/>
        <v>1.6644779492049837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1432250</v>
      </c>
      <c r="E239" s="33">
        <v>1432250</v>
      </c>
      <c r="F239" s="33">
        <v>36440</v>
      </c>
      <c r="G239" s="38">
        <f t="shared" si="56"/>
        <v>2.544248559958108E-2</v>
      </c>
      <c r="H239" s="33">
        <v>69580</v>
      </c>
      <c r="I239" s="38">
        <f t="shared" si="57"/>
        <v>4.8580904171757727E-2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106020</v>
      </c>
      <c r="O239" s="38">
        <f t="shared" si="61"/>
        <v>7.4023389771338807E-2</v>
      </c>
      <c r="P239" s="33">
        <v>65443</v>
      </c>
      <c r="Q239" s="33">
        <v>0</v>
      </c>
      <c r="R239" s="33">
        <v>0</v>
      </c>
      <c r="S239" s="33">
        <v>65443</v>
      </c>
      <c r="T239" s="38">
        <f t="shared" si="62"/>
        <v>0</v>
      </c>
      <c r="U239" s="38">
        <f t="shared" si="63"/>
        <v>6.3215317146218863E-2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345673215</v>
      </c>
      <c r="E240" s="34">
        <f>SUM(E234:E239)</f>
        <v>345673215</v>
      </c>
      <c r="F240" s="34">
        <f>SUM(F234:F239)</f>
        <v>59515153</v>
      </c>
      <c r="G240" s="39">
        <f t="shared" si="56"/>
        <v>0.17217172293780414</v>
      </c>
      <c r="H240" s="34">
        <f>SUM(H234:H239)</f>
        <v>71670248</v>
      </c>
      <c r="I240" s="39">
        <f t="shared" si="57"/>
        <v>0.20733526605467537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131185401</v>
      </c>
      <c r="O240" s="39">
        <f t="shared" si="61"/>
        <v>0.37950698899247948</v>
      </c>
      <c r="P240" s="34">
        <f>SUM(P234:P239)</f>
        <v>81962165</v>
      </c>
      <c r="Q240" s="34">
        <f>SUM(Q234:Q239)</f>
        <v>283173717</v>
      </c>
      <c r="R240" s="34">
        <f>SUM(R234:R239)</f>
        <v>283173717</v>
      </c>
      <c r="S240" s="34">
        <f>SUM(S234:S239)</f>
        <v>49271610</v>
      </c>
      <c r="T240" s="39">
        <f t="shared" si="62"/>
        <v>0.17399782198006744</v>
      </c>
      <c r="U240" s="39">
        <f t="shared" si="63"/>
        <v>-0.12556912082544425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110559432</v>
      </c>
      <c r="E243" s="33">
        <v>110559432</v>
      </c>
      <c r="F243" s="33">
        <v>9483001</v>
      </c>
      <c r="G243" s="38">
        <f t="shared" si="56"/>
        <v>8.5772880960531706E-2</v>
      </c>
      <c r="H243" s="33">
        <v>24248466</v>
      </c>
      <c r="I243" s="38">
        <f t="shared" si="57"/>
        <v>0.21932516802365626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33731467</v>
      </c>
      <c r="O243" s="38">
        <f t="shared" si="61"/>
        <v>0.30509804898418796</v>
      </c>
      <c r="P243" s="33">
        <v>17986883</v>
      </c>
      <c r="Q243" s="33">
        <v>34213392</v>
      </c>
      <c r="R243" s="33">
        <v>34213392</v>
      </c>
      <c r="S243" s="33">
        <v>9163038</v>
      </c>
      <c r="T243" s="38">
        <f t="shared" si="62"/>
        <v>0.26782021496143965</v>
      </c>
      <c r="U243" s="38">
        <f t="shared" si="63"/>
        <v>0.34811940456831802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31144520</v>
      </c>
      <c r="E244" s="33">
        <v>31144520</v>
      </c>
      <c r="F244" s="33">
        <v>416635</v>
      </c>
      <c r="G244" s="38">
        <f t="shared" si="56"/>
        <v>1.3377473789931583E-2</v>
      </c>
      <c r="H244" s="33">
        <v>334101</v>
      </c>
      <c r="I244" s="38">
        <f t="shared" si="57"/>
        <v>1.072744097516995E-2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750736</v>
      </c>
      <c r="O244" s="38">
        <f t="shared" si="61"/>
        <v>2.4104914765101532E-2</v>
      </c>
      <c r="P244" s="33">
        <v>29600</v>
      </c>
      <c r="Q244" s="33">
        <v>36738942</v>
      </c>
      <c r="R244" s="33">
        <v>36738942</v>
      </c>
      <c r="S244" s="33">
        <v>0</v>
      </c>
      <c r="T244" s="38">
        <f t="shared" si="62"/>
        <v>0</v>
      </c>
      <c r="U244" s="38">
        <f t="shared" si="63"/>
        <v>10.287195945945946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57646209</v>
      </c>
      <c r="E245" s="33">
        <v>57646209</v>
      </c>
      <c r="F245" s="33">
        <v>9603372</v>
      </c>
      <c r="G245" s="38">
        <f t="shared" si="56"/>
        <v>0.16659156198805719</v>
      </c>
      <c r="H245" s="33">
        <v>9139481</v>
      </c>
      <c r="I245" s="38">
        <f t="shared" si="57"/>
        <v>0.15854435458192923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18742853</v>
      </c>
      <c r="O245" s="38">
        <f t="shared" si="61"/>
        <v>0.32513591656998642</v>
      </c>
      <c r="P245" s="33">
        <v>19428246</v>
      </c>
      <c r="Q245" s="33">
        <v>52596375</v>
      </c>
      <c r="R245" s="33">
        <v>52596375</v>
      </c>
      <c r="S245" s="33">
        <v>10284661</v>
      </c>
      <c r="T245" s="38">
        <f t="shared" si="62"/>
        <v>0.19553935038298742</v>
      </c>
      <c r="U245" s="38">
        <f t="shared" si="63"/>
        <v>-0.52957765719046379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35451918</v>
      </c>
      <c r="E246" s="33">
        <v>35451918</v>
      </c>
      <c r="F246" s="33">
        <v>4945329</v>
      </c>
      <c r="G246" s="38">
        <f t="shared" si="56"/>
        <v>0.13949397603819347</v>
      </c>
      <c r="H246" s="33">
        <v>6694550</v>
      </c>
      <c r="I246" s="38">
        <f t="shared" si="57"/>
        <v>0.18883463512467788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11639879</v>
      </c>
      <c r="O246" s="38">
        <f t="shared" si="61"/>
        <v>0.32832861116287138</v>
      </c>
      <c r="P246" s="33">
        <v>8042274</v>
      </c>
      <c r="Q246" s="33">
        <v>18293526</v>
      </c>
      <c r="R246" s="33">
        <v>18293526</v>
      </c>
      <c r="S246" s="33">
        <v>7471952</v>
      </c>
      <c r="T246" s="38">
        <f t="shared" si="62"/>
        <v>0.40844788478721927</v>
      </c>
      <c r="U246" s="38">
        <f t="shared" si="63"/>
        <v>-0.16757996556695287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234802079</v>
      </c>
      <c r="E247" s="34">
        <f>SUM(E241:E246)</f>
        <v>234802079</v>
      </c>
      <c r="F247" s="34">
        <f>SUM(F241:F246)</f>
        <v>24448337</v>
      </c>
      <c r="G247" s="39">
        <f t="shared" si="56"/>
        <v>0.10412317090258813</v>
      </c>
      <c r="H247" s="34">
        <f>SUM(H241:H246)</f>
        <v>40416598</v>
      </c>
      <c r="I247" s="39">
        <f t="shared" si="57"/>
        <v>0.17213049463671912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64864935</v>
      </c>
      <c r="O247" s="39">
        <f t="shared" si="61"/>
        <v>0.27625366553930725</v>
      </c>
      <c r="P247" s="34">
        <f>SUM(P241:P246)</f>
        <v>45487003</v>
      </c>
      <c r="Q247" s="34">
        <f>SUM(Q241:Q246)</f>
        <v>141842235</v>
      </c>
      <c r="R247" s="34">
        <f>SUM(R241:R246)</f>
        <v>141842235</v>
      </c>
      <c r="S247" s="34">
        <f>SUM(S241:S246)</f>
        <v>26919651</v>
      </c>
      <c r="T247" s="39">
        <f t="shared" si="62"/>
        <v>0.18978586314576895</v>
      </c>
      <c r="U247" s="39">
        <f t="shared" si="63"/>
        <v>-0.11146931355314837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64235710</v>
      </c>
      <c r="E248" s="33">
        <v>64235710</v>
      </c>
      <c r="F248" s="33">
        <v>3839512</v>
      </c>
      <c r="G248" s="38">
        <f t="shared" si="56"/>
        <v>5.9772235723711938E-2</v>
      </c>
      <c r="H248" s="33">
        <v>972585</v>
      </c>
      <c r="I248" s="38">
        <f t="shared" si="57"/>
        <v>1.514087724725079E-2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4812097</v>
      </c>
      <c r="O248" s="38">
        <f t="shared" si="61"/>
        <v>7.4913112970962731E-2</v>
      </c>
      <c r="P248" s="33">
        <v>9181932</v>
      </c>
      <c r="Q248" s="33">
        <v>61489897</v>
      </c>
      <c r="R248" s="33">
        <v>61489897</v>
      </c>
      <c r="S248" s="33">
        <v>3030898</v>
      </c>
      <c r="T248" s="38">
        <f t="shared" si="62"/>
        <v>4.9290991656726957E-2</v>
      </c>
      <c r="U248" s="38">
        <f t="shared" si="63"/>
        <v>-0.89407621402554494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2352882</v>
      </c>
      <c r="E249" s="33">
        <v>2352882</v>
      </c>
      <c r="F249" s="33">
        <v>434123</v>
      </c>
      <c r="G249" s="38">
        <f t="shared" si="56"/>
        <v>0.18450691534892102</v>
      </c>
      <c r="H249" s="33">
        <v>964024</v>
      </c>
      <c r="I249" s="38">
        <f t="shared" si="57"/>
        <v>0.40972050447068742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1398147</v>
      </c>
      <c r="O249" s="38">
        <f t="shared" si="61"/>
        <v>0.59422741981960847</v>
      </c>
      <c r="P249" s="33">
        <v>0</v>
      </c>
      <c r="Q249" s="33">
        <v>905579</v>
      </c>
      <c r="R249" s="33">
        <v>905579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30942495</v>
      </c>
      <c r="E250" s="33">
        <v>30942495</v>
      </c>
      <c r="F250" s="33">
        <v>2750866</v>
      </c>
      <c r="G250" s="38">
        <f t="shared" si="56"/>
        <v>8.890252709097958E-2</v>
      </c>
      <c r="H250" s="33">
        <v>5420401</v>
      </c>
      <c r="I250" s="38">
        <f t="shared" si="57"/>
        <v>0.17517659775011679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8171267</v>
      </c>
      <c r="O250" s="38">
        <f t="shared" si="61"/>
        <v>0.26407912484109636</v>
      </c>
      <c r="P250" s="33">
        <v>8912449</v>
      </c>
      <c r="Q250" s="33">
        <v>29489539</v>
      </c>
      <c r="R250" s="33">
        <v>29489539</v>
      </c>
      <c r="S250" s="33">
        <v>4406288</v>
      </c>
      <c r="T250" s="38">
        <f t="shared" si="62"/>
        <v>0.1494186802988002</v>
      </c>
      <c r="U250" s="38">
        <f t="shared" si="63"/>
        <v>-0.39181688445005403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21656508</v>
      </c>
      <c r="E251" s="33">
        <v>21656508</v>
      </c>
      <c r="F251" s="33">
        <v>3980943</v>
      </c>
      <c r="G251" s="38">
        <f t="shared" si="56"/>
        <v>0.18382201784331989</v>
      </c>
      <c r="H251" s="33">
        <v>4967742</v>
      </c>
      <c r="I251" s="38">
        <f t="shared" si="57"/>
        <v>0.22938795118769839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8948685</v>
      </c>
      <c r="O251" s="38">
        <f t="shared" si="61"/>
        <v>0.41320996903101831</v>
      </c>
      <c r="P251" s="33">
        <v>8471118</v>
      </c>
      <c r="Q251" s="33">
        <v>24531496</v>
      </c>
      <c r="R251" s="33">
        <v>24531496</v>
      </c>
      <c r="S251" s="33">
        <v>4266870</v>
      </c>
      <c r="T251" s="38">
        <f t="shared" si="62"/>
        <v>0.17393435769265764</v>
      </c>
      <c r="U251" s="38">
        <f t="shared" si="63"/>
        <v>-0.41356713482210972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119187595</v>
      </c>
      <c r="E254" s="34">
        <f>SUM(E248:E253)</f>
        <v>119187595</v>
      </c>
      <c r="F254" s="34">
        <f>SUM(F248:F253)</f>
        <v>11005444</v>
      </c>
      <c r="G254" s="39">
        <f t="shared" si="56"/>
        <v>9.2337159752237635E-2</v>
      </c>
      <c r="H254" s="34">
        <f>SUM(H248:H253)</f>
        <v>12324752</v>
      </c>
      <c r="I254" s="39">
        <f t="shared" si="57"/>
        <v>0.10340633184183304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23330196</v>
      </c>
      <c r="O254" s="39">
        <f t="shared" si="61"/>
        <v>0.19574349159407067</v>
      </c>
      <c r="P254" s="34">
        <f>SUM(P248:P253)</f>
        <v>26565499</v>
      </c>
      <c r="Q254" s="34">
        <f>SUM(Q248:Q253)</f>
        <v>116416511</v>
      </c>
      <c r="R254" s="34">
        <f>SUM(R248:R253)</f>
        <v>116416511</v>
      </c>
      <c r="S254" s="34">
        <f>SUM(S248:S253)</f>
        <v>11704056</v>
      </c>
      <c r="T254" s="39">
        <f t="shared" si="62"/>
        <v>0.10053604853352803</v>
      </c>
      <c r="U254" s="39">
        <f t="shared" si="63"/>
        <v>-0.53606171674019754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164679524</v>
      </c>
      <c r="E255" s="33">
        <v>164679524</v>
      </c>
      <c r="F255" s="33">
        <v>14999001</v>
      </c>
      <c r="G255" s="38">
        <f t="shared" si="56"/>
        <v>9.1079938997151833E-2</v>
      </c>
      <c r="H255" s="33">
        <v>69501774</v>
      </c>
      <c r="I255" s="38">
        <f t="shared" si="57"/>
        <v>0.42204259711122311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84500775</v>
      </c>
      <c r="O255" s="38">
        <f t="shared" si="61"/>
        <v>0.51312253610837499</v>
      </c>
      <c r="P255" s="33">
        <v>77229423</v>
      </c>
      <c r="Q255" s="33">
        <v>180731900</v>
      </c>
      <c r="R255" s="33">
        <v>180731900</v>
      </c>
      <c r="S255" s="33">
        <v>65918404</v>
      </c>
      <c r="T255" s="38">
        <f t="shared" si="62"/>
        <v>0.36473032154257218</v>
      </c>
      <c r="U255" s="38">
        <f t="shared" si="63"/>
        <v>-0.10006094438903168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26119974</v>
      </c>
      <c r="E256" s="33">
        <v>26119974</v>
      </c>
      <c r="F256" s="33">
        <v>5653401</v>
      </c>
      <c r="G256" s="38">
        <f t="shared" si="56"/>
        <v>0.21643976368429768</v>
      </c>
      <c r="H256" s="33">
        <v>4700014</v>
      </c>
      <c r="I256" s="38">
        <f t="shared" si="57"/>
        <v>0.17993945935780795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10353415</v>
      </c>
      <c r="O256" s="38">
        <f t="shared" si="61"/>
        <v>0.39637922304210566</v>
      </c>
      <c r="P256" s="33">
        <v>10292740</v>
      </c>
      <c r="Q256" s="33">
        <v>30086974</v>
      </c>
      <c r="R256" s="33">
        <v>30086974</v>
      </c>
      <c r="S256" s="33">
        <v>5426483</v>
      </c>
      <c r="T256" s="38">
        <f t="shared" si="62"/>
        <v>0.18035987932850941</v>
      </c>
      <c r="U256" s="38">
        <f t="shared" si="63"/>
        <v>-0.54336610076617109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235648004</v>
      </c>
      <c r="E257" s="33">
        <v>235648004</v>
      </c>
      <c r="F257" s="33">
        <v>18590836</v>
      </c>
      <c r="G257" s="38">
        <f t="shared" si="56"/>
        <v>7.8892397492999769E-2</v>
      </c>
      <c r="H257" s="33">
        <v>20558452</v>
      </c>
      <c r="I257" s="38">
        <f t="shared" si="57"/>
        <v>8.7242207237197736E-2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39149288</v>
      </c>
      <c r="O257" s="38">
        <f t="shared" si="61"/>
        <v>0.1661346047301975</v>
      </c>
      <c r="P257" s="33">
        <v>4206664</v>
      </c>
      <c r="Q257" s="33">
        <v>259400658</v>
      </c>
      <c r="R257" s="33">
        <v>259400658</v>
      </c>
      <c r="S257" s="33">
        <v>3422072</v>
      </c>
      <c r="T257" s="38">
        <f t="shared" si="62"/>
        <v>1.319222559566522E-2</v>
      </c>
      <c r="U257" s="38">
        <f t="shared" si="63"/>
        <v>3.8871153008654842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426447502</v>
      </c>
      <c r="E259" s="34">
        <f>SUM(E255:E258)</f>
        <v>426447502</v>
      </c>
      <c r="F259" s="34">
        <f>SUM(F255:F258)</f>
        <v>39243238</v>
      </c>
      <c r="G259" s="39">
        <f t="shared" si="56"/>
        <v>9.2023608570698107E-2</v>
      </c>
      <c r="H259" s="34">
        <f>SUM(H255:H258)</f>
        <v>94760240</v>
      </c>
      <c r="I259" s="39">
        <f t="shared" si="57"/>
        <v>0.2222084536914464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134003478</v>
      </c>
      <c r="O259" s="39">
        <f t="shared" si="61"/>
        <v>0.31423206226214451</v>
      </c>
      <c r="P259" s="34">
        <f>SUM(P255:P258)</f>
        <v>91728827</v>
      </c>
      <c r="Q259" s="34">
        <f>SUM(Q255:Q258)</f>
        <v>470219532</v>
      </c>
      <c r="R259" s="34">
        <f>SUM(R255:R258)</f>
        <v>470219532</v>
      </c>
      <c r="S259" s="34">
        <f>SUM(S255:S258)</f>
        <v>74766959</v>
      </c>
      <c r="T259" s="39">
        <f t="shared" si="62"/>
        <v>0.15900436692195935</v>
      </c>
      <c r="U259" s="39">
        <f t="shared" si="63"/>
        <v>3.3047550035715689E-2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1126110391</v>
      </c>
      <c r="E260" s="34">
        <f>SUM(E234:E239,E241:E246,E248:E253,E255:E258)</f>
        <v>1126110391</v>
      </c>
      <c r="F260" s="34">
        <f>SUM(F234:F239,F241:F246,F248:F253,F255:F258)</f>
        <v>134212172</v>
      </c>
      <c r="G260" s="39">
        <f t="shared" si="56"/>
        <v>0.11918207404233072</v>
      </c>
      <c r="H260" s="34">
        <f>SUM(H234:H239,H241:H246,H248:H253,H255:H258)</f>
        <v>219171838</v>
      </c>
      <c r="I260" s="39">
        <f t="shared" si="57"/>
        <v>0.19462731163094293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353384010</v>
      </c>
      <c r="O260" s="39">
        <f t="shared" si="61"/>
        <v>0.31380938567327366</v>
      </c>
      <c r="P260" s="34">
        <f>SUM(P234:P239,P241:P246,P248:P253,P255:P258)</f>
        <v>245743494</v>
      </c>
      <c r="Q260" s="34">
        <f>SUM(Q234:Q239,Q241:Q246,Q248:Q253,Q255:Q258)</f>
        <v>1011651995</v>
      </c>
      <c r="R260" s="34">
        <f>SUM(R234:R239,R241:R246,R248:R253,R255:R258)</f>
        <v>1011651995</v>
      </c>
      <c r="S260" s="34">
        <f>SUM(S234:S239,S241:S246,S248:S253,S255:S258)</f>
        <v>162662276</v>
      </c>
      <c r="T260" s="39">
        <f t="shared" si="62"/>
        <v>0.16078876610133111</v>
      </c>
      <c r="U260" s="39">
        <f t="shared" si="63"/>
        <v>-0.10812760723586035</v>
      </c>
    </row>
    <row r="261" spans="1:21" ht="14.2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32.25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2999163</v>
      </c>
      <c r="E263" s="33">
        <v>2999163</v>
      </c>
      <c r="F263" s="33">
        <v>175970</v>
      </c>
      <c r="G263" s="38">
        <f t="shared" ref="G263:G299" si="64">IF(($D263     =0),0,($F263     /$D263     ))</f>
        <v>5.8673036443834495E-2</v>
      </c>
      <c r="H263" s="33">
        <v>220724</v>
      </c>
      <c r="I263" s="38">
        <f t="shared" ref="I263:I299" si="65">IF(($D263     =0),0,($H263     /$D263     ))</f>
        <v>7.3595199727390606E-2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396694</v>
      </c>
      <c r="O263" s="38">
        <f t="shared" ref="O263:O299" si="69">IF(($D263     =0),0,($N263     /$D263     ))</f>
        <v>0.1322682361712251</v>
      </c>
      <c r="P263" s="33">
        <v>750055</v>
      </c>
      <c r="Q263" s="33">
        <v>5560820</v>
      </c>
      <c r="R263" s="33">
        <v>5560820</v>
      </c>
      <c r="S263" s="33">
        <v>296674</v>
      </c>
      <c r="T263" s="38">
        <f t="shared" ref="T263:T299" si="70">IF(($Q263     =0),0,($S263     /$Q263     ))</f>
        <v>5.3350764815261062E-2</v>
      </c>
      <c r="U263" s="38">
        <f t="shared" ref="U263:U299" si="71">IF(($P263     =0),0,(($H263     /$P263     )-1))</f>
        <v>-0.70572291365299877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7590837</v>
      </c>
      <c r="E264" s="33">
        <v>7590837</v>
      </c>
      <c r="F264" s="33">
        <v>2115396</v>
      </c>
      <c r="G264" s="38">
        <f t="shared" si="64"/>
        <v>0.27867756875822786</v>
      </c>
      <c r="H264" s="33">
        <v>3125121</v>
      </c>
      <c r="I264" s="38">
        <f t="shared" si="65"/>
        <v>0.41169649671044184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5240517</v>
      </c>
      <c r="O264" s="38">
        <f t="shared" si="69"/>
        <v>0.69037406546866964</v>
      </c>
      <c r="P264" s="33">
        <v>4249062</v>
      </c>
      <c r="Q264" s="33">
        <v>9925308</v>
      </c>
      <c r="R264" s="33">
        <v>9925308</v>
      </c>
      <c r="S264" s="33">
        <v>2391198</v>
      </c>
      <c r="T264" s="38">
        <f t="shared" si="70"/>
        <v>0.24091927424317713</v>
      </c>
      <c r="U264" s="38">
        <f t="shared" si="71"/>
        <v>-0.26451508591778605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30440136</v>
      </c>
      <c r="E265" s="33">
        <v>30440136</v>
      </c>
      <c r="F265" s="33">
        <v>3899633</v>
      </c>
      <c r="G265" s="38">
        <f t="shared" si="64"/>
        <v>0.12810826469369258</v>
      </c>
      <c r="H265" s="33">
        <v>5188952</v>
      </c>
      <c r="I265" s="38">
        <f t="shared" si="65"/>
        <v>0.17046415298538745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9088585</v>
      </c>
      <c r="O265" s="38">
        <f t="shared" si="69"/>
        <v>0.29857241767907999</v>
      </c>
      <c r="P265" s="33">
        <v>6585145</v>
      </c>
      <c r="Q265" s="33">
        <v>25569017</v>
      </c>
      <c r="R265" s="33">
        <v>25569017</v>
      </c>
      <c r="S265" s="33">
        <v>5339852</v>
      </c>
      <c r="T265" s="38">
        <f t="shared" si="70"/>
        <v>0.20884072312987237</v>
      </c>
      <c r="U265" s="38">
        <f t="shared" si="71"/>
        <v>-0.21202160316895069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41030136</v>
      </c>
      <c r="E267" s="34">
        <f>SUM(E263:E266)</f>
        <v>41030136</v>
      </c>
      <c r="F267" s="34">
        <f>SUM(F263:F266)</f>
        <v>6190999</v>
      </c>
      <c r="G267" s="39">
        <f t="shared" si="64"/>
        <v>0.15088906846421371</v>
      </c>
      <c r="H267" s="34">
        <f>SUM(H263:H266)</f>
        <v>8534797</v>
      </c>
      <c r="I267" s="39">
        <f t="shared" si="65"/>
        <v>0.20801288594315165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14725796</v>
      </c>
      <c r="O267" s="39">
        <f t="shared" si="69"/>
        <v>0.35890195440736533</v>
      </c>
      <c r="P267" s="34">
        <f>SUM(P263:P266)</f>
        <v>11584262</v>
      </c>
      <c r="Q267" s="34">
        <f>SUM(Q263:Q266)</f>
        <v>41055145</v>
      </c>
      <c r="R267" s="34">
        <f>SUM(R263:R266)</f>
        <v>41055145</v>
      </c>
      <c r="S267" s="34">
        <f>SUM(S263:S266)</f>
        <v>8027724</v>
      </c>
      <c r="T267" s="39">
        <f t="shared" si="70"/>
        <v>0.1955351515626117</v>
      </c>
      <c r="U267" s="39">
        <f t="shared" si="71"/>
        <v>-0.26324206065090727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5295973</v>
      </c>
      <c r="E268" s="33">
        <v>5295973</v>
      </c>
      <c r="F268" s="33">
        <v>427268</v>
      </c>
      <c r="G268" s="38">
        <f t="shared" si="64"/>
        <v>8.0677903758195141E-2</v>
      </c>
      <c r="H268" s="33">
        <v>921503</v>
      </c>
      <c r="I268" s="38">
        <f t="shared" si="65"/>
        <v>0.17400069826639977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1348771</v>
      </c>
      <c r="O268" s="38">
        <f t="shared" si="69"/>
        <v>0.25467860202459491</v>
      </c>
      <c r="P268" s="33">
        <v>1515314</v>
      </c>
      <c r="Q268" s="33">
        <v>7759348</v>
      </c>
      <c r="R268" s="33">
        <v>7759348</v>
      </c>
      <c r="S268" s="33">
        <v>603748</v>
      </c>
      <c r="T268" s="38">
        <f t="shared" si="70"/>
        <v>7.7809114889550002E-2</v>
      </c>
      <c r="U268" s="38">
        <f t="shared" si="71"/>
        <v>-0.39187323551422348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26700189</v>
      </c>
      <c r="E269" s="33">
        <v>26700189</v>
      </c>
      <c r="F269" s="33">
        <v>3064739</v>
      </c>
      <c r="G269" s="38">
        <f t="shared" si="64"/>
        <v>0.11478341969789053</v>
      </c>
      <c r="H269" s="33">
        <v>3332822</v>
      </c>
      <c r="I269" s="38">
        <f t="shared" si="65"/>
        <v>0.12482391042250675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6397561</v>
      </c>
      <c r="O269" s="38">
        <f t="shared" si="69"/>
        <v>0.23960733012039728</v>
      </c>
      <c r="P269" s="33">
        <v>6506355</v>
      </c>
      <c r="Q269" s="33">
        <v>23643649</v>
      </c>
      <c r="R269" s="33">
        <v>23643649</v>
      </c>
      <c r="S269" s="33">
        <v>3245249</v>
      </c>
      <c r="T269" s="38">
        <f t="shared" si="70"/>
        <v>0.13725668994663218</v>
      </c>
      <c r="U269" s="38">
        <f t="shared" si="71"/>
        <v>-0.48775896796286089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9055208</v>
      </c>
      <c r="E270" s="33">
        <v>9055208</v>
      </c>
      <c r="F270" s="33">
        <v>1312106</v>
      </c>
      <c r="G270" s="38">
        <f t="shared" si="64"/>
        <v>0.14490070244659206</v>
      </c>
      <c r="H270" s="33">
        <v>1504113</v>
      </c>
      <c r="I270" s="38">
        <f t="shared" si="65"/>
        <v>0.16610474325934865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2816219</v>
      </c>
      <c r="O270" s="38">
        <f t="shared" si="69"/>
        <v>0.31100544570594069</v>
      </c>
      <c r="P270" s="33">
        <v>2204650</v>
      </c>
      <c r="Q270" s="33">
        <v>7571337</v>
      </c>
      <c r="R270" s="33">
        <v>7571337</v>
      </c>
      <c r="S270" s="33">
        <v>1240438</v>
      </c>
      <c r="T270" s="38">
        <f t="shared" si="70"/>
        <v>0.16383341541923177</v>
      </c>
      <c r="U270" s="38">
        <f t="shared" si="71"/>
        <v>-0.31775429206450001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9393013</v>
      </c>
      <c r="E271" s="33">
        <v>9393013</v>
      </c>
      <c r="F271" s="33">
        <v>1452544</v>
      </c>
      <c r="G271" s="38">
        <f t="shared" si="64"/>
        <v>0.15464090170001893</v>
      </c>
      <c r="H271" s="33">
        <v>1768406</v>
      </c>
      <c r="I271" s="38">
        <f t="shared" si="65"/>
        <v>0.18826823725251951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3220950</v>
      </c>
      <c r="O271" s="38">
        <f t="shared" si="69"/>
        <v>0.34290913895253844</v>
      </c>
      <c r="P271" s="33">
        <v>3406376</v>
      </c>
      <c r="Q271" s="33">
        <v>9777554</v>
      </c>
      <c r="R271" s="33">
        <v>9777554</v>
      </c>
      <c r="S271" s="33">
        <v>1937642</v>
      </c>
      <c r="T271" s="38">
        <f t="shared" si="70"/>
        <v>0.19817246726533036</v>
      </c>
      <c r="U271" s="38">
        <f t="shared" si="71"/>
        <v>-0.48085413941385213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7365252</v>
      </c>
      <c r="E272" s="33">
        <v>7365252</v>
      </c>
      <c r="F272" s="33">
        <v>1297795</v>
      </c>
      <c r="G272" s="38">
        <f t="shared" si="64"/>
        <v>0.17620510472689868</v>
      </c>
      <c r="H272" s="33">
        <v>2166684</v>
      </c>
      <c r="I272" s="38">
        <f t="shared" si="65"/>
        <v>0.29417649253548961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3464479</v>
      </c>
      <c r="O272" s="38">
        <f t="shared" si="69"/>
        <v>0.47038159726238832</v>
      </c>
      <c r="P272" s="33">
        <v>2436203</v>
      </c>
      <c r="Q272" s="33">
        <v>7995700</v>
      </c>
      <c r="R272" s="33">
        <v>7995700</v>
      </c>
      <c r="S272" s="33">
        <v>1495606</v>
      </c>
      <c r="T272" s="38">
        <f t="shared" si="70"/>
        <v>0.18705129006841179</v>
      </c>
      <c r="U272" s="38">
        <f t="shared" si="71"/>
        <v>-0.11063076434927632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2211314</v>
      </c>
      <c r="E273" s="33">
        <v>2211314</v>
      </c>
      <c r="F273" s="33">
        <v>156996</v>
      </c>
      <c r="G273" s="38">
        <f t="shared" si="64"/>
        <v>7.0996701508695734E-2</v>
      </c>
      <c r="H273" s="33">
        <v>203086</v>
      </c>
      <c r="I273" s="38">
        <f t="shared" si="65"/>
        <v>9.1839512615576074E-2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360082</v>
      </c>
      <c r="O273" s="38">
        <f t="shared" si="69"/>
        <v>0.16283621412427182</v>
      </c>
      <c r="P273" s="33">
        <v>302073</v>
      </c>
      <c r="Q273" s="33">
        <v>2147169</v>
      </c>
      <c r="R273" s="33">
        <v>2147169</v>
      </c>
      <c r="S273" s="33">
        <v>154252</v>
      </c>
      <c r="T273" s="38">
        <f t="shared" si="70"/>
        <v>7.1839710800593717E-2</v>
      </c>
      <c r="U273" s="38">
        <f t="shared" si="71"/>
        <v>-0.32769231278532007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210415</v>
      </c>
      <c r="G274" s="38">
        <f t="shared" si="64"/>
        <v>0.23927490317107619</v>
      </c>
      <c r="H274" s="33">
        <v>195930</v>
      </c>
      <c r="I274" s="38">
        <f t="shared" si="65"/>
        <v>0.22280318313004754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406345</v>
      </c>
      <c r="O274" s="38">
        <f t="shared" si="69"/>
        <v>0.46207808630112374</v>
      </c>
      <c r="P274" s="33">
        <v>71985</v>
      </c>
      <c r="Q274" s="33">
        <v>919587</v>
      </c>
      <c r="R274" s="33">
        <v>919587</v>
      </c>
      <c r="S274" s="33">
        <v>-144390</v>
      </c>
      <c r="T274" s="38">
        <f t="shared" si="70"/>
        <v>-0.15701613876664197</v>
      </c>
      <c r="U274" s="38">
        <f t="shared" si="71"/>
        <v>1.7218170452177537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60900335</v>
      </c>
      <c r="E275" s="34">
        <f>SUM(E268:E274)</f>
        <v>60900335</v>
      </c>
      <c r="F275" s="34">
        <f>SUM(F268:F274)</f>
        <v>7921863</v>
      </c>
      <c r="G275" s="39">
        <f t="shared" si="64"/>
        <v>0.13007913667469972</v>
      </c>
      <c r="H275" s="34">
        <f>SUM(H268:H274)</f>
        <v>10092544</v>
      </c>
      <c r="I275" s="39">
        <f t="shared" si="65"/>
        <v>0.16572230678205629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18014407</v>
      </c>
      <c r="O275" s="39">
        <f t="shared" si="69"/>
        <v>0.29580144345675602</v>
      </c>
      <c r="P275" s="34">
        <f>SUM(P268:P274)</f>
        <v>16442956</v>
      </c>
      <c r="Q275" s="34">
        <f>SUM(Q268:Q274)</f>
        <v>59814344</v>
      </c>
      <c r="R275" s="34">
        <f>SUM(R268:R274)</f>
        <v>59814344</v>
      </c>
      <c r="S275" s="34">
        <f>SUM(S268:S274)</f>
        <v>8532545</v>
      </c>
      <c r="T275" s="39">
        <f t="shared" si="70"/>
        <v>0.14265048196466051</v>
      </c>
      <c r="U275" s="39">
        <f t="shared" si="71"/>
        <v>-0.38620865980545105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18943138</v>
      </c>
      <c r="E276" s="33">
        <v>18943138</v>
      </c>
      <c r="F276" s="33">
        <v>1020485</v>
      </c>
      <c r="G276" s="38">
        <f t="shared" si="64"/>
        <v>5.3870958444160622E-2</v>
      </c>
      <c r="H276" s="33">
        <v>1377381</v>
      </c>
      <c r="I276" s="38">
        <f t="shared" si="65"/>
        <v>7.2711342756411321E-2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2397866</v>
      </c>
      <c r="O276" s="38">
        <f t="shared" si="69"/>
        <v>0.12658230120057196</v>
      </c>
      <c r="P276" s="33">
        <v>3353151</v>
      </c>
      <c r="Q276" s="33">
        <v>18444421</v>
      </c>
      <c r="R276" s="33">
        <v>18444421</v>
      </c>
      <c r="S276" s="33">
        <v>1371757</v>
      </c>
      <c r="T276" s="38">
        <f t="shared" si="70"/>
        <v>7.4372462003551104E-2</v>
      </c>
      <c r="U276" s="38">
        <f t="shared" si="71"/>
        <v>-0.58922786358264212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27947554</v>
      </c>
      <c r="E277" s="33">
        <v>27947554</v>
      </c>
      <c r="F277" s="33">
        <v>3053983</v>
      </c>
      <c r="G277" s="38">
        <f t="shared" si="64"/>
        <v>0.10927550224967809</v>
      </c>
      <c r="H277" s="33">
        <v>3469435</v>
      </c>
      <c r="I277" s="38">
        <f t="shared" si="65"/>
        <v>0.12414091766313431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6523418</v>
      </c>
      <c r="O277" s="38">
        <f t="shared" si="69"/>
        <v>0.2334164199128124</v>
      </c>
      <c r="P277" s="33">
        <v>5960802</v>
      </c>
      <c r="Q277" s="33">
        <v>18555889</v>
      </c>
      <c r="R277" s="33">
        <v>18555889</v>
      </c>
      <c r="S277" s="33">
        <v>2583271</v>
      </c>
      <c r="T277" s="38">
        <f t="shared" si="70"/>
        <v>0.139215695890399</v>
      </c>
      <c r="U277" s="38">
        <f t="shared" si="71"/>
        <v>-0.41795835526830116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16323873</v>
      </c>
      <c r="E278" s="33">
        <v>16323873</v>
      </c>
      <c r="F278" s="33">
        <v>3596591</v>
      </c>
      <c r="G278" s="38">
        <f t="shared" si="64"/>
        <v>0.22032706331395741</v>
      </c>
      <c r="H278" s="33">
        <v>4625802</v>
      </c>
      <c r="I278" s="38">
        <f t="shared" si="65"/>
        <v>0.28337650017247745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8222393</v>
      </c>
      <c r="O278" s="38">
        <f t="shared" si="69"/>
        <v>0.50370356348643486</v>
      </c>
      <c r="P278" s="33">
        <v>4638433</v>
      </c>
      <c r="Q278" s="33">
        <v>18128137</v>
      </c>
      <c r="R278" s="33">
        <v>18128137</v>
      </c>
      <c r="S278" s="33">
        <v>2490105</v>
      </c>
      <c r="T278" s="38">
        <f t="shared" si="70"/>
        <v>0.13736132951775465</v>
      </c>
      <c r="U278" s="38">
        <f t="shared" si="71"/>
        <v>-2.7231179150372098E-3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8082889</v>
      </c>
      <c r="E279" s="33">
        <v>8082889</v>
      </c>
      <c r="F279" s="33">
        <v>1078036</v>
      </c>
      <c r="G279" s="38">
        <f t="shared" si="64"/>
        <v>0.13337260971912393</v>
      </c>
      <c r="H279" s="33">
        <v>1270566</v>
      </c>
      <c r="I279" s="38">
        <f t="shared" si="65"/>
        <v>0.15719206338228819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2348602</v>
      </c>
      <c r="O279" s="38">
        <f t="shared" si="69"/>
        <v>0.29056467310141215</v>
      </c>
      <c r="P279" s="33">
        <v>1735274</v>
      </c>
      <c r="Q279" s="33">
        <v>7918827</v>
      </c>
      <c r="R279" s="33">
        <v>7918827</v>
      </c>
      <c r="S279" s="33">
        <v>968213</v>
      </c>
      <c r="T279" s="38">
        <f t="shared" si="70"/>
        <v>0.12226722467860454</v>
      </c>
      <c r="U279" s="38">
        <f t="shared" si="71"/>
        <v>-0.26780093518372317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428511</v>
      </c>
      <c r="E280" s="33">
        <v>428511</v>
      </c>
      <c r="F280" s="33">
        <v>128970</v>
      </c>
      <c r="G280" s="38">
        <f t="shared" si="64"/>
        <v>0.30097243711363303</v>
      </c>
      <c r="H280" s="33">
        <v>84657</v>
      </c>
      <c r="I280" s="38">
        <f t="shared" si="65"/>
        <v>0.19756085608070739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213627</v>
      </c>
      <c r="O280" s="38">
        <f t="shared" si="69"/>
        <v>0.49853329319434042</v>
      </c>
      <c r="P280" s="33">
        <v>1089113</v>
      </c>
      <c r="Q280" s="33">
        <v>2894626</v>
      </c>
      <c r="R280" s="33">
        <v>2894626</v>
      </c>
      <c r="S280" s="33">
        <v>724786</v>
      </c>
      <c r="T280" s="38">
        <f t="shared" si="70"/>
        <v>0.25039020585042765</v>
      </c>
      <c r="U280" s="38">
        <f t="shared" si="71"/>
        <v>-0.92226977365984975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3240872</v>
      </c>
      <c r="E281" s="33">
        <v>3240872</v>
      </c>
      <c r="F281" s="33">
        <v>1102307</v>
      </c>
      <c r="G281" s="38">
        <f t="shared" si="64"/>
        <v>0.34012666961237592</v>
      </c>
      <c r="H281" s="33">
        <v>784570</v>
      </c>
      <c r="I281" s="38">
        <f t="shared" si="65"/>
        <v>0.24208608053634947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1886877</v>
      </c>
      <c r="O281" s="38">
        <f t="shared" si="69"/>
        <v>0.58221275014872542</v>
      </c>
      <c r="P281" s="33">
        <v>830797</v>
      </c>
      <c r="Q281" s="33">
        <v>3374587</v>
      </c>
      <c r="R281" s="33">
        <v>3374587</v>
      </c>
      <c r="S281" s="33">
        <v>358373</v>
      </c>
      <c r="T281" s="38">
        <f t="shared" si="70"/>
        <v>0.10619758803077235</v>
      </c>
      <c r="U281" s="38">
        <f t="shared" si="71"/>
        <v>-5.5641751234056014E-2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11858119</v>
      </c>
      <c r="E282" s="33">
        <v>11858119</v>
      </c>
      <c r="F282" s="33">
        <v>4794210</v>
      </c>
      <c r="G282" s="38">
        <f t="shared" si="64"/>
        <v>0.40429767992714527</v>
      </c>
      <c r="H282" s="33">
        <v>3540525</v>
      </c>
      <c r="I282" s="38">
        <f t="shared" si="65"/>
        <v>0.29857391378851905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8334735</v>
      </c>
      <c r="O282" s="38">
        <f t="shared" si="69"/>
        <v>0.70287159371566432</v>
      </c>
      <c r="P282" s="33">
        <v>23209261</v>
      </c>
      <c r="Q282" s="33">
        <v>15145500</v>
      </c>
      <c r="R282" s="33">
        <v>15145500</v>
      </c>
      <c r="S282" s="33">
        <v>9760701</v>
      </c>
      <c r="T282" s="38">
        <f t="shared" si="70"/>
        <v>0.64446211746063187</v>
      </c>
      <c r="U282" s="38">
        <f t="shared" si="71"/>
        <v>-0.84745205803838397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13417689</v>
      </c>
      <c r="E283" s="33">
        <v>13449253</v>
      </c>
      <c r="F283" s="33">
        <v>2265397</v>
      </c>
      <c r="G283" s="38">
        <f t="shared" si="64"/>
        <v>0.16883660069927095</v>
      </c>
      <c r="H283" s="33">
        <v>2380397</v>
      </c>
      <c r="I283" s="38">
        <f t="shared" si="65"/>
        <v>0.17740737618825417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4645794</v>
      </c>
      <c r="O283" s="38">
        <f t="shared" si="69"/>
        <v>0.34624397688752512</v>
      </c>
      <c r="P283" s="33">
        <v>4621196</v>
      </c>
      <c r="Q283" s="33">
        <v>13783241</v>
      </c>
      <c r="R283" s="33">
        <v>13783241</v>
      </c>
      <c r="S283" s="33">
        <v>2233472</v>
      </c>
      <c r="T283" s="38">
        <f t="shared" si="70"/>
        <v>0.1620425849043777</v>
      </c>
      <c r="U283" s="38">
        <f t="shared" si="71"/>
        <v>-0.48489590140734129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100242645</v>
      </c>
      <c r="E285" s="34">
        <f>SUM(E276:E284)</f>
        <v>100274209</v>
      </c>
      <c r="F285" s="34">
        <f>SUM(F276:F284)</f>
        <v>17039979</v>
      </c>
      <c r="G285" s="39">
        <f t="shared" si="64"/>
        <v>0.16998732425705645</v>
      </c>
      <c r="H285" s="34">
        <f>SUM(H276:H284)</f>
        <v>17533333</v>
      </c>
      <c r="I285" s="39">
        <f t="shared" si="65"/>
        <v>0.17490892224561713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34573312</v>
      </c>
      <c r="O285" s="39">
        <f t="shared" si="69"/>
        <v>0.34489624650267359</v>
      </c>
      <c r="P285" s="34">
        <f>SUM(P276:P284)</f>
        <v>45438027</v>
      </c>
      <c r="Q285" s="34">
        <f>SUM(Q276:Q284)</f>
        <v>98245228</v>
      </c>
      <c r="R285" s="34">
        <f>SUM(R276:R284)</f>
        <v>98245228</v>
      </c>
      <c r="S285" s="34">
        <f>SUM(S276:S284)</f>
        <v>20490678</v>
      </c>
      <c r="T285" s="39">
        <f t="shared" si="70"/>
        <v>0.20856664916081216</v>
      </c>
      <c r="U285" s="39">
        <f t="shared" si="71"/>
        <v>-0.61412644523495707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20008718</v>
      </c>
      <c r="E286" s="33">
        <v>20008718</v>
      </c>
      <c r="F286" s="33">
        <v>6598202</v>
      </c>
      <c r="G286" s="38">
        <f t="shared" si="64"/>
        <v>0.32976635484592265</v>
      </c>
      <c r="H286" s="33">
        <v>7312257</v>
      </c>
      <c r="I286" s="38">
        <f t="shared" si="65"/>
        <v>0.3654535487980789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13910459</v>
      </c>
      <c r="O286" s="38">
        <f t="shared" si="69"/>
        <v>0.69521990364400155</v>
      </c>
      <c r="P286" s="33">
        <v>6771823</v>
      </c>
      <c r="Q286" s="33">
        <v>15000208</v>
      </c>
      <c r="R286" s="33">
        <v>15000208</v>
      </c>
      <c r="S286" s="33">
        <v>3779189</v>
      </c>
      <c r="T286" s="38">
        <f t="shared" si="70"/>
        <v>0.25194243973150238</v>
      </c>
      <c r="U286" s="38">
        <f t="shared" si="71"/>
        <v>7.9806279638437116E-2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182389</v>
      </c>
      <c r="E287" s="33">
        <v>182389</v>
      </c>
      <c r="F287" s="33">
        <v>7821</v>
      </c>
      <c r="G287" s="38">
        <f t="shared" si="64"/>
        <v>4.2880875491394764E-2</v>
      </c>
      <c r="H287" s="33">
        <v>5372</v>
      </c>
      <c r="I287" s="38">
        <f t="shared" si="65"/>
        <v>2.945353064055398E-2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13193</v>
      </c>
      <c r="O287" s="38">
        <f t="shared" si="69"/>
        <v>7.2334406131948747E-2</v>
      </c>
      <c r="P287" s="33">
        <v>39692</v>
      </c>
      <c r="Q287" s="33">
        <v>487632</v>
      </c>
      <c r="R287" s="33">
        <v>487632</v>
      </c>
      <c r="S287" s="33">
        <v>31618</v>
      </c>
      <c r="T287" s="38">
        <f t="shared" si="70"/>
        <v>6.4839879253207333E-2</v>
      </c>
      <c r="U287" s="38">
        <f t="shared" si="71"/>
        <v>-0.86465786556484936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12146240</v>
      </c>
      <c r="E288" s="33">
        <v>12146240</v>
      </c>
      <c r="F288" s="33">
        <v>3302055</v>
      </c>
      <c r="G288" s="38">
        <f t="shared" si="64"/>
        <v>0.27185820467897887</v>
      </c>
      <c r="H288" s="33">
        <v>2963201</v>
      </c>
      <c r="I288" s="38">
        <f t="shared" si="65"/>
        <v>0.24396035316278947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6265256</v>
      </c>
      <c r="O288" s="38">
        <f t="shared" si="69"/>
        <v>0.51581855784176833</v>
      </c>
      <c r="P288" s="33">
        <v>6595804</v>
      </c>
      <c r="Q288" s="33">
        <v>8694766</v>
      </c>
      <c r="R288" s="33">
        <v>8694766</v>
      </c>
      <c r="S288" s="33">
        <v>3692695</v>
      </c>
      <c r="T288" s="38">
        <f t="shared" si="70"/>
        <v>0.4247032065037748</v>
      </c>
      <c r="U288" s="38">
        <f t="shared" si="71"/>
        <v>-0.55074453394915923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7637781</v>
      </c>
      <c r="E289" s="33">
        <v>7637781</v>
      </c>
      <c r="F289" s="33">
        <v>1524440</v>
      </c>
      <c r="G289" s="38">
        <f t="shared" si="64"/>
        <v>0.19959200191783452</v>
      </c>
      <c r="H289" s="33">
        <v>34669</v>
      </c>
      <c r="I289" s="38">
        <f t="shared" si="65"/>
        <v>4.5391455973927504E-3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1559109</v>
      </c>
      <c r="O289" s="38">
        <f t="shared" si="69"/>
        <v>0.20413114751522726</v>
      </c>
      <c r="P289" s="33">
        <v>1976109</v>
      </c>
      <c r="Q289" s="33">
        <v>3316846</v>
      </c>
      <c r="R289" s="33">
        <v>3316846</v>
      </c>
      <c r="S289" s="33">
        <v>1195393</v>
      </c>
      <c r="T289" s="38">
        <f t="shared" si="70"/>
        <v>0.3604005130174871</v>
      </c>
      <c r="U289" s="38">
        <f t="shared" si="71"/>
        <v>-0.98245592727931508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44868001</v>
      </c>
      <c r="E290" s="33">
        <v>44868001</v>
      </c>
      <c r="F290" s="33">
        <v>3527186</v>
      </c>
      <c r="G290" s="38">
        <f t="shared" si="64"/>
        <v>7.8612506048575684E-2</v>
      </c>
      <c r="H290" s="33">
        <v>3668981</v>
      </c>
      <c r="I290" s="38">
        <f t="shared" si="65"/>
        <v>8.1772776103842912E-2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7196167</v>
      </c>
      <c r="O290" s="38">
        <f t="shared" si="69"/>
        <v>0.1603852821524186</v>
      </c>
      <c r="P290" s="33">
        <v>19257501</v>
      </c>
      <c r="Q290" s="33">
        <v>66989930</v>
      </c>
      <c r="R290" s="33">
        <v>66989930</v>
      </c>
      <c r="S290" s="33">
        <v>4207205</v>
      </c>
      <c r="T290" s="38">
        <f t="shared" si="70"/>
        <v>6.2803543756501906E-2</v>
      </c>
      <c r="U290" s="38">
        <f t="shared" si="71"/>
        <v>-0.80947782373216548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84843129</v>
      </c>
      <c r="E292" s="34">
        <f>SUM(E286:E291)</f>
        <v>84843129</v>
      </c>
      <c r="F292" s="34">
        <f>SUM(F286:F291)</f>
        <v>14959704</v>
      </c>
      <c r="G292" s="39">
        <f t="shared" si="64"/>
        <v>0.1763219270236957</v>
      </c>
      <c r="H292" s="34">
        <f>SUM(H286:H291)</f>
        <v>13984480</v>
      </c>
      <c r="I292" s="39">
        <f t="shared" si="65"/>
        <v>0.16482749003752561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28944184</v>
      </c>
      <c r="O292" s="39">
        <f t="shared" si="69"/>
        <v>0.34114941706122132</v>
      </c>
      <c r="P292" s="34">
        <f>SUM(P286:P291)</f>
        <v>34640929</v>
      </c>
      <c r="Q292" s="34">
        <f>SUM(Q286:Q291)</f>
        <v>94489382</v>
      </c>
      <c r="R292" s="34">
        <f>SUM(R286:R291)</f>
        <v>94489382</v>
      </c>
      <c r="S292" s="34">
        <f>SUM(S286:S291)</f>
        <v>12906100</v>
      </c>
      <c r="T292" s="39">
        <f t="shared" si="70"/>
        <v>0.13658783375257974</v>
      </c>
      <c r="U292" s="39">
        <f t="shared" si="71"/>
        <v>-0.59630181973468432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90935916</v>
      </c>
      <c r="E293" s="33">
        <v>90935916</v>
      </c>
      <c r="F293" s="33">
        <v>17773078</v>
      </c>
      <c r="G293" s="38">
        <f t="shared" si="64"/>
        <v>0.1954461865210661</v>
      </c>
      <c r="H293" s="33">
        <v>27893733</v>
      </c>
      <c r="I293" s="38">
        <f t="shared" si="65"/>
        <v>0.30674055122510668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45666811</v>
      </c>
      <c r="O293" s="38">
        <f t="shared" si="69"/>
        <v>0.50218673774617284</v>
      </c>
      <c r="P293" s="33">
        <v>45180348</v>
      </c>
      <c r="Q293" s="33">
        <v>88265615</v>
      </c>
      <c r="R293" s="33">
        <v>88265615</v>
      </c>
      <c r="S293" s="33">
        <v>27422990</v>
      </c>
      <c r="T293" s="38">
        <f t="shared" si="70"/>
        <v>0.3106871231792811</v>
      </c>
      <c r="U293" s="38">
        <f t="shared" si="71"/>
        <v>-0.38261358677449764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14923232</v>
      </c>
      <c r="E294" s="33">
        <v>14923232</v>
      </c>
      <c r="F294" s="33">
        <v>552889</v>
      </c>
      <c r="G294" s="38">
        <f t="shared" si="64"/>
        <v>3.7048877883825701E-2</v>
      </c>
      <c r="H294" s="33">
        <v>14955</v>
      </c>
      <c r="I294" s="38">
        <f t="shared" si="65"/>
        <v>1.002128761383593E-3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567844</v>
      </c>
      <c r="O294" s="38">
        <f t="shared" si="69"/>
        <v>3.8051006645209294E-2</v>
      </c>
      <c r="P294" s="33">
        <v>468859</v>
      </c>
      <c r="Q294" s="33">
        <v>11788336</v>
      </c>
      <c r="R294" s="33">
        <v>11788336</v>
      </c>
      <c r="S294" s="33">
        <v>219525</v>
      </c>
      <c r="T294" s="38">
        <f t="shared" si="70"/>
        <v>1.8622221151483976E-2</v>
      </c>
      <c r="U294" s="38">
        <f t="shared" si="71"/>
        <v>-0.96810341701876257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1488700</v>
      </c>
      <c r="E295" s="33">
        <v>1488700</v>
      </c>
      <c r="F295" s="33">
        <v>253291</v>
      </c>
      <c r="G295" s="38">
        <f t="shared" si="64"/>
        <v>0.17014240612615034</v>
      </c>
      <c r="H295" s="33">
        <v>315869</v>
      </c>
      <c r="I295" s="38">
        <f t="shared" si="65"/>
        <v>0.21217773896688386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569160</v>
      </c>
      <c r="O295" s="38">
        <f t="shared" si="69"/>
        <v>0.38232014509303419</v>
      </c>
      <c r="P295" s="33">
        <v>468444</v>
      </c>
      <c r="Q295" s="33">
        <v>1746916</v>
      </c>
      <c r="R295" s="33">
        <v>1746916</v>
      </c>
      <c r="S295" s="33">
        <v>236802</v>
      </c>
      <c r="T295" s="38">
        <f t="shared" si="70"/>
        <v>0.13555431400250498</v>
      </c>
      <c r="U295" s="38">
        <f t="shared" si="71"/>
        <v>-0.32570595418022219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32406747</v>
      </c>
      <c r="E296" s="33">
        <v>32406747</v>
      </c>
      <c r="F296" s="33">
        <v>3307059</v>
      </c>
      <c r="G296" s="38">
        <f t="shared" si="64"/>
        <v>0.10204847157291042</v>
      </c>
      <c r="H296" s="33">
        <v>1774803</v>
      </c>
      <c r="I296" s="38">
        <f t="shared" si="65"/>
        <v>5.4766465760972556E-2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5081862</v>
      </c>
      <c r="O296" s="38">
        <f t="shared" si="69"/>
        <v>0.15681493733388296</v>
      </c>
      <c r="P296" s="33">
        <v>3313598</v>
      </c>
      <c r="Q296" s="33">
        <v>21790774</v>
      </c>
      <c r="R296" s="33">
        <v>21790774</v>
      </c>
      <c r="S296" s="33">
        <v>1612541</v>
      </c>
      <c r="T296" s="38">
        <f t="shared" si="70"/>
        <v>7.4001088717638025E-2</v>
      </c>
      <c r="U296" s="38">
        <f t="shared" si="71"/>
        <v>-0.46438795532831678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139754595</v>
      </c>
      <c r="E298" s="34">
        <f>SUM(E293:E297)</f>
        <v>139754595</v>
      </c>
      <c r="F298" s="34">
        <f>SUM(F293:F297)</f>
        <v>21886317</v>
      </c>
      <c r="G298" s="39">
        <f t="shared" si="64"/>
        <v>0.15660534811037877</v>
      </c>
      <c r="H298" s="34">
        <f>SUM(H293:H297)</f>
        <v>29999360</v>
      </c>
      <c r="I298" s="39">
        <f t="shared" si="65"/>
        <v>0.21465741430541158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51885677</v>
      </c>
      <c r="O298" s="39">
        <f t="shared" si="69"/>
        <v>0.37126276241579032</v>
      </c>
      <c r="P298" s="34">
        <f>SUM(P293:P297)</f>
        <v>49431249</v>
      </c>
      <c r="Q298" s="34">
        <f>SUM(Q293:Q297)</f>
        <v>123591641</v>
      </c>
      <c r="R298" s="34">
        <f>SUM(R293:R297)</f>
        <v>123591641</v>
      </c>
      <c r="S298" s="34">
        <f>SUM(S293:S297)</f>
        <v>29491858</v>
      </c>
      <c r="T298" s="39">
        <f t="shared" si="70"/>
        <v>0.2386234033416548</v>
      </c>
      <c r="U298" s="39">
        <f t="shared" si="71"/>
        <v>-0.39310940737103361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426770840</v>
      </c>
      <c r="E299" s="34">
        <f>SUM(E263:E266,E268:E274,E276:E284,E286:E291,E293:E297)</f>
        <v>426802404</v>
      </c>
      <c r="F299" s="34">
        <f>SUM(F263:F266,F268:F274,F276:F284,F286:F291,F293:F297)</f>
        <v>67998862</v>
      </c>
      <c r="G299" s="39">
        <f t="shared" si="64"/>
        <v>0.15933343055959492</v>
      </c>
      <c r="H299" s="34">
        <f>SUM(H263:H266,H268:H274,H276:H284,H286:H291,H293:H297)</f>
        <v>80144514</v>
      </c>
      <c r="I299" s="39">
        <f t="shared" si="65"/>
        <v>0.18779285388851777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148143376</v>
      </c>
      <c r="O299" s="39">
        <f t="shared" si="69"/>
        <v>0.34712628444811272</v>
      </c>
      <c r="P299" s="34">
        <f>SUM(P263:P266,P268:P274,P276:P284,P286:P291,P293:P297)</f>
        <v>157537423</v>
      </c>
      <c r="Q299" s="34">
        <f>SUM(Q263:Q266,Q268:Q274,Q276:Q284,Q286:Q291,Q293:Q297)</f>
        <v>417195740</v>
      </c>
      <c r="R299" s="34">
        <f>SUM(R263:R266,R268:R274,R276:R284,R286:R291,R293:R297)</f>
        <v>417195740</v>
      </c>
      <c r="S299" s="34">
        <f>SUM(S263:S266,S268:S274,S276:S284,S286:S291,S293:S297)</f>
        <v>79448905</v>
      </c>
      <c r="T299" s="39">
        <f t="shared" si="70"/>
        <v>0.1904355614944678</v>
      </c>
      <c r="U299" s="39">
        <f t="shared" si="71"/>
        <v>-0.49126682109050368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3609569186</v>
      </c>
      <c r="E302" s="33">
        <v>3615888995</v>
      </c>
      <c r="F302" s="33">
        <v>630046554</v>
      </c>
      <c r="G302" s="38">
        <f t="shared" ref="G302:G339" si="72">IF(($D302     =0),0,($F302     /$D302     ))</f>
        <v>0.17454896181064639</v>
      </c>
      <c r="H302" s="33">
        <v>969418637</v>
      </c>
      <c r="I302" s="38">
        <f t="shared" ref="I302:I339" si="73">IF(($D302     =0),0,($H302     /$D302     ))</f>
        <v>0.26856906933934582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1599465191</v>
      </c>
      <c r="O302" s="38">
        <f t="shared" ref="O302:O339" si="77">IF(($D302     =0),0,($N302     /$D302     ))</f>
        <v>0.44311803114999221</v>
      </c>
      <c r="P302" s="33">
        <v>1599903080</v>
      </c>
      <c r="Q302" s="33">
        <v>4117236173</v>
      </c>
      <c r="R302" s="33">
        <v>4117236173</v>
      </c>
      <c r="S302" s="33">
        <v>941529949</v>
      </c>
      <c r="T302" s="38">
        <f t="shared" ref="T302:T339" si="78">IF(($Q302     =0),0,($S302     /$Q302     ))</f>
        <v>0.22868009252769186</v>
      </c>
      <c r="U302" s="38">
        <f t="shared" ref="U302:U339" si="79">IF(($P302     =0),0,(($H302     /$P302     )-1))</f>
        <v>-0.39407664806795673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3609569186</v>
      </c>
      <c r="E303" s="34">
        <f>E302</f>
        <v>3615888995</v>
      </c>
      <c r="F303" s="34">
        <f>F302</f>
        <v>630046554</v>
      </c>
      <c r="G303" s="39">
        <f t="shared" si="72"/>
        <v>0.17454896181064639</v>
      </c>
      <c r="H303" s="34">
        <f>H302</f>
        <v>969418637</v>
      </c>
      <c r="I303" s="39">
        <f t="shared" si="73"/>
        <v>0.26856906933934582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1599465191</v>
      </c>
      <c r="O303" s="39">
        <f t="shared" si="77"/>
        <v>0.44311803114999221</v>
      </c>
      <c r="P303" s="34">
        <f>P302</f>
        <v>1599903080</v>
      </c>
      <c r="Q303" s="34">
        <f>Q302</f>
        <v>4117236173</v>
      </c>
      <c r="R303" s="34">
        <f>R302</f>
        <v>4117236173</v>
      </c>
      <c r="S303" s="34">
        <f>S302</f>
        <v>941529949</v>
      </c>
      <c r="T303" s="39">
        <f t="shared" si="78"/>
        <v>0.22868009252769186</v>
      </c>
      <c r="U303" s="39">
        <f t="shared" si="79"/>
        <v>-0.39407664806795673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27616864</v>
      </c>
      <c r="E304" s="33">
        <v>27616864</v>
      </c>
      <c r="F304" s="33">
        <v>5777535</v>
      </c>
      <c r="G304" s="38">
        <f t="shared" si="72"/>
        <v>0.20920315210300489</v>
      </c>
      <c r="H304" s="33">
        <v>8728535</v>
      </c>
      <c r="I304" s="38">
        <f t="shared" si="73"/>
        <v>0.31605815200451437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14506070</v>
      </c>
      <c r="O304" s="38">
        <f t="shared" si="77"/>
        <v>0.52526130410751926</v>
      </c>
      <c r="P304" s="33">
        <v>12375606</v>
      </c>
      <c r="Q304" s="33">
        <v>33084571</v>
      </c>
      <c r="R304" s="33">
        <v>33084571</v>
      </c>
      <c r="S304" s="33">
        <v>7050629</v>
      </c>
      <c r="T304" s="38">
        <f t="shared" si="78"/>
        <v>0.2131092768287671</v>
      </c>
      <c r="U304" s="38">
        <f t="shared" si="79"/>
        <v>-0.29469837679059918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12938483</v>
      </c>
      <c r="E305" s="33">
        <v>12938483</v>
      </c>
      <c r="F305" s="33">
        <v>2815311</v>
      </c>
      <c r="G305" s="38">
        <f t="shared" si="72"/>
        <v>0.21759204691925629</v>
      </c>
      <c r="H305" s="33">
        <v>3703407</v>
      </c>
      <c r="I305" s="38">
        <f t="shared" si="73"/>
        <v>0.28623193306355932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6518718</v>
      </c>
      <c r="O305" s="38">
        <f t="shared" si="77"/>
        <v>0.50382397998281558</v>
      </c>
      <c r="P305" s="33">
        <v>6298420</v>
      </c>
      <c r="Q305" s="33">
        <v>12881176</v>
      </c>
      <c r="R305" s="33">
        <v>12881176</v>
      </c>
      <c r="S305" s="33">
        <v>3482597</v>
      </c>
      <c r="T305" s="38">
        <f t="shared" si="78"/>
        <v>0.27036328049550756</v>
      </c>
      <c r="U305" s="38">
        <f t="shared" si="79"/>
        <v>-0.41201015492774373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30955175</v>
      </c>
      <c r="E306" s="33">
        <v>28880175</v>
      </c>
      <c r="F306" s="33">
        <v>6229881</v>
      </c>
      <c r="G306" s="38">
        <f t="shared" si="72"/>
        <v>0.20125491133550369</v>
      </c>
      <c r="H306" s="33">
        <v>7745360</v>
      </c>
      <c r="I306" s="38">
        <f t="shared" si="73"/>
        <v>0.25021212123659453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13975241</v>
      </c>
      <c r="O306" s="38">
        <f t="shared" si="77"/>
        <v>0.45146703257209819</v>
      </c>
      <c r="P306" s="33">
        <v>14032645</v>
      </c>
      <c r="Q306" s="33">
        <v>29176500</v>
      </c>
      <c r="R306" s="33">
        <v>29176500</v>
      </c>
      <c r="S306" s="33">
        <v>7947009</v>
      </c>
      <c r="T306" s="38">
        <f t="shared" si="78"/>
        <v>0.27237705002313506</v>
      </c>
      <c r="U306" s="38">
        <f t="shared" si="79"/>
        <v>-0.44804703603632812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115673335</v>
      </c>
      <c r="E307" s="33">
        <v>115839895</v>
      </c>
      <c r="F307" s="33">
        <v>27973494</v>
      </c>
      <c r="G307" s="38">
        <f t="shared" si="72"/>
        <v>0.24183182753397747</v>
      </c>
      <c r="H307" s="33">
        <v>31970636</v>
      </c>
      <c r="I307" s="38">
        <f t="shared" si="73"/>
        <v>0.27638725899966488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59944130</v>
      </c>
      <c r="O307" s="38">
        <f t="shared" si="77"/>
        <v>0.51821908653364235</v>
      </c>
      <c r="P307" s="33">
        <v>35400541</v>
      </c>
      <c r="Q307" s="33">
        <v>112723915</v>
      </c>
      <c r="R307" s="33">
        <v>112723915</v>
      </c>
      <c r="S307" s="33">
        <v>20415676</v>
      </c>
      <c r="T307" s="38">
        <f t="shared" si="78"/>
        <v>0.18111219788631366</v>
      </c>
      <c r="U307" s="38">
        <f t="shared" si="79"/>
        <v>-9.6888491054416326E-2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50705730</v>
      </c>
      <c r="E308" s="33">
        <v>53646237</v>
      </c>
      <c r="F308" s="33">
        <v>4028375</v>
      </c>
      <c r="G308" s="38">
        <f t="shared" si="72"/>
        <v>7.9446149379961598E-2</v>
      </c>
      <c r="H308" s="33">
        <v>21140801</v>
      </c>
      <c r="I308" s="38">
        <f t="shared" si="73"/>
        <v>0.41693120284433338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25169176</v>
      </c>
      <c r="O308" s="38">
        <f t="shared" si="77"/>
        <v>0.49637735222429497</v>
      </c>
      <c r="P308" s="33">
        <v>8174351</v>
      </c>
      <c r="Q308" s="33">
        <v>46816769</v>
      </c>
      <c r="R308" s="33">
        <v>46816769</v>
      </c>
      <c r="S308" s="33">
        <v>4602003</v>
      </c>
      <c r="T308" s="38">
        <f t="shared" si="78"/>
        <v>9.8298176023210823E-2</v>
      </c>
      <c r="U308" s="38">
        <f t="shared" si="79"/>
        <v>1.5862360204498192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157287342</v>
      </c>
      <c r="E309" s="33">
        <v>157287342</v>
      </c>
      <c r="F309" s="33">
        <v>36750049</v>
      </c>
      <c r="G309" s="38">
        <f t="shared" si="72"/>
        <v>0.23364911971110811</v>
      </c>
      <c r="H309" s="33">
        <v>67543550</v>
      </c>
      <c r="I309" s="38">
        <f t="shared" si="73"/>
        <v>0.42942775395110944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104293599</v>
      </c>
      <c r="O309" s="38">
        <f t="shared" si="77"/>
        <v>0.66307687366221757</v>
      </c>
      <c r="P309" s="33">
        <v>64553100</v>
      </c>
      <c r="Q309" s="33">
        <v>154612000</v>
      </c>
      <c r="R309" s="33">
        <v>154612000</v>
      </c>
      <c r="S309" s="33">
        <v>37359259</v>
      </c>
      <c r="T309" s="38">
        <f t="shared" si="78"/>
        <v>0.24163233772281581</v>
      </c>
      <c r="U309" s="38">
        <f t="shared" si="79"/>
        <v>4.6325428213362274E-2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395176929</v>
      </c>
      <c r="E310" s="34">
        <f>SUM(E304:E309)</f>
        <v>396208996</v>
      </c>
      <c r="F310" s="34">
        <f>SUM(F304:F309)</f>
        <v>83574645</v>
      </c>
      <c r="G310" s="39">
        <f t="shared" si="72"/>
        <v>0.21148665032517625</v>
      </c>
      <c r="H310" s="34">
        <f>SUM(H304:H309)</f>
        <v>140832289</v>
      </c>
      <c r="I310" s="39">
        <f t="shared" si="73"/>
        <v>0.35637781121579593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224406934</v>
      </c>
      <c r="O310" s="39">
        <f t="shared" si="77"/>
        <v>0.56786446154097214</v>
      </c>
      <c r="P310" s="34">
        <f>SUM(P304:P309)</f>
        <v>140834663</v>
      </c>
      <c r="Q310" s="34">
        <f>SUM(Q304:Q309)</f>
        <v>389294931</v>
      </c>
      <c r="R310" s="34">
        <f>SUM(R304:R309)</f>
        <v>389294931</v>
      </c>
      <c r="S310" s="34">
        <f>SUM(S304:S309)</f>
        <v>80857173</v>
      </c>
      <c r="T310" s="39">
        <f t="shared" si="78"/>
        <v>0.20770158191450996</v>
      </c>
      <c r="U310" s="39">
        <f t="shared" si="79"/>
        <v>-1.6856645583041008E-5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22910434</v>
      </c>
      <c r="E311" s="33">
        <v>22910434</v>
      </c>
      <c r="F311" s="33">
        <v>2883225</v>
      </c>
      <c r="G311" s="38">
        <f t="shared" si="72"/>
        <v>0.12584768145378653</v>
      </c>
      <c r="H311" s="33">
        <v>6620038</v>
      </c>
      <c r="I311" s="38">
        <f t="shared" si="73"/>
        <v>0.28895297225709476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9503263</v>
      </c>
      <c r="O311" s="38">
        <f t="shared" si="77"/>
        <v>0.41480065371088126</v>
      </c>
      <c r="P311" s="33">
        <v>9550031</v>
      </c>
      <c r="Q311" s="33">
        <v>23424716</v>
      </c>
      <c r="R311" s="33">
        <v>23424716</v>
      </c>
      <c r="S311" s="33">
        <v>6604529</v>
      </c>
      <c r="T311" s="38">
        <f t="shared" si="78"/>
        <v>0.28194702552637135</v>
      </c>
      <c r="U311" s="38">
        <f t="shared" si="79"/>
        <v>-0.30680455382814986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149742912</v>
      </c>
      <c r="E312" s="33">
        <v>149732392</v>
      </c>
      <c r="F312" s="33">
        <v>10876096</v>
      </c>
      <c r="G312" s="38">
        <f t="shared" si="72"/>
        <v>7.2631791747177987E-2</v>
      </c>
      <c r="H312" s="33">
        <v>56560561</v>
      </c>
      <c r="I312" s="38">
        <f t="shared" si="73"/>
        <v>0.37771778473227502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67436657</v>
      </c>
      <c r="O312" s="38">
        <f t="shared" si="77"/>
        <v>0.45034957647945301</v>
      </c>
      <c r="P312" s="33">
        <v>66808600</v>
      </c>
      <c r="Q312" s="33">
        <v>133263045</v>
      </c>
      <c r="R312" s="33">
        <v>133263045</v>
      </c>
      <c r="S312" s="33">
        <v>54257679</v>
      </c>
      <c r="T312" s="38">
        <f t="shared" si="78"/>
        <v>0.40714722524913038</v>
      </c>
      <c r="U312" s="38">
        <f t="shared" si="79"/>
        <v>-0.15339400915451007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99835771</v>
      </c>
      <c r="E313" s="33">
        <v>99835771</v>
      </c>
      <c r="F313" s="33">
        <v>7349722</v>
      </c>
      <c r="G313" s="38">
        <f t="shared" si="72"/>
        <v>7.3618122306082057E-2</v>
      </c>
      <c r="H313" s="33">
        <v>10977856</v>
      </c>
      <c r="I313" s="38">
        <f t="shared" si="73"/>
        <v>0.10995914480392004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18327578</v>
      </c>
      <c r="O313" s="38">
        <f t="shared" si="77"/>
        <v>0.18357726711000208</v>
      </c>
      <c r="P313" s="33">
        <v>26778102</v>
      </c>
      <c r="Q313" s="33">
        <v>97635490</v>
      </c>
      <c r="R313" s="33">
        <v>97635490</v>
      </c>
      <c r="S313" s="33">
        <v>18615510</v>
      </c>
      <c r="T313" s="38">
        <f t="shared" si="78"/>
        <v>0.19066335407340099</v>
      </c>
      <c r="U313" s="38">
        <f t="shared" si="79"/>
        <v>-0.59004353631934037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60221259</v>
      </c>
      <c r="E314" s="33">
        <v>60971259</v>
      </c>
      <c r="F314" s="33">
        <v>7016266</v>
      </c>
      <c r="G314" s="38">
        <f t="shared" si="72"/>
        <v>0.11650812547774865</v>
      </c>
      <c r="H314" s="33">
        <v>8812854</v>
      </c>
      <c r="I314" s="38">
        <f t="shared" si="73"/>
        <v>0.14634124470894905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15829120</v>
      </c>
      <c r="O314" s="38">
        <f t="shared" si="77"/>
        <v>0.26284937018669768</v>
      </c>
      <c r="P314" s="33">
        <v>6859784</v>
      </c>
      <c r="Q314" s="33">
        <v>58185305</v>
      </c>
      <c r="R314" s="33">
        <v>58185305</v>
      </c>
      <c r="S314" s="33">
        <v>5921704</v>
      </c>
      <c r="T314" s="38">
        <f t="shared" si="78"/>
        <v>0.10177318826463143</v>
      </c>
      <c r="U314" s="38">
        <f t="shared" si="79"/>
        <v>0.28471304635831096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24106582</v>
      </c>
      <c r="E315" s="33">
        <v>27739625</v>
      </c>
      <c r="F315" s="33">
        <v>3005338</v>
      </c>
      <c r="G315" s="38">
        <f t="shared" si="72"/>
        <v>0.12466877303468406</v>
      </c>
      <c r="H315" s="33">
        <v>8212842</v>
      </c>
      <c r="I315" s="38">
        <f t="shared" si="73"/>
        <v>0.34068877952087939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11218180</v>
      </c>
      <c r="O315" s="38">
        <f t="shared" si="77"/>
        <v>0.46535755255556344</v>
      </c>
      <c r="P315" s="33">
        <v>6298733</v>
      </c>
      <c r="Q315" s="33">
        <v>22480406</v>
      </c>
      <c r="R315" s="33">
        <v>22480406</v>
      </c>
      <c r="S315" s="33">
        <v>3500513</v>
      </c>
      <c r="T315" s="38">
        <f t="shared" si="78"/>
        <v>0.15571395819096862</v>
      </c>
      <c r="U315" s="38">
        <f t="shared" si="79"/>
        <v>0.30388794063822044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128213575</v>
      </c>
      <c r="E316" s="33">
        <v>128361906</v>
      </c>
      <c r="F316" s="33">
        <v>19863645</v>
      </c>
      <c r="G316" s="38">
        <f t="shared" si="72"/>
        <v>0.15492622368575246</v>
      </c>
      <c r="H316" s="33">
        <v>33526094</v>
      </c>
      <c r="I316" s="38">
        <f t="shared" si="73"/>
        <v>0.26148630517478355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53389739</v>
      </c>
      <c r="O316" s="38">
        <f t="shared" si="77"/>
        <v>0.41641252886053604</v>
      </c>
      <c r="P316" s="33">
        <v>54656048</v>
      </c>
      <c r="Q316" s="33">
        <v>128583307</v>
      </c>
      <c r="R316" s="33">
        <v>128583307</v>
      </c>
      <c r="S316" s="33">
        <v>32076039</v>
      </c>
      <c r="T316" s="38">
        <f t="shared" si="78"/>
        <v>0.24945725653175183</v>
      </c>
      <c r="U316" s="38">
        <f t="shared" si="79"/>
        <v>-0.38659864320962245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485030533</v>
      </c>
      <c r="E317" s="34">
        <f>SUM(E311:E316)</f>
        <v>489551387</v>
      </c>
      <c r="F317" s="34">
        <f>SUM(F311:F316)</f>
        <v>50994292</v>
      </c>
      <c r="G317" s="39">
        <f t="shared" si="72"/>
        <v>0.10513625128832869</v>
      </c>
      <c r="H317" s="34">
        <f>SUM(H311:H316)</f>
        <v>124710245</v>
      </c>
      <c r="I317" s="39">
        <f t="shared" si="73"/>
        <v>0.25711833898094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175704537</v>
      </c>
      <c r="O317" s="39">
        <f t="shared" si="77"/>
        <v>0.36225459026926865</v>
      </c>
      <c r="P317" s="34">
        <f>SUM(P311:P316)</f>
        <v>170951298</v>
      </c>
      <c r="Q317" s="34">
        <f>SUM(Q311:Q316)</f>
        <v>463572269</v>
      </c>
      <c r="R317" s="34">
        <f>SUM(R311:R316)</f>
        <v>463572269</v>
      </c>
      <c r="S317" s="34">
        <f>SUM(S311:S316)</f>
        <v>120975974</v>
      </c>
      <c r="T317" s="39">
        <f t="shared" si="78"/>
        <v>0.26096464799537006</v>
      </c>
      <c r="U317" s="39">
        <f t="shared" si="79"/>
        <v>-0.27049255279711304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42302042</v>
      </c>
      <c r="E318" s="33">
        <v>42149042</v>
      </c>
      <c r="F318" s="33">
        <v>7046169</v>
      </c>
      <c r="G318" s="38">
        <f t="shared" si="72"/>
        <v>0.16656805834574132</v>
      </c>
      <c r="H318" s="33">
        <v>8975335</v>
      </c>
      <c r="I318" s="38">
        <f t="shared" si="73"/>
        <v>0.21217261804997498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16021504</v>
      </c>
      <c r="O318" s="38">
        <f t="shared" si="77"/>
        <v>0.37874067639571629</v>
      </c>
      <c r="P318" s="33">
        <v>19171798</v>
      </c>
      <c r="Q318" s="33">
        <v>40977547</v>
      </c>
      <c r="R318" s="33">
        <v>40977547</v>
      </c>
      <c r="S318" s="33">
        <v>12397180</v>
      </c>
      <c r="T318" s="38">
        <f t="shared" si="78"/>
        <v>0.30253592290431636</v>
      </c>
      <c r="U318" s="38">
        <f t="shared" si="79"/>
        <v>-0.53184698691275589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116269899</v>
      </c>
      <c r="E319" s="33">
        <v>116269899</v>
      </c>
      <c r="F319" s="33">
        <v>22037856</v>
      </c>
      <c r="G319" s="38">
        <f t="shared" si="72"/>
        <v>0.1895405103946981</v>
      </c>
      <c r="H319" s="33">
        <v>37319017</v>
      </c>
      <c r="I319" s="38">
        <f t="shared" si="73"/>
        <v>0.32096886056467633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59356873</v>
      </c>
      <c r="O319" s="38">
        <f t="shared" si="77"/>
        <v>0.51050937095937443</v>
      </c>
      <c r="P319" s="33">
        <v>38750043</v>
      </c>
      <c r="Q319" s="33">
        <v>108617262</v>
      </c>
      <c r="R319" s="33">
        <v>108617262</v>
      </c>
      <c r="S319" s="33">
        <v>21159870</v>
      </c>
      <c r="T319" s="38">
        <f t="shared" si="78"/>
        <v>0.19481129988343843</v>
      </c>
      <c r="U319" s="38">
        <f t="shared" si="79"/>
        <v>-3.6929662245794193E-2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22083960</v>
      </c>
      <c r="E320" s="33">
        <v>22083960</v>
      </c>
      <c r="F320" s="33">
        <v>3972053</v>
      </c>
      <c r="G320" s="38">
        <f t="shared" si="72"/>
        <v>0.17986144695063747</v>
      </c>
      <c r="H320" s="33">
        <v>5486026</v>
      </c>
      <c r="I320" s="38">
        <f t="shared" si="73"/>
        <v>0.24841676945620261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9458079</v>
      </c>
      <c r="O320" s="38">
        <f t="shared" si="77"/>
        <v>0.42827821640684005</v>
      </c>
      <c r="P320" s="33">
        <v>8916850</v>
      </c>
      <c r="Q320" s="33">
        <v>20975600</v>
      </c>
      <c r="R320" s="33">
        <v>20975600</v>
      </c>
      <c r="S320" s="33">
        <v>5166183</v>
      </c>
      <c r="T320" s="38">
        <f t="shared" si="78"/>
        <v>0.24629488548599324</v>
      </c>
      <c r="U320" s="38">
        <f t="shared" si="79"/>
        <v>-0.38475739751145299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17918029</v>
      </c>
      <c r="E321" s="33">
        <v>17918029</v>
      </c>
      <c r="F321" s="33">
        <v>3309980</v>
      </c>
      <c r="G321" s="38">
        <f t="shared" si="72"/>
        <v>0.1847290234880187</v>
      </c>
      <c r="H321" s="33">
        <v>6870968</v>
      </c>
      <c r="I321" s="38">
        <f t="shared" si="73"/>
        <v>0.38346673063203546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10180948</v>
      </c>
      <c r="O321" s="38">
        <f t="shared" si="77"/>
        <v>0.56819575412005419</v>
      </c>
      <c r="P321" s="33">
        <v>8674146</v>
      </c>
      <c r="Q321" s="33">
        <v>18299170</v>
      </c>
      <c r="R321" s="33">
        <v>18299170</v>
      </c>
      <c r="S321" s="33">
        <v>5695985</v>
      </c>
      <c r="T321" s="38">
        <f t="shared" si="78"/>
        <v>0.311270128645179</v>
      </c>
      <c r="U321" s="38">
        <f t="shared" si="79"/>
        <v>-0.20787959990528171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109594866</v>
      </c>
      <c r="F322" s="33">
        <v>23052422</v>
      </c>
      <c r="G322" s="38">
        <f t="shared" si="72"/>
        <v>0.21034217059036323</v>
      </c>
      <c r="H322" s="33">
        <v>38926406</v>
      </c>
      <c r="I322" s="38">
        <f t="shared" si="73"/>
        <v>0.35518457589062613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61978828</v>
      </c>
      <c r="O322" s="38">
        <f t="shared" si="77"/>
        <v>0.56552674648098933</v>
      </c>
      <c r="P322" s="33">
        <v>58203247</v>
      </c>
      <c r="Q322" s="33">
        <v>100851619</v>
      </c>
      <c r="R322" s="33">
        <v>100851619</v>
      </c>
      <c r="S322" s="33">
        <v>30700542</v>
      </c>
      <c r="T322" s="38">
        <f t="shared" si="78"/>
        <v>0.30441298121351923</v>
      </c>
      <c r="U322" s="38">
        <f t="shared" si="79"/>
        <v>-0.33119872161084074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308168796</v>
      </c>
      <c r="E323" s="34">
        <f>SUM(E318:E322)</f>
        <v>308015796</v>
      </c>
      <c r="F323" s="34">
        <f>SUM(F318:F322)</f>
        <v>59418480</v>
      </c>
      <c r="G323" s="39">
        <f t="shared" si="72"/>
        <v>0.19281147465689549</v>
      </c>
      <c r="H323" s="34">
        <f>SUM(H318:H322)</f>
        <v>97577752</v>
      </c>
      <c r="I323" s="39">
        <f t="shared" si="73"/>
        <v>0.31663735351063904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156996232</v>
      </c>
      <c r="O323" s="39">
        <f t="shared" si="77"/>
        <v>0.50944882816753456</v>
      </c>
      <c r="P323" s="34">
        <f>SUM(P318:P322)</f>
        <v>133716084</v>
      </c>
      <c r="Q323" s="34">
        <f>SUM(Q318:Q322)</f>
        <v>289721198</v>
      </c>
      <c r="R323" s="34">
        <f>SUM(R318:R322)</f>
        <v>289721198</v>
      </c>
      <c r="S323" s="34">
        <f>SUM(S318:S322)</f>
        <v>75119760</v>
      </c>
      <c r="T323" s="39">
        <f t="shared" si="78"/>
        <v>0.25928292620134752</v>
      </c>
      <c r="U323" s="39">
        <f t="shared" si="79"/>
        <v>-0.27026166874584812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16083089</v>
      </c>
      <c r="E324" s="33">
        <v>16083089</v>
      </c>
      <c r="F324" s="33">
        <v>2193456</v>
      </c>
      <c r="G324" s="38">
        <f t="shared" si="72"/>
        <v>0.13638275582507814</v>
      </c>
      <c r="H324" s="33">
        <v>2102564</v>
      </c>
      <c r="I324" s="38">
        <f t="shared" si="73"/>
        <v>0.13073135390844384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4296020</v>
      </c>
      <c r="O324" s="38">
        <f t="shared" si="77"/>
        <v>0.26711410973352195</v>
      </c>
      <c r="P324" s="33">
        <v>2762898</v>
      </c>
      <c r="Q324" s="33">
        <v>19220920</v>
      </c>
      <c r="R324" s="33">
        <v>19220920</v>
      </c>
      <c r="S324" s="33">
        <v>1859857</v>
      </c>
      <c r="T324" s="38">
        <f t="shared" si="78"/>
        <v>9.6762121688243857E-2</v>
      </c>
      <c r="U324" s="38">
        <f t="shared" si="79"/>
        <v>-0.23900049875167306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49802783</v>
      </c>
      <c r="E325" s="33">
        <v>49358833</v>
      </c>
      <c r="F325" s="33">
        <v>7727413</v>
      </c>
      <c r="G325" s="38">
        <f t="shared" si="72"/>
        <v>0.15516026483901513</v>
      </c>
      <c r="H325" s="33">
        <v>16436217</v>
      </c>
      <c r="I325" s="38">
        <f t="shared" si="73"/>
        <v>0.33002607504885823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24163630</v>
      </c>
      <c r="O325" s="38">
        <f t="shared" si="77"/>
        <v>0.48518633988787335</v>
      </c>
      <c r="P325" s="33">
        <v>23637717</v>
      </c>
      <c r="Q325" s="33">
        <v>47840490</v>
      </c>
      <c r="R325" s="33">
        <v>47840490</v>
      </c>
      <c r="S325" s="33">
        <v>15160278</v>
      </c>
      <c r="T325" s="38">
        <f t="shared" si="78"/>
        <v>0.31689219738342983</v>
      </c>
      <c r="U325" s="38">
        <f t="shared" si="79"/>
        <v>-0.30466140194503555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91613620</v>
      </c>
      <c r="E326" s="33">
        <v>91613620</v>
      </c>
      <c r="F326" s="33">
        <v>6971299</v>
      </c>
      <c r="G326" s="38">
        <f t="shared" si="72"/>
        <v>7.6094569781218119E-2</v>
      </c>
      <c r="H326" s="33">
        <v>17982600</v>
      </c>
      <c r="I326" s="38">
        <f t="shared" si="73"/>
        <v>0.19628740792035071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24953899</v>
      </c>
      <c r="O326" s="38">
        <f t="shared" si="77"/>
        <v>0.2723819777015688</v>
      </c>
      <c r="P326" s="33">
        <v>28810420</v>
      </c>
      <c r="Q326" s="33">
        <v>79987257</v>
      </c>
      <c r="R326" s="33">
        <v>79987257</v>
      </c>
      <c r="S326" s="33">
        <v>14246786</v>
      </c>
      <c r="T326" s="38">
        <f t="shared" si="78"/>
        <v>0.17811319620574062</v>
      </c>
      <c r="U326" s="38">
        <f t="shared" si="79"/>
        <v>-0.37582999484214397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462119841</v>
      </c>
      <c r="E327" s="33">
        <v>462309701</v>
      </c>
      <c r="F327" s="33">
        <v>79561799</v>
      </c>
      <c r="G327" s="38">
        <f t="shared" si="72"/>
        <v>0.17216702669124306</v>
      </c>
      <c r="H327" s="33">
        <v>98105984</v>
      </c>
      <c r="I327" s="38">
        <f t="shared" si="73"/>
        <v>0.21229554608108678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177667783</v>
      </c>
      <c r="O327" s="38">
        <f t="shared" si="77"/>
        <v>0.38446257277232987</v>
      </c>
      <c r="P327" s="33">
        <v>131594404</v>
      </c>
      <c r="Q327" s="33">
        <v>421669477</v>
      </c>
      <c r="R327" s="33">
        <v>421669477</v>
      </c>
      <c r="S327" s="33">
        <v>88186651</v>
      </c>
      <c r="T327" s="38">
        <f t="shared" si="78"/>
        <v>0.20913690890649883</v>
      </c>
      <c r="U327" s="38">
        <f t="shared" si="79"/>
        <v>-0.25448209788616849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37666100</v>
      </c>
      <c r="E328" s="33">
        <v>37666100</v>
      </c>
      <c r="F328" s="33">
        <v>7638496</v>
      </c>
      <c r="G328" s="38">
        <f t="shared" si="72"/>
        <v>0.20279498010147054</v>
      </c>
      <c r="H328" s="33">
        <v>8587009</v>
      </c>
      <c r="I328" s="38">
        <f t="shared" si="73"/>
        <v>0.22797712000977005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16225505</v>
      </c>
      <c r="O328" s="38">
        <f t="shared" si="77"/>
        <v>0.43077210011124062</v>
      </c>
      <c r="P328" s="33">
        <v>18869318</v>
      </c>
      <c r="Q328" s="33">
        <v>40242734</v>
      </c>
      <c r="R328" s="33">
        <v>40242734</v>
      </c>
      <c r="S328" s="33">
        <v>9842162</v>
      </c>
      <c r="T328" s="38">
        <f t="shared" si="78"/>
        <v>0.24456991416139867</v>
      </c>
      <c r="U328" s="38">
        <f t="shared" si="79"/>
        <v>-0.54492213232083953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40383300</v>
      </c>
      <c r="E329" s="33">
        <v>40383300</v>
      </c>
      <c r="F329" s="33">
        <v>4423358</v>
      </c>
      <c r="G329" s="38">
        <f t="shared" si="72"/>
        <v>0.10953433721365019</v>
      </c>
      <c r="H329" s="33">
        <v>9112503</v>
      </c>
      <c r="I329" s="38">
        <f t="shared" si="73"/>
        <v>0.22565028118058703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13535861</v>
      </c>
      <c r="O329" s="38">
        <f t="shared" si="77"/>
        <v>0.33518461839423724</v>
      </c>
      <c r="P329" s="33">
        <v>21032712</v>
      </c>
      <c r="Q329" s="33">
        <v>41267165</v>
      </c>
      <c r="R329" s="33">
        <v>41267165</v>
      </c>
      <c r="S329" s="33">
        <v>15913896</v>
      </c>
      <c r="T329" s="38">
        <f t="shared" si="78"/>
        <v>0.38563094896390387</v>
      </c>
      <c r="U329" s="38">
        <f t="shared" si="79"/>
        <v>-0.56674617139244809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34317547</v>
      </c>
      <c r="E330" s="33">
        <v>34317547</v>
      </c>
      <c r="F330" s="33">
        <v>5861536</v>
      </c>
      <c r="G330" s="38">
        <f t="shared" si="72"/>
        <v>0.1708028840173221</v>
      </c>
      <c r="H330" s="33">
        <v>9380190</v>
      </c>
      <c r="I330" s="38">
        <f t="shared" si="73"/>
        <v>0.27333509589132349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15241726</v>
      </c>
      <c r="O330" s="38">
        <f t="shared" si="77"/>
        <v>0.44413797990864556</v>
      </c>
      <c r="P330" s="33">
        <v>18023283</v>
      </c>
      <c r="Q330" s="33">
        <v>51309190</v>
      </c>
      <c r="R330" s="33">
        <v>51309190</v>
      </c>
      <c r="S330" s="33">
        <v>11721049</v>
      </c>
      <c r="T330" s="38">
        <f t="shared" si="78"/>
        <v>0.22843956414045904</v>
      </c>
      <c r="U330" s="38">
        <f t="shared" si="79"/>
        <v>-0.47955153342484824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180758223</v>
      </c>
      <c r="E331" s="33">
        <v>182474463</v>
      </c>
      <c r="F331" s="33">
        <v>35674511</v>
      </c>
      <c r="G331" s="38">
        <f t="shared" si="72"/>
        <v>0.19736037679458709</v>
      </c>
      <c r="H331" s="33">
        <v>48744729</v>
      </c>
      <c r="I331" s="38">
        <f t="shared" si="73"/>
        <v>0.26966811352200559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84419240</v>
      </c>
      <c r="O331" s="38">
        <f t="shared" si="77"/>
        <v>0.46702849031659266</v>
      </c>
      <c r="P331" s="33">
        <v>71181655</v>
      </c>
      <c r="Q331" s="33">
        <v>168817675</v>
      </c>
      <c r="R331" s="33">
        <v>168817675</v>
      </c>
      <c r="S331" s="33">
        <v>41399610</v>
      </c>
      <c r="T331" s="38">
        <f t="shared" si="78"/>
        <v>0.24523267483692096</v>
      </c>
      <c r="U331" s="38">
        <f t="shared" si="79"/>
        <v>-0.31520657956042186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912744503</v>
      </c>
      <c r="E332" s="34">
        <f>SUM(E324:E331)</f>
        <v>914206653</v>
      </c>
      <c r="F332" s="34">
        <f>SUM(F324:F331)</f>
        <v>150051868</v>
      </c>
      <c r="G332" s="39">
        <f t="shared" si="72"/>
        <v>0.16439635353246274</v>
      </c>
      <c r="H332" s="34">
        <f>SUM(H324:H331)</f>
        <v>210451796</v>
      </c>
      <c r="I332" s="39">
        <f t="shared" si="73"/>
        <v>0.23057032423453555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360503664</v>
      </c>
      <c r="O332" s="39">
        <f t="shared" si="77"/>
        <v>0.39496667776699829</v>
      </c>
      <c r="P332" s="34">
        <f>SUM(P324:P331)</f>
        <v>315912407</v>
      </c>
      <c r="Q332" s="34">
        <f>SUM(Q324:Q331)</f>
        <v>870354908</v>
      </c>
      <c r="R332" s="34">
        <f>SUM(R324:R331)</f>
        <v>870354908</v>
      </c>
      <c r="S332" s="34">
        <f>SUM(S324:S331)</f>
        <v>198330289</v>
      </c>
      <c r="T332" s="39">
        <f t="shared" si="78"/>
        <v>0.22787289090578669</v>
      </c>
      <c r="U332" s="39">
        <f t="shared" si="79"/>
        <v>-0.33382864573596815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11583386</v>
      </c>
      <c r="E333" s="33">
        <v>11583386</v>
      </c>
      <c r="F333" s="33">
        <v>2802343</v>
      </c>
      <c r="G333" s="38">
        <f t="shared" si="72"/>
        <v>0.24192779209809637</v>
      </c>
      <c r="H333" s="33">
        <v>3572444</v>
      </c>
      <c r="I333" s="38">
        <f t="shared" si="73"/>
        <v>0.30841102938294551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6374787</v>
      </c>
      <c r="O333" s="38">
        <f t="shared" si="77"/>
        <v>0.55033882148104185</v>
      </c>
      <c r="P333" s="33">
        <v>6226327</v>
      </c>
      <c r="Q333" s="33">
        <v>10948992</v>
      </c>
      <c r="R333" s="33">
        <v>10948992</v>
      </c>
      <c r="S333" s="33">
        <v>3465045</v>
      </c>
      <c r="T333" s="38">
        <f t="shared" si="78"/>
        <v>0.31647159848139444</v>
      </c>
      <c r="U333" s="38">
        <f t="shared" si="79"/>
        <v>-0.42623572452908431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8607995</v>
      </c>
      <c r="E334" s="33">
        <v>8607995</v>
      </c>
      <c r="F334" s="33">
        <v>2255633</v>
      </c>
      <c r="G334" s="38">
        <f t="shared" si="72"/>
        <v>0.26203930183509633</v>
      </c>
      <c r="H334" s="33">
        <v>2024216</v>
      </c>
      <c r="I334" s="38">
        <f t="shared" si="73"/>
        <v>0.23515534105212654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4279849</v>
      </c>
      <c r="O334" s="38">
        <f t="shared" si="77"/>
        <v>0.49719464288722287</v>
      </c>
      <c r="P334" s="33">
        <v>3913979</v>
      </c>
      <c r="Q334" s="33">
        <v>6970035</v>
      </c>
      <c r="R334" s="33">
        <v>6970035</v>
      </c>
      <c r="S334" s="33">
        <v>2097163</v>
      </c>
      <c r="T334" s="38">
        <f t="shared" si="78"/>
        <v>0.30088270718870136</v>
      </c>
      <c r="U334" s="38">
        <f t="shared" si="79"/>
        <v>-0.48282400084415378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14959493</v>
      </c>
      <c r="E335" s="33">
        <v>14959493</v>
      </c>
      <c r="F335" s="33">
        <v>2772346</v>
      </c>
      <c r="G335" s="38">
        <f t="shared" si="72"/>
        <v>0.1853235266729962</v>
      </c>
      <c r="H335" s="33">
        <v>3319566</v>
      </c>
      <c r="I335" s="38">
        <f t="shared" si="73"/>
        <v>0.22190364339219251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6091912</v>
      </c>
      <c r="O335" s="38">
        <f t="shared" si="77"/>
        <v>0.40722717006518871</v>
      </c>
      <c r="P335" s="33">
        <v>6029711</v>
      </c>
      <c r="Q335" s="33">
        <v>22851121</v>
      </c>
      <c r="R335" s="33">
        <v>22851121</v>
      </c>
      <c r="S335" s="33">
        <v>2665451</v>
      </c>
      <c r="T335" s="38">
        <f t="shared" si="78"/>
        <v>0.1166442118966505</v>
      </c>
      <c r="U335" s="38">
        <f t="shared" si="79"/>
        <v>-0.44946515678777976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53935220</v>
      </c>
      <c r="E336" s="33">
        <v>53935220</v>
      </c>
      <c r="F336" s="33">
        <v>5583907</v>
      </c>
      <c r="G336" s="38">
        <f t="shared" si="72"/>
        <v>0.10352988270002421</v>
      </c>
      <c r="H336" s="33">
        <v>19978285</v>
      </c>
      <c r="I336" s="38">
        <f t="shared" si="73"/>
        <v>0.37041259866929255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25562192</v>
      </c>
      <c r="O336" s="38">
        <f t="shared" si="77"/>
        <v>0.47394248136931677</v>
      </c>
      <c r="P336" s="33">
        <v>17843666</v>
      </c>
      <c r="Q336" s="33">
        <v>51398500</v>
      </c>
      <c r="R336" s="33">
        <v>51398500</v>
      </c>
      <c r="S336" s="33">
        <v>9897913</v>
      </c>
      <c r="T336" s="38">
        <f t="shared" si="78"/>
        <v>0.19257202058425829</v>
      </c>
      <c r="U336" s="38">
        <f t="shared" si="79"/>
        <v>0.11962894844590788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89086094</v>
      </c>
      <c r="E337" s="34">
        <f>SUM(E333:E336)</f>
        <v>89086094</v>
      </c>
      <c r="F337" s="34">
        <f>SUM(F333:F336)</f>
        <v>13414229</v>
      </c>
      <c r="G337" s="39">
        <f t="shared" si="72"/>
        <v>0.15057601470325999</v>
      </c>
      <c r="H337" s="34">
        <f>SUM(H333:H336)</f>
        <v>28894511</v>
      </c>
      <c r="I337" s="39">
        <f t="shared" si="73"/>
        <v>0.32434367366022354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42308740</v>
      </c>
      <c r="O337" s="39">
        <f t="shared" si="77"/>
        <v>0.47491968836348353</v>
      </c>
      <c r="P337" s="34">
        <f>SUM(P333:P336)</f>
        <v>34013683</v>
      </c>
      <c r="Q337" s="34">
        <f>SUM(Q333:Q336)</f>
        <v>92168648</v>
      </c>
      <c r="R337" s="34">
        <f>SUM(R333:R336)</f>
        <v>92168648</v>
      </c>
      <c r="S337" s="34">
        <f>SUM(S333:S336)</f>
        <v>18125572</v>
      </c>
      <c r="T337" s="39">
        <f t="shared" si="78"/>
        <v>0.19665658977660169</v>
      </c>
      <c r="U337" s="39">
        <f t="shared" si="79"/>
        <v>-0.15050331362234426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5799776041</v>
      </c>
      <c r="E338" s="34">
        <f>SUM(E302,E304:E309,E311:E316,E318:E322,E324:E331,E333:E336)</f>
        <v>5812957921</v>
      </c>
      <c r="F338" s="34">
        <f>SUM(F302,F304:F309,F311:F316,F318:F322,F324:F331,F333:F336)</f>
        <v>987500068</v>
      </c>
      <c r="G338" s="39">
        <f t="shared" si="72"/>
        <v>0.17026520696991168</v>
      </c>
      <c r="H338" s="34">
        <f>SUM(H302,H304:H309,H311:H316,H318:H322,H324:H331,H333:H336)</f>
        <v>1571885230</v>
      </c>
      <c r="I338" s="39">
        <f t="shared" si="73"/>
        <v>0.2710251600903153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2559385298</v>
      </c>
      <c r="O338" s="39">
        <f t="shared" si="77"/>
        <v>0.44129036706022695</v>
      </c>
      <c r="P338" s="34">
        <f>SUM(P302,P304:P309,P311:P316,P318:P322,P324:P331,P333:P336)</f>
        <v>2395331215</v>
      </c>
      <c r="Q338" s="34">
        <f>SUM(Q302,Q304:Q309,Q311:Q316,Q318:Q322,Q324:Q331,Q333:Q336)</f>
        <v>6222348127</v>
      </c>
      <c r="R338" s="34">
        <f>SUM(R302,R304:R309,R311:R316,R318:R322,R324:R331,R333:R336)</f>
        <v>6222348127</v>
      </c>
      <c r="S338" s="34">
        <f>SUM(S302,S304:S309,S311:S316,S318:S322,S324:S331,S333:S336)</f>
        <v>1434938717</v>
      </c>
      <c r="T338" s="39">
        <f t="shared" si="78"/>
        <v>0.23061048461327918</v>
      </c>
      <c r="U338" s="39">
        <f t="shared" si="79"/>
        <v>-0.3437712412560866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27015450360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27034507411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4650276074</v>
      </c>
      <c r="G339" s="41">
        <f t="shared" si="72"/>
        <v>0.17213394602095392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6745357355</v>
      </c>
      <c r="I339" s="41">
        <f t="shared" si="73"/>
        <v>0.24968517145238514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11395633429</v>
      </c>
      <c r="O339" s="41">
        <f t="shared" si="77"/>
        <v>0.42181911747333906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10743321022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26407181047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26407181047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6040598958</v>
      </c>
      <c r="T339" s="41">
        <f t="shared" si="78"/>
        <v>0.22874834490091267</v>
      </c>
      <c r="U339" s="41">
        <f t="shared" si="79"/>
        <v>-0.37213480438805047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31" orientation="landscape" r:id="rId1"/>
  <rowBreaks count="6" manualBreakCount="6">
    <brk id="54" max="16383" man="1"/>
    <brk id="103" max="16383" man="1"/>
    <brk id="171" max="16383" man="1"/>
    <brk id="231" max="16383" man="1"/>
    <brk id="300" max="16383" man="1"/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92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0</v>
      </c>
      <c r="O8" s="38">
        <f>IF(($D8       =0),0,($N8       /$D8       ))</f>
        <v>0</v>
      </c>
      <c r="P8" s="33">
        <v>14324512</v>
      </c>
      <c r="Q8" s="33">
        <v>29654452</v>
      </c>
      <c r="R8" s="33">
        <v>29654452</v>
      </c>
      <c r="S8" s="33">
        <v>7390807</v>
      </c>
      <c r="T8" s="38">
        <f>IF(($Q8       =0),0,($S8       /$Q8       ))</f>
        <v>0.2492309417823671</v>
      </c>
      <c r="U8" s="38">
        <f>IF(($P8       =0),0,(($H8       /$P8       )-1))</f>
        <v>-1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50647780</v>
      </c>
      <c r="E9" s="33">
        <v>50647780</v>
      </c>
      <c r="F9" s="33">
        <v>5248106</v>
      </c>
      <c r="G9" s="38">
        <f>IF(($D9       =0),0,($F9       /$D9       ))</f>
        <v>0.10361966506725467</v>
      </c>
      <c r="H9" s="33">
        <v>9999081</v>
      </c>
      <c r="I9" s="38">
        <f>IF(($D9       =0),0,($H9       /$D9       ))</f>
        <v>0.19742387524191585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15247187</v>
      </c>
      <c r="O9" s="38">
        <f>IF(($D9       =0),0,($N9       /$D9       ))</f>
        <v>0.30104354030917052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50647780</v>
      </c>
      <c r="E10" s="34">
        <f>SUM(E8:E9)</f>
        <v>50647780</v>
      </c>
      <c r="F10" s="34">
        <f>SUM(F8:F9)</f>
        <v>5248106</v>
      </c>
      <c r="G10" s="39">
        <f t="shared" ref="G10:G54" si="0">IF(($D10      =0),0,($F10      /$D10      ))</f>
        <v>0.10361966506725467</v>
      </c>
      <c r="H10" s="34">
        <f>SUM(H8:H9)</f>
        <v>9999081</v>
      </c>
      <c r="I10" s="39">
        <f t="shared" ref="I10:I54" si="1">IF(($D10      =0),0,($H10      /$D10      ))</f>
        <v>0.19742387524191585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15247187</v>
      </c>
      <c r="O10" s="39">
        <f t="shared" ref="O10:O54" si="5">IF(($D10      =0),0,($N10      /$D10      ))</f>
        <v>0.30104354030917052</v>
      </c>
      <c r="P10" s="34">
        <f>SUM(P8:P9)</f>
        <v>14324512</v>
      </c>
      <c r="Q10" s="34">
        <f>SUM(Q8:Q9)</f>
        <v>29654452</v>
      </c>
      <c r="R10" s="34">
        <f>SUM(R8:R9)</f>
        <v>29654452</v>
      </c>
      <c r="S10" s="34">
        <f>SUM(S8:S9)</f>
        <v>7390807</v>
      </c>
      <c r="T10" s="39">
        <f t="shared" ref="T10:T54" si="6">IF(($Q10      =0),0,($S10      /$Q10      ))</f>
        <v>0.2492309417823671</v>
      </c>
      <c r="U10" s="39">
        <f t="shared" ref="U10:U54" si="7">IF(($P10      =0),0,(($H10      /$P10      )-1))</f>
        <v>-0.30196009469641971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49992</v>
      </c>
      <c r="E13" s="33">
        <v>49992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49992</v>
      </c>
      <c r="R13" s="33">
        <v>49992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3022201</v>
      </c>
      <c r="E14" s="33">
        <v>3022201</v>
      </c>
      <c r="F14" s="33">
        <v>583009</v>
      </c>
      <c r="G14" s="38">
        <f t="shared" si="0"/>
        <v>0.19290874432243255</v>
      </c>
      <c r="H14" s="33">
        <v>778421</v>
      </c>
      <c r="I14" s="38">
        <f t="shared" si="1"/>
        <v>0.25756758071352631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1361430</v>
      </c>
      <c r="O14" s="38">
        <f t="shared" si="5"/>
        <v>0.45047632503595891</v>
      </c>
      <c r="P14" s="33">
        <v>1082151</v>
      </c>
      <c r="Q14" s="33">
        <v>3563921</v>
      </c>
      <c r="R14" s="33">
        <v>3563921</v>
      </c>
      <c r="S14" s="33">
        <v>614643</v>
      </c>
      <c r="T14" s="38">
        <f t="shared" si="6"/>
        <v>0.17246257703243142</v>
      </c>
      <c r="U14" s="38">
        <f t="shared" si="7"/>
        <v>-0.28067247546784135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2830281</v>
      </c>
      <c r="E16" s="33">
        <v>2830281</v>
      </c>
      <c r="F16" s="33">
        <v>856358</v>
      </c>
      <c r="G16" s="38">
        <f t="shared" si="0"/>
        <v>0.30256995683467475</v>
      </c>
      <c r="H16" s="33">
        <v>789006</v>
      </c>
      <c r="I16" s="38">
        <f t="shared" si="1"/>
        <v>0.27877302642387808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1645364</v>
      </c>
      <c r="O16" s="38">
        <f t="shared" si="5"/>
        <v>0.58134298325855283</v>
      </c>
      <c r="P16" s="33">
        <v>1873095</v>
      </c>
      <c r="Q16" s="33">
        <v>2011010</v>
      </c>
      <c r="R16" s="33">
        <v>2011010</v>
      </c>
      <c r="S16" s="33">
        <v>1099817</v>
      </c>
      <c r="T16" s="38">
        <f t="shared" si="6"/>
        <v>0.54689782745983362</v>
      </c>
      <c r="U16" s="38">
        <f t="shared" si="7"/>
        <v>-0.57876882913039651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5902474</v>
      </c>
      <c r="E19" s="34">
        <f>SUM(E11:E18)</f>
        <v>5902474</v>
      </c>
      <c r="F19" s="34">
        <f>SUM(F11:F18)</f>
        <v>1439367</v>
      </c>
      <c r="G19" s="39">
        <f t="shared" si="0"/>
        <v>0.2438582533358046</v>
      </c>
      <c r="H19" s="34">
        <f>SUM(H11:H18)</f>
        <v>1567427</v>
      </c>
      <c r="I19" s="39">
        <f t="shared" si="1"/>
        <v>0.2655542404761122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3006794</v>
      </c>
      <c r="O19" s="39">
        <f t="shared" si="5"/>
        <v>0.50941249381191689</v>
      </c>
      <c r="P19" s="34">
        <f>SUM(P11:P18)</f>
        <v>2955246</v>
      </c>
      <c r="Q19" s="34">
        <f>SUM(Q11:Q18)</f>
        <v>5624923</v>
      </c>
      <c r="R19" s="34">
        <f>SUM(R11:R18)</f>
        <v>5624923</v>
      </c>
      <c r="S19" s="34">
        <f>SUM(S11:S18)</f>
        <v>1714460</v>
      </c>
      <c r="T19" s="39">
        <f t="shared" si="6"/>
        <v>0.30479706122199363</v>
      </c>
      <c r="U19" s="39">
        <f t="shared" si="7"/>
        <v>-0.46961200522731439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100000</v>
      </c>
      <c r="E20" s="33">
        <v>100000</v>
      </c>
      <c r="F20" s="33">
        <v>2300</v>
      </c>
      <c r="G20" s="38">
        <f t="shared" si="0"/>
        <v>2.3E-2</v>
      </c>
      <c r="H20" s="33">
        <v>33241</v>
      </c>
      <c r="I20" s="38">
        <f t="shared" si="1"/>
        <v>0.33240999999999998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35541</v>
      </c>
      <c r="O20" s="38">
        <f t="shared" si="5"/>
        <v>0.35541</v>
      </c>
      <c r="P20" s="33">
        <v>47758</v>
      </c>
      <c r="Q20" s="33">
        <v>500000</v>
      </c>
      <c r="R20" s="33">
        <v>500000</v>
      </c>
      <c r="S20" s="33">
        <v>47758</v>
      </c>
      <c r="T20" s="38">
        <f t="shared" si="6"/>
        <v>9.5516000000000004E-2</v>
      </c>
      <c r="U20" s="38">
        <f t="shared" si="7"/>
        <v>-0.30397001549478619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1095173</v>
      </c>
      <c r="E23" s="33">
        <v>1095173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732520</v>
      </c>
      <c r="R23" s="33">
        <v>732520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1195173</v>
      </c>
      <c r="E27" s="34">
        <f>SUM(E20:E26)</f>
        <v>1195173</v>
      </c>
      <c r="F27" s="34">
        <f>SUM(F20:F26)</f>
        <v>2300</v>
      </c>
      <c r="G27" s="39">
        <f t="shared" si="0"/>
        <v>1.9244075962224715E-3</v>
      </c>
      <c r="H27" s="34">
        <f>SUM(H20:H26)</f>
        <v>33241</v>
      </c>
      <c r="I27" s="39">
        <f t="shared" si="1"/>
        <v>2.7812709959143991E-2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35541</v>
      </c>
      <c r="O27" s="39">
        <f t="shared" si="5"/>
        <v>2.9737117555366462E-2</v>
      </c>
      <c r="P27" s="34">
        <f>SUM(P20:P26)</f>
        <v>47758</v>
      </c>
      <c r="Q27" s="34">
        <f>SUM(Q20:Q26)</f>
        <v>1232520</v>
      </c>
      <c r="R27" s="34">
        <f>SUM(R20:R26)</f>
        <v>1232520</v>
      </c>
      <c r="S27" s="34">
        <f>SUM(S20:S26)</f>
        <v>47758</v>
      </c>
      <c r="T27" s="39">
        <f t="shared" si="6"/>
        <v>3.8748255606399898E-2</v>
      </c>
      <c r="U27" s="39">
        <f t="shared" si="7"/>
        <v>-0.30397001549478619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627981</v>
      </c>
      <c r="E33" s="33">
        <v>627981</v>
      </c>
      <c r="F33" s="33">
        <v>137400</v>
      </c>
      <c r="G33" s="38">
        <f t="shared" si="0"/>
        <v>0.2187964285543671</v>
      </c>
      <c r="H33" s="33">
        <v>172753</v>
      </c>
      <c r="I33" s="38">
        <f t="shared" si="1"/>
        <v>0.2750927177733084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310153</v>
      </c>
      <c r="O33" s="38">
        <f t="shared" si="5"/>
        <v>0.4938891463276755</v>
      </c>
      <c r="P33" s="33">
        <v>347817</v>
      </c>
      <c r="Q33" s="33">
        <v>1203525</v>
      </c>
      <c r="R33" s="33">
        <v>1203525</v>
      </c>
      <c r="S33" s="33">
        <v>135301</v>
      </c>
      <c r="T33" s="38">
        <f t="shared" si="6"/>
        <v>0.11242059782721589</v>
      </c>
      <c r="U33" s="38">
        <f t="shared" si="7"/>
        <v>-0.50332214929115016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29696710</v>
      </c>
      <c r="E34" s="33">
        <v>29696710</v>
      </c>
      <c r="F34" s="33">
        <v>7059222</v>
      </c>
      <c r="G34" s="38">
        <f t="shared" si="0"/>
        <v>0.23771057467308668</v>
      </c>
      <c r="H34" s="33">
        <v>9044082</v>
      </c>
      <c r="I34" s="38">
        <f t="shared" si="1"/>
        <v>0.30454828161099329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16103304</v>
      </c>
      <c r="O34" s="38">
        <f t="shared" si="5"/>
        <v>0.54225885628407999</v>
      </c>
      <c r="P34" s="33">
        <v>16332461</v>
      </c>
      <c r="Q34" s="33">
        <v>33197345</v>
      </c>
      <c r="R34" s="33">
        <v>33197345</v>
      </c>
      <c r="S34" s="33">
        <v>8597071</v>
      </c>
      <c r="T34" s="38">
        <f t="shared" si="6"/>
        <v>0.25896863137699716</v>
      </c>
      <c r="U34" s="38">
        <f t="shared" si="7"/>
        <v>-0.44625111916691551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30324691</v>
      </c>
      <c r="E35" s="34">
        <f>SUM(E28:E34)</f>
        <v>30324691</v>
      </c>
      <c r="F35" s="34">
        <f>SUM(F28:F34)</f>
        <v>7196622</v>
      </c>
      <c r="G35" s="39">
        <f t="shared" si="0"/>
        <v>0.23731888974565313</v>
      </c>
      <c r="H35" s="34">
        <f>SUM(H28:H34)</f>
        <v>9216835</v>
      </c>
      <c r="I35" s="39">
        <f t="shared" si="1"/>
        <v>0.30393829899206559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16413457</v>
      </c>
      <c r="O35" s="39">
        <f t="shared" si="5"/>
        <v>0.54125718873771866</v>
      </c>
      <c r="P35" s="34">
        <f>SUM(P28:P34)</f>
        <v>16680278</v>
      </c>
      <c r="Q35" s="34">
        <f>SUM(Q28:Q34)</f>
        <v>34400870</v>
      </c>
      <c r="R35" s="34">
        <f>SUM(R28:R34)</f>
        <v>34400870</v>
      </c>
      <c r="S35" s="34">
        <f>SUM(S28:S34)</f>
        <v>8732372</v>
      </c>
      <c r="T35" s="39">
        <f t="shared" si="6"/>
        <v>0.25384160342456458</v>
      </c>
      <c r="U35" s="39">
        <f t="shared" si="7"/>
        <v>-0.44744116375038834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191186</v>
      </c>
      <c r="E37" s="33">
        <v>191186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180365</v>
      </c>
      <c r="R37" s="33">
        <v>180365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360349</v>
      </c>
      <c r="G39" s="38">
        <f t="shared" si="0"/>
        <v>5.543830769230769E-2</v>
      </c>
      <c r="H39" s="33">
        <v>713814</v>
      </c>
      <c r="I39" s="38">
        <f t="shared" si="1"/>
        <v>0.10981753846153847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1074163</v>
      </c>
      <c r="O39" s="38">
        <f t="shared" si="5"/>
        <v>0.16525584615384614</v>
      </c>
      <c r="P39" s="33">
        <v>3544020</v>
      </c>
      <c r="Q39" s="33">
        <v>4949353</v>
      </c>
      <c r="R39" s="33">
        <v>4949353</v>
      </c>
      <c r="S39" s="33">
        <v>2251693</v>
      </c>
      <c r="T39" s="38">
        <f t="shared" si="6"/>
        <v>0.45494693952926779</v>
      </c>
      <c r="U39" s="38">
        <f t="shared" si="7"/>
        <v>-0.79858635109282683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6691186</v>
      </c>
      <c r="E40" s="34">
        <f>SUM(E36:E39)</f>
        <v>6691186</v>
      </c>
      <c r="F40" s="34">
        <f>SUM(F36:F39)</f>
        <v>360349</v>
      </c>
      <c r="G40" s="39">
        <f t="shared" si="0"/>
        <v>5.3854279345993371E-2</v>
      </c>
      <c r="H40" s="34">
        <f>SUM(H36:H39)</f>
        <v>713814</v>
      </c>
      <c r="I40" s="39">
        <f t="shared" si="1"/>
        <v>0.1066797425747842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1074163</v>
      </c>
      <c r="O40" s="39">
        <f t="shared" si="5"/>
        <v>0.16053402192077756</v>
      </c>
      <c r="P40" s="34">
        <f>SUM(P36:P39)</f>
        <v>3544020</v>
      </c>
      <c r="Q40" s="34">
        <f>SUM(Q36:Q39)</f>
        <v>5129718</v>
      </c>
      <c r="R40" s="34">
        <f>SUM(R36:R39)</f>
        <v>5129718</v>
      </c>
      <c r="S40" s="34">
        <f>SUM(S36:S39)</f>
        <v>2251693</v>
      </c>
      <c r="T40" s="39">
        <f t="shared" si="6"/>
        <v>0.43895064017164298</v>
      </c>
      <c r="U40" s="39">
        <f t="shared" si="7"/>
        <v>-0.79858635109282683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3574751</v>
      </c>
      <c r="E45" s="33">
        <v>3574751</v>
      </c>
      <c r="F45" s="33">
        <v>1212599</v>
      </c>
      <c r="G45" s="38">
        <f t="shared" si="0"/>
        <v>0.33921215771392188</v>
      </c>
      <c r="H45" s="33">
        <v>1329833</v>
      </c>
      <c r="I45" s="38">
        <f t="shared" si="1"/>
        <v>0.3720071691706639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2542432</v>
      </c>
      <c r="O45" s="38">
        <f t="shared" si="5"/>
        <v>0.71121932688458578</v>
      </c>
      <c r="P45" s="33">
        <v>2596367</v>
      </c>
      <c r="Q45" s="33">
        <v>3170077</v>
      </c>
      <c r="R45" s="33">
        <v>3170077</v>
      </c>
      <c r="S45" s="33">
        <v>1284570</v>
      </c>
      <c r="T45" s="38">
        <f t="shared" si="6"/>
        <v>0.40521728652016969</v>
      </c>
      <c r="U45" s="38">
        <f t="shared" si="7"/>
        <v>-0.48781008231887091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14495177</v>
      </c>
      <c r="F46" s="33">
        <v>1669298</v>
      </c>
      <c r="G46" s="38">
        <f t="shared" si="0"/>
        <v>0.11516230536543293</v>
      </c>
      <c r="H46" s="33">
        <v>1193421</v>
      </c>
      <c r="I46" s="38">
        <f t="shared" si="1"/>
        <v>8.2332281972134588E-2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2862719</v>
      </c>
      <c r="O46" s="38">
        <f t="shared" si="5"/>
        <v>0.19749458733756753</v>
      </c>
      <c r="P46" s="33">
        <v>4407090</v>
      </c>
      <c r="Q46" s="33">
        <v>18149167</v>
      </c>
      <c r="R46" s="33">
        <v>18149167</v>
      </c>
      <c r="S46" s="33">
        <v>1663218</v>
      </c>
      <c r="T46" s="38">
        <f t="shared" si="6"/>
        <v>9.1641561290388696E-2</v>
      </c>
      <c r="U46" s="38">
        <f t="shared" si="7"/>
        <v>-0.72920430488145238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18069928</v>
      </c>
      <c r="E47" s="34">
        <f>SUM(E41:E46)</f>
        <v>18069928</v>
      </c>
      <c r="F47" s="34">
        <f>SUM(F41:F46)</f>
        <v>2881897</v>
      </c>
      <c r="G47" s="39">
        <f t="shared" si="0"/>
        <v>0.15948580425998377</v>
      </c>
      <c r="H47" s="34">
        <f>SUM(H41:H46)</f>
        <v>2523254</v>
      </c>
      <c r="I47" s="39">
        <f t="shared" si="1"/>
        <v>0.13963829850345835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5405151</v>
      </c>
      <c r="O47" s="39">
        <f t="shared" si="5"/>
        <v>0.29912410276344209</v>
      </c>
      <c r="P47" s="34">
        <f>SUM(P41:P46)</f>
        <v>7003457</v>
      </c>
      <c r="Q47" s="34">
        <f>SUM(Q41:Q46)</f>
        <v>21319244</v>
      </c>
      <c r="R47" s="34">
        <f>SUM(R41:R46)</f>
        <v>21319244</v>
      </c>
      <c r="S47" s="34">
        <f>SUM(S41:S46)</f>
        <v>2947788</v>
      </c>
      <c r="T47" s="39">
        <f t="shared" si="6"/>
        <v>0.13826888045373467</v>
      </c>
      <c r="U47" s="39">
        <f t="shared" si="7"/>
        <v>-0.63971307312945591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2538778</v>
      </c>
      <c r="E50" s="33">
        <v>2538778</v>
      </c>
      <c r="F50" s="33">
        <v>316703</v>
      </c>
      <c r="G50" s="38">
        <f t="shared" si="0"/>
        <v>0.12474623618134394</v>
      </c>
      <c r="H50" s="33">
        <v>402573</v>
      </c>
      <c r="I50" s="38">
        <f t="shared" si="1"/>
        <v>0.15856959529348372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719276</v>
      </c>
      <c r="O50" s="38">
        <f t="shared" si="5"/>
        <v>0.28331583147482764</v>
      </c>
      <c r="P50" s="33">
        <v>884855</v>
      </c>
      <c r="Q50" s="33">
        <v>2353440</v>
      </c>
      <c r="R50" s="33">
        <v>2353440</v>
      </c>
      <c r="S50" s="33">
        <v>436886</v>
      </c>
      <c r="T50" s="38">
        <f t="shared" si="6"/>
        <v>0.18563719491467809</v>
      </c>
      <c r="U50" s="38">
        <f t="shared" si="7"/>
        <v>-0.54504071288516198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199000</v>
      </c>
      <c r="E51" s="33">
        <v>199000</v>
      </c>
      <c r="F51" s="33">
        <v>31323</v>
      </c>
      <c r="G51" s="38">
        <f t="shared" si="0"/>
        <v>0.15740201005025126</v>
      </c>
      <c r="H51" s="33">
        <v>2109</v>
      </c>
      <c r="I51" s="38">
        <f t="shared" si="1"/>
        <v>1.0597989949748744E-2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33432</v>
      </c>
      <c r="O51" s="38">
        <f t="shared" si="5"/>
        <v>0.16800000000000001</v>
      </c>
      <c r="P51" s="33">
        <v>69401</v>
      </c>
      <c r="Q51" s="33">
        <v>788000</v>
      </c>
      <c r="R51" s="33">
        <v>788000</v>
      </c>
      <c r="S51" s="33">
        <v>51140</v>
      </c>
      <c r="T51" s="38">
        <f t="shared" si="6"/>
        <v>6.4898477157360412E-2</v>
      </c>
      <c r="U51" s="38">
        <f t="shared" si="7"/>
        <v>-0.9696113888848864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2737778</v>
      </c>
      <c r="E53" s="34">
        <f>SUM(E48:E52)</f>
        <v>2737778</v>
      </c>
      <c r="F53" s="34">
        <f>SUM(F48:F52)</f>
        <v>348026</v>
      </c>
      <c r="G53" s="39">
        <f t="shared" si="0"/>
        <v>0.1271198760454646</v>
      </c>
      <c r="H53" s="34">
        <f>SUM(H48:H52)</f>
        <v>404682</v>
      </c>
      <c r="I53" s="39">
        <f t="shared" si="1"/>
        <v>0.14781403020990014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752708</v>
      </c>
      <c r="O53" s="39">
        <f t="shared" si="5"/>
        <v>0.27493390625536474</v>
      </c>
      <c r="P53" s="34">
        <f>SUM(P48:P52)</f>
        <v>954256</v>
      </c>
      <c r="Q53" s="34">
        <f>SUM(Q48:Q52)</f>
        <v>3141440</v>
      </c>
      <c r="R53" s="34">
        <f>SUM(R48:R52)</f>
        <v>3141440</v>
      </c>
      <c r="S53" s="34">
        <f>SUM(S48:S52)</f>
        <v>488026</v>
      </c>
      <c r="T53" s="39">
        <f t="shared" si="6"/>
        <v>0.15535104920036671</v>
      </c>
      <c r="U53" s="39">
        <f t="shared" si="7"/>
        <v>-0.57591883100551633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115569010</v>
      </c>
      <c r="E54" s="34">
        <f>SUM(E8:E9,E11:E18,E20:E26,E28:E34,E36:E39,E41:E46,E48:E52)</f>
        <v>115569010</v>
      </c>
      <c r="F54" s="34">
        <f>SUM(F8:F9,F11:F18,F20:F26,F28:F34,F36:F39,F41:F46,F48:F52)</f>
        <v>17476667</v>
      </c>
      <c r="G54" s="39">
        <f t="shared" si="0"/>
        <v>0.1512227802245602</v>
      </c>
      <c r="H54" s="34">
        <f>SUM(H8:H9,H11:H18,H20:H26,H28:H34,H36:H39,H41:H46,H48:H52)</f>
        <v>24458334</v>
      </c>
      <c r="I54" s="39">
        <f t="shared" si="1"/>
        <v>0.21163401849682714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41935001</v>
      </c>
      <c r="O54" s="39">
        <f t="shared" si="5"/>
        <v>0.36285679872138732</v>
      </c>
      <c r="P54" s="34">
        <f>SUM(P8:P9,P11:P18,P20:P26,P28:P34,P36:P39,P41:P46,P48:P52)</f>
        <v>45509527</v>
      </c>
      <c r="Q54" s="34">
        <f>SUM(Q8:Q9,Q11:Q18,Q20:Q26,Q28:Q34,Q36:Q39,Q41:Q46,Q48:Q52)</f>
        <v>100503167</v>
      </c>
      <c r="R54" s="34">
        <f>SUM(R8:R9,R11:R18,R20:R26,R28:R34,R36:R39,R41:R46,R48:R52)</f>
        <v>100503167</v>
      </c>
      <c r="S54" s="34">
        <f>SUM(S8:S9,S11:S18,S20:S26,S28:S34,S36:S39,S41:S46,S48:S52)</f>
        <v>23572904</v>
      </c>
      <c r="T54" s="39">
        <f t="shared" si="6"/>
        <v>0.23454886749986695</v>
      </c>
      <c r="U54" s="39">
        <f t="shared" si="7"/>
        <v>-0.46256672806113763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26795172</v>
      </c>
      <c r="E57" s="33">
        <v>26795172</v>
      </c>
      <c r="F57" s="33">
        <v>6255064</v>
      </c>
      <c r="G57" s="38">
        <f t="shared" ref="G57:G85" si="8">IF(($D57      =0),0,($F57      /$D57      ))</f>
        <v>0.23343996448315391</v>
      </c>
      <c r="H57" s="33">
        <v>6396197</v>
      </c>
      <c r="I57" s="38">
        <f t="shared" ref="I57:I85" si="9">IF(($D57      =0),0,($H57      /$D57      ))</f>
        <v>0.23870707006471165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12651261</v>
      </c>
      <c r="O57" s="38">
        <f t="shared" ref="O57:O85" si="13">IF(($D57      =0),0,($N57      /$D57      ))</f>
        <v>0.47214703454786555</v>
      </c>
      <c r="P57" s="33">
        <v>13714719</v>
      </c>
      <c r="Q57" s="33">
        <v>30540760</v>
      </c>
      <c r="R57" s="33">
        <v>30540760</v>
      </c>
      <c r="S57" s="33">
        <v>7214291</v>
      </c>
      <c r="T57" s="38">
        <f t="shared" ref="T57:T85" si="14">IF(($Q57      =0),0,($S57      /$Q57      ))</f>
        <v>0.23621845035945405</v>
      </c>
      <c r="U57" s="38">
        <f t="shared" ref="U57:U85" si="15">IF(($P57      =0),0,(($H57      /$P57      )-1))</f>
        <v>-0.5336253699401351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26795172</v>
      </c>
      <c r="E58" s="34">
        <f>E57</f>
        <v>26795172</v>
      </c>
      <c r="F58" s="34">
        <f>F57</f>
        <v>6255064</v>
      </c>
      <c r="G58" s="39">
        <f t="shared" si="8"/>
        <v>0.23343996448315391</v>
      </c>
      <c r="H58" s="34">
        <f>H57</f>
        <v>6396197</v>
      </c>
      <c r="I58" s="39">
        <f t="shared" si="9"/>
        <v>0.23870707006471165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12651261</v>
      </c>
      <c r="O58" s="39">
        <f t="shared" si="13"/>
        <v>0.47214703454786555</v>
      </c>
      <c r="P58" s="34">
        <f>P57</f>
        <v>13714719</v>
      </c>
      <c r="Q58" s="34">
        <f>Q57</f>
        <v>30540760</v>
      </c>
      <c r="R58" s="34">
        <f>R57</f>
        <v>30540760</v>
      </c>
      <c r="S58" s="34">
        <f>S57</f>
        <v>7214291</v>
      </c>
      <c r="T58" s="39">
        <f t="shared" si="14"/>
        <v>0.23621845035945405</v>
      </c>
      <c r="U58" s="39">
        <f t="shared" si="15"/>
        <v>-0.5336253699401351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5</v>
      </c>
      <c r="Q60" s="33">
        <v>0</v>
      </c>
      <c r="R60" s="33">
        <v>0</v>
      </c>
      <c r="S60" s="33">
        <v>3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11025</v>
      </c>
      <c r="E61" s="33">
        <v>11025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10500</v>
      </c>
      <c r="R61" s="33">
        <v>10500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1275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1275</v>
      </c>
      <c r="O62" s="38">
        <f t="shared" si="13"/>
        <v>0</v>
      </c>
      <c r="P62" s="33">
        <v>0</v>
      </c>
      <c r="Q62" s="33">
        <v>500000</v>
      </c>
      <c r="R62" s="33">
        <v>500000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11025</v>
      </c>
      <c r="E63" s="34">
        <f>SUM(E59:E62)</f>
        <v>11025</v>
      </c>
      <c r="F63" s="34">
        <f>SUM(F59:F62)</f>
        <v>1275</v>
      </c>
      <c r="G63" s="39">
        <f t="shared" si="8"/>
        <v>0.11564625850340136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1275</v>
      </c>
      <c r="O63" s="39">
        <f t="shared" si="13"/>
        <v>0.11564625850340136</v>
      </c>
      <c r="P63" s="34">
        <f>SUM(P59:P62)</f>
        <v>5</v>
      </c>
      <c r="Q63" s="34">
        <f>SUM(Q59:Q62)</f>
        <v>510500</v>
      </c>
      <c r="R63" s="34">
        <f>SUM(R59:R62)</f>
        <v>510500</v>
      </c>
      <c r="S63" s="34">
        <f>SUM(S59:S62)</f>
        <v>3</v>
      </c>
      <c r="T63" s="39">
        <f t="shared" si="14"/>
        <v>5.8765915768854066E-6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2654617</v>
      </c>
      <c r="E72" s="33">
        <v>2654617</v>
      </c>
      <c r="F72" s="33">
        <v>705017</v>
      </c>
      <c r="G72" s="38">
        <f t="shared" si="8"/>
        <v>0.2655814379249436</v>
      </c>
      <c r="H72" s="33">
        <v>865179</v>
      </c>
      <c r="I72" s="38">
        <f t="shared" si="9"/>
        <v>0.32591481181654453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1570196</v>
      </c>
      <c r="O72" s="38">
        <f t="shared" si="13"/>
        <v>0.59149624974148818</v>
      </c>
      <c r="P72" s="33">
        <v>1374091</v>
      </c>
      <c r="Q72" s="33">
        <v>2481150</v>
      </c>
      <c r="R72" s="33">
        <v>2481150</v>
      </c>
      <c r="S72" s="33">
        <v>692639</v>
      </c>
      <c r="T72" s="38">
        <f t="shared" si="14"/>
        <v>0.27916046994337301</v>
      </c>
      <c r="U72" s="38">
        <f t="shared" si="15"/>
        <v>-0.37036266157044917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2654617</v>
      </c>
      <c r="E78" s="34">
        <f>SUM(E71:E77)</f>
        <v>2654617</v>
      </c>
      <c r="F78" s="34">
        <f>SUM(F71:F77)</f>
        <v>705017</v>
      </c>
      <c r="G78" s="39">
        <f t="shared" si="8"/>
        <v>0.2655814379249436</v>
      </c>
      <c r="H78" s="34">
        <f>SUM(H71:H77)</f>
        <v>865179</v>
      </c>
      <c r="I78" s="39">
        <f t="shared" si="9"/>
        <v>0.32591481181654453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1570196</v>
      </c>
      <c r="O78" s="39">
        <f t="shared" si="13"/>
        <v>0.59149624974148818</v>
      </c>
      <c r="P78" s="34">
        <f>SUM(P71:P77)</f>
        <v>1374091</v>
      </c>
      <c r="Q78" s="34">
        <f>SUM(Q71:Q77)</f>
        <v>2481150</v>
      </c>
      <c r="R78" s="34">
        <f>SUM(R71:R77)</f>
        <v>2481150</v>
      </c>
      <c r="S78" s="34">
        <f>SUM(S71:S77)</f>
        <v>692639</v>
      </c>
      <c r="T78" s="39">
        <f t="shared" si="14"/>
        <v>0.27916046994337301</v>
      </c>
      <c r="U78" s="39">
        <f t="shared" si="15"/>
        <v>-0.37036266157044917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2815068</v>
      </c>
      <c r="E79" s="33">
        <v>2815068</v>
      </c>
      <c r="F79" s="33">
        <v>635299</v>
      </c>
      <c r="G79" s="38">
        <f t="shared" si="8"/>
        <v>0.22567802980247725</v>
      </c>
      <c r="H79" s="33">
        <v>678264</v>
      </c>
      <c r="I79" s="38">
        <f t="shared" si="9"/>
        <v>0.24094053855892647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1313563</v>
      </c>
      <c r="O79" s="38">
        <f t="shared" si="13"/>
        <v>0.4666185683614037</v>
      </c>
      <c r="P79" s="33">
        <v>1154760</v>
      </c>
      <c r="Q79" s="33">
        <v>3058789</v>
      </c>
      <c r="R79" s="33">
        <v>3058789</v>
      </c>
      <c r="S79" s="33">
        <v>492709</v>
      </c>
      <c r="T79" s="38">
        <f t="shared" si="14"/>
        <v>0.16107976065037505</v>
      </c>
      <c r="U79" s="38">
        <f t="shared" si="15"/>
        <v>-0.41263639197755375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13557342</v>
      </c>
      <c r="E82" s="33">
        <v>13557342</v>
      </c>
      <c r="F82" s="33">
        <v>3022558</v>
      </c>
      <c r="G82" s="38">
        <f t="shared" si="8"/>
        <v>0.22294620877750226</v>
      </c>
      <c r="H82" s="33">
        <v>3374542</v>
      </c>
      <c r="I82" s="38">
        <f t="shared" si="9"/>
        <v>0.24890882003271733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6397100</v>
      </c>
      <c r="O82" s="38">
        <f t="shared" si="13"/>
        <v>0.47185502881021957</v>
      </c>
      <c r="P82" s="33">
        <v>39843946</v>
      </c>
      <c r="Q82" s="33">
        <v>11771980</v>
      </c>
      <c r="R82" s="33">
        <v>11771980</v>
      </c>
      <c r="S82" s="33">
        <v>39812662</v>
      </c>
      <c r="T82" s="38">
        <f t="shared" si="14"/>
        <v>3.3819851885579149</v>
      </c>
      <c r="U82" s="38">
        <f t="shared" si="15"/>
        <v>-0.91530602917692938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4269000</v>
      </c>
      <c r="E83" s="33">
        <v>4269000</v>
      </c>
      <c r="F83" s="33">
        <v>833924</v>
      </c>
      <c r="G83" s="38">
        <f t="shared" si="8"/>
        <v>0.19534410869055985</v>
      </c>
      <c r="H83" s="33">
        <v>1106770</v>
      </c>
      <c r="I83" s="38">
        <f t="shared" si="9"/>
        <v>0.25925743733895523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1940694</v>
      </c>
      <c r="O83" s="38">
        <f t="shared" si="13"/>
        <v>0.45460154602951514</v>
      </c>
      <c r="P83" s="33">
        <v>1524919</v>
      </c>
      <c r="Q83" s="33">
        <v>4510600</v>
      </c>
      <c r="R83" s="33">
        <v>4510600</v>
      </c>
      <c r="S83" s="33">
        <v>924912</v>
      </c>
      <c r="T83" s="38">
        <f t="shared" si="14"/>
        <v>0.20505298629894028</v>
      </c>
      <c r="U83" s="38">
        <f t="shared" si="15"/>
        <v>-0.27421063020396497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20641410</v>
      </c>
      <c r="E84" s="34">
        <f>SUM(E79:E83)</f>
        <v>20641410</v>
      </c>
      <c r="F84" s="34">
        <f>SUM(F79:F83)</f>
        <v>4491781</v>
      </c>
      <c r="G84" s="39">
        <f t="shared" si="8"/>
        <v>0.21761018263771709</v>
      </c>
      <c r="H84" s="34">
        <f>SUM(H79:H83)</f>
        <v>5159576</v>
      </c>
      <c r="I84" s="39">
        <f t="shared" si="9"/>
        <v>0.24996238144584115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9651357</v>
      </c>
      <c r="O84" s="39">
        <f t="shared" si="13"/>
        <v>0.46757256408355824</v>
      </c>
      <c r="P84" s="34">
        <f>SUM(P79:P83)</f>
        <v>42523625</v>
      </c>
      <c r="Q84" s="34">
        <f>SUM(Q79:Q83)</f>
        <v>19341369</v>
      </c>
      <c r="R84" s="34">
        <f>SUM(R79:R83)</f>
        <v>19341369</v>
      </c>
      <c r="S84" s="34">
        <f>SUM(S79:S83)</f>
        <v>41230283</v>
      </c>
      <c r="T84" s="39">
        <f t="shared" si="14"/>
        <v>2.131714823288879</v>
      </c>
      <c r="U84" s="39">
        <f t="shared" si="15"/>
        <v>-0.87866565938346042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50102224</v>
      </c>
      <c r="E85" s="34">
        <f>SUM(E57,E59:E62,E64:E69,E71:E77,E79:E83)</f>
        <v>50102224</v>
      </c>
      <c r="F85" s="34">
        <f>SUM(F57,F59:F62,F64:F69,F71:F77,F79:F83)</f>
        <v>11453137</v>
      </c>
      <c r="G85" s="39">
        <f t="shared" si="8"/>
        <v>0.2285953813148095</v>
      </c>
      <c r="H85" s="34">
        <f>SUM(H57,H59:H62,H64:H69,H71:H77,H79:H83)</f>
        <v>12420952</v>
      </c>
      <c r="I85" s="39">
        <f t="shared" si="9"/>
        <v>0.24791218848887825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23874089</v>
      </c>
      <c r="O85" s="39">
        <f t="shared" si="13"/>
        <v>0.47650756980368775</v>
      </c>
      <c r="P85" s="34">
        <f>SUM(P57,P59:P62,P64:P69,P71:P77,P79:P83)</f>
        <v>57612440</v>
      </c>
      <c r="Q85" s="34">
        <f>SUM(Q57,Q59:Q62,Q64:Q69,Q71:Q77,Q79:Q83)</f>
        <v>52873779</v>
      </c>
      <c r="R85" s="34">
        <f>SUM(R57,R59:R62,R64:R69,R71:R77,R79:R83)</f>
        <v>52873779</v>
      </c>
      <c r="S85" s="34">
        <f>SUM(S57,S59:S62,S64:S69,S71:S77,S79:S83)</f>
        <v>49137216</v>
      </c>
      <c r="T85" s="39">
        <f t="shared" si="14"/>
        <v>0.92933050993007327</v>
      </c>
      <c r="U85" s="39">
        <f t="shared" si="15"/>
        <v>-0.78440503474596812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81795241</v>
      </c>
      <c r="E88" s="33">
        <v>81795241</v>
      </c>
      <c r="F88" s="33">
        <v>19633951</v>
      </c>
      <c r="G88" s="38">
        <f t="shared" ref="G88:G99" si="16">IF(($D88      =0),0,($F88      /$D88      ))</f>
        <v>0.24003781589200282</v>
      </c>
      <c r="H88" s="33">
        <v>17787181</v>
      </c>
      <c r="I88" s="38">
        <f t="shared" ref="I88:I99" si="17">IF(($D88      =0),0,($H88      /$D88      ))</f>
        <v>0.21745985197353965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37421132</v>
      </c>
      <c r="O88" s="38">
        <f t="shared" ref="O88:O99" si="21">IF(($D88      =0),0,($N88      /$D88      ))</f>
        <v>0.45749766786554247</v>
      </c>
      <c r="P88" s="33">
        <v>43470182</v>
      </c>
      <c r="Q88" s="33">
        <v>104953220</v>
      </c>
      <c r="R88" s="33">
        <v>104953220</v>
      </c>
      <c r="S88" s="33">
        <v>27504000</v>
      </c>
      <c r="T88" s="38">
        <f t="shared" ref="T88:T99" si="22">IF(($Q88      =0),0,($S88      /$Q88      ))</f>
        <v>0.26205961093904501</v>
      </c>
      <c r="U88" s="38">
        <f t="shared" ref="U88:U99" si="23">IF(($P88      =0),0,(($H88      /$P88      )-1))</f>
        <v>-0.59081880540550769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281391000</v>
      </c>
      <c r="E89" s="33">
        <v>281391000</v>
      </c>
      <c r="F89" s="33">
        <v>68856366</v>
      </c>
      <c r="G89" s="38">
        <f t="shared" si="16"/>
        <v>0.24469995842084502</v>
      </c>
      <c r="H89" s="33">
        <v>72947994</v>
      </c>
      <c r="I89" s="38">
        <f t="shared" si="17"/>
        <v>0.25924067933942452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141804360</v>
      </c>
      <c r="O89" s="38">
        <f t="shared" si="21"/>
        <v>0.50394063776026954</v>
      </c>
      <c r="P89" s="33">
        <v>128631848</v>
      </c>
      <c r="Q89" s="33">
        <v>266663782</v>
      </c>
      <c r="R89" s="33">
        <v>266663782</v>
      </c>
      <c r="S89" s="33">
        <v>67383948</v>
      </c>
      <c r="T89" s="38">
        <f t="shared" si="22"/>
        <v>0.25269253850153522</v>
      </c>
      <c r="U89" s="38">
        <f t="shared" si="23"/>
        <v>-0.43289321319553775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205123115</v>
      </c>
      <c r="E90" s="33">
        <v>205123115</v>
      </c>
      <c r="F90" s="33">
        <v>44157746</v>
      </c>
      <c r="G90" s="38">
        <f t="shared" si="16"/>
        <v>0.21527435364853931</v>
      </c>
      <c r="H90" s="33">
        <v>41767172</v>
      </c>
      <c r="I90" s="38">
        <f t="shared" si="17"/>
        <v>0.20362001620343959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85924918</v>
      </c>
      <c r="O90" s="38">
        <f t="shared" si="21"/>
        <v>0.41889436985197892</v>
      </c>
      <c r="P90" s="33">
        <v>111040203</v>
      </c>
      <c r="Q90" s="33">
        <v>247617761</v>
      </c>
      <c r="R90" s="33">
        <v>247617761</v>
      </c>
      <c r="S90" s="33">
        <v>65470562</v>
      </c>
      <c r="T90" s="38">
        <f t="shared" si="22"/>
        <v>0.26440172035963122</v>
      </c>
      <c r="U90" s="38">
        <f t="shared" si="23"/>
        <v>-0.6238554066764449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568309356</v>
      </c>
      <c r="E91" s="34">
        <f>SUM(E88:E90)</f>
        <v>568309356</v>
      </c>
      <c r="F91" s="34">
        <f>SUM(F88:F90)</f>
        <v>132648063</v>
      </c>
      <c r="G91" s="39">
        <f t="shared" si="16"/>
        <v>0.23340819854459691</v>
      </c>
      <c r="H91" s="34">
        <f>SUM(H88:H90)</f>
        <v>132502347</v>
      </c>
      <c r="I91" s="39">
        <f t="shared" si="17"/>
        <v>0.23315179593840787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265150410</v>
      </c>
      <c r="O91" s="39">
        <f t="shared" si="21"/>
        <v>0.46655999448300478</v>
      </c>
      <c r="P91" s="34">
        <f>SUM(P88:P90)</f>
        <v>283142233</v>
      </c>
      <c r="Q91" s="34">
        <f>SUM(Q88:Q90)</f>
        <v>619234763</v>
      </c>
      <c r="R91" s="34">
        <f>SUM(R88:R90)</f>
        <v>619234763</v>
      </c>
      <c r="S91" s="34">
        <f>SUM(S88:S90)</f>
        <v>160358510</v>
      </c>
      <c r="T91" s="39">
        <f t="shared" si="22"/>
        <v>0.25896238322136961</v>
      </c>
      <c r="U91" s="39">
        <f t="shared" si="23"/>
        <v>-0.53202902443734001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37091277</v>
      </c>
      <c r="E92" s="33">
        <v>37091277</v>
      </c>
      <c r="F92" s="33">
        <v>6879818</v>
      </c>
      <c r="G92" s="38">
        <f t="shared" si="16"/>
        <v>0.18548344938353026</v>
      </c>
      <c r="H92" s="33">
        <v>4704488</v>
      </c>
      <c r="I92" s="38">
        <f t="shared" si="17"/>
        <v>0.12683542817897589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11584306</v>
      </c>
      <c r="O92" s="38">
        <f t="shared" si="21"/>
        <v>0.31231887756250615</v>
      </c>
      <c r="P92" s="33">
        <v>12397362</v>
      </c>
      <c r="Q92" s="33">
        <v>32035554</v>
      </c>
      <c r="R92" s="33">
        <v>32035554</v>
      </c>
      <c r="S92" s="33">
        <v>6449358</v>
      </c>
      <c r="T92" s="38">
        <f t="shared" si="22"/>
        <v>0.20131875977546698</v>
      </c>
      <c r="U92" s="38">
        <f t="shared" si="23"/>
        <v>-0.62052507622186082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4424376</v>
      </c>
      <c r="E93" s="33">
        <v>4424376</v>
      </c>
      <c r="F93" s="33">
        <v>963699</v>
      </c>
      <c r="G93" s="38">
        <f t="shared" si="16"/>
        <v>0.21781580046542157</v>
      </c>
      <c r="H93" s="33">
        <v>1131008</v>
      </c>
      <c r="I93" s="38">
        <f t="shared" si="17"/>
        <v>0.25563107656311307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2094707</v>
      </c>
      <c r="O93" s="38">
        <f t="shared" si="21"/>
        <v>0.47344687702853466</v>
      </c>
      <c r="P93" s="33">
        <v>1796145</v>
      </c>
      <c r="Q93" s="33">
        <v>3732482</v>
      </c>
      <c r="R93" s="33">
        <v>3732482</v>
      </c>
      <c r="S93" s="33">
        <v>948915</v>
      </c>
      <c r="T93" s="38">
        <f t="shared" si="22"/>
        <v>0.25423163460667725</v>
      </c>
      <c r="U93" s="38">
        <f t="shared" si="23"/>
        <v>-0.37031364394300015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5361790</v>
      </c>
      <c r="E95" s="33">
        <v>5361790</v>
      </c>
      <c r="F95" s="33">
        <v>1403024</v>
      </c>
      <c r="G95" s="38">
        <f t="shared" si="16"/>
        <v>0.26167082261707375</v>
      </c>
      <c r="H95" s="33">
        <v>1422564</v>
      </c>
      <c r="I95" s="38">
        <f t="shared" si="17"/>
        <v>0.26531512797032336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2825588</v>
      </c>
      <c r="O95" s="38">
        <f t="shared" si="21"/>
        <v>0.52698595058739717</v>
      </c>
      <c r="P95" s="33">
        <v>2439332</v>
      </c>
      <c r="Q95" s="33">
        <v>4787944</v>
      </c>
      <c r="R95" s="33">
        <v>4787944</v>
      </c>
      <c r="S95" s="33">
        <v>1196934</v>
      </c>
      <c r="T95" s="38">
        <f t="shared" si="22"/>
        <v>0.24998913938843062</v>
      </c>
      <c r="U95" s="38">
        <f t="shared" si="23"/>
        <v>-0.41682231037021611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46877443</v>
      </c>
      <c r="E96" s="34">
        <f>SUM(E92:E95)</f>
        <v>46877443</v>
      </c>
      <c r="F96" s="34">
        <f>SUM(F92:F95)</f>
        <v>9246541</v>
      </c>
      <c r="G96" s="39">
        <f t="shared" si="16"/>
        <v>0.19724926122783618</v>
      </c>
      <c r="H96" s="34">
        <f>SUM(H92:H95)</f>
        <v>7258060</v>
      </c>
      <c r="I96" s="39">
        <f t="shared" si="17"/>
        <v>0.15483054397826262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16504601</v>
      </c>
      <c r="O96" s="39">
        <f t="shared" si="21"/>
        <v>0.35207980520609883</v>
      </c>
      <c r="P96" s="34">
        <f>SUM(P92:P95)</f>
        <v>16632839</v>
      </c>
      <c r="Q96" s="34">
        <f>SUM(Q92:Q95)</f>
        <v>40555980</v>
      </c>
      <c r="R96" s="34">
        <f>SUM(R92:R95)</f>
        <v>40555980</v>
      </c>
      <c r="S96" s="34">
        <f>SUM(S92:S95)</f>
        <v>8595207</v>
      </c>
      <c r="T96" s="39">
        <f t="shared" si="22"/>
        <v>0.21193439290580576</v>
      </c>
      <c r="U96" s="39">
        <f t="shared" si="23"/>
        <v>-0.56363071872456649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10482777</v>
      </c>
      <c r="E97" s="33">
        <v>10482777</v>
      </c>
      <c r="F97" s="33">
        <v>2444310</v>
      </c>
      <c r="G97" s="38">
        <f t="shared" si="16"/>
        <v>0.23317390038918123</v>
      </c>
      <c r="H97" s="33">
        <v>2464821</v>
      </c>
      <c r="I97" s="38">
        <f t="shared" si="17"/>
        <v>0.23513053840599682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4909131</v>
      </c>
      <c r="O97" s="38">
        <f t="shared" si="21"/>
        <v>0.46830443879517802</v>
      </c>
      <c r="P97" s="33">
        <v>4942546</v>
      </c>
      <c r="Q97" s="33">
        <v>12309977</v>
      </c>
      <c r="R97" s="33">
        <v>12309977</v>
      </c>
      <c r="S97" s="33">
        <v>2503158</v>
      </c>
      <c r="T97" s="38">
        <f t="shared" si="22"/>
        <v>0.20334384052870286</v>
      </c>
      <c r="U97" s="38">
        <f t="shared" si="23"/>
        <v>-0.50130540009136992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10627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10627</v>
      </c>
      <c r="O99" s="38">
        <f t="shared" si="21"/>
        <v>0</v>
      </c>
      <c r="P99" s="33">
        <v>11505</v>
      </c>
      <c r="Q99" s="33">
        <v>0</v>
      </c>
      <c r="R99" s="33">
        <v>0</v>
      </c>
      <c r="S99" s="33">
        <v>-2369002</v>
      </c>
      <c r="T99" s="38">
        <f t="shared" si="22"/>
        <v>0</v>
      </c>
      <c r="U99" s="38">
        <f t="shared" si="23"/>
        <v>-7.63146458061712E-2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10482777</v>
      </c>
      <c r="E101" s="34">
        <f>SUM(E97:E100)</f>
        <v>10482777</v>
      </c>
      <c r="F101" s="34">
        <f>SUM(F97:F100)</f>
        <v>2444310</v>
      </c>
      <c r="G101" s="39">
        <f>IF(($D101     =0),0,($F101     /$D101     ))</f>
        <v>0.23317390038918123</v>
      </c>
      <c r="H101" s="34">
        <f>SUM(H97:H100)</f>
        <v>2475448</v>
      </c>
      <c r="I101" s="39">
        <f>IF(($D101     =0),0,($H101     /$D101     ))</f>
        <v>0.23614429649700647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4919758</v>
      </c>
      <c r="O101" s="39">
        <f>IF(($D101     =0),0,($N101     /$D101     ))</f>
        <v>0.4693181968861877</v>
      </c>
      <c r="P101" s="34">
        <f>SUM(P97:P100)</f>
        <v>4954051</v>
      </c>
      <c r="Q101" s="34">
        <f>SUM(Q97:Q100)</f>
        <v>12309977</v>
      </c>
      <c r="R101" s="34">
        <f>SUM(R97:R100)</f>
        <v>12309977</v>
      </c>
      <c r="S101" s="34">
        <f>SUM(S97:S100)</f>
        <v>134156</v>
      </c>
      <c r="T101" s="39">
        <f>IF(($Q101     =0),0,($S101     /$Q101     ))</f>
        <v>1.0898151962428524E-2</v>
      </c>
      <c r="U101" s="39">
        <f>IF(($P101     =0),0,(($H101     /$P101     )-1))</f>
        <v>-0.50031842627377077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625669576</v>
      </c>
      <c r="E102" s="34">
        <f>SUM(E88:E90,E92:E95,E97:E100)</f>
        <v>625669576</v>
      </c>
      <c r="F102" s="34">
        <f>SUM(F88:F90,F92:F95,F97:F100)</f>
        <v>144338914</v>
      </c>
      <c r="G102" s="39">
        <f>IF(($D102     =0),0,($F102     /$D102     ))</f>
        <v>0.23069511374163412</v>
      </c>
      <c r="H102" s="34">
        <f>SUM(H88:H90,H92:H95,H97:H100)</f>
        <v>142235855</v>
      </c>
      <c r="I102" s="39">
        <f>IF(($D102     =0),0,($H102     /$D102     ))</f>
        <v>0.22733382036782943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286574769</v>
      </c>
      <c r="O102" s="39">
        <f>IF(($D102     =0),0,($N102     /$D102     ))</f>
        <v>0.45802893410946355</v>
      </c>
      <c r="P102" s="34">
        <f>SUM(P88:P90,P92:P95,P97:P100)</f>
        <v>304729123</v>
      </c>
      <c r="Q102" s="34">
        <f>SUM(Q88:Q90,Q92:Q95,Q97:Q100)</f>
        <v>672100720</v>
      </c>
      <c r="R102" s="34">
        <f>SUM(R88:R90,R92:R95,R97:R100)</f>
        <v>672100720</v>
      </c>
      <c r="S102" s="34">
        <f>SUM(S88:S90,S92:S95,S97:S100)</f>
        <v>169087873</v>
      </c>
      <c r="T102" s="39">
        <f>IF(($Q102     =0),0,($S102     /$Q102     ))</f>
        <v>0.25158115140837822</v>
      </c>
      <c r="U102" s="39">
        <f>IF(($P102     =0),0,(($H102     /$P102     )-1))</f>
        <v>-0.5332383934961149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286070780</v>
      </c>
      <c r="E105" s="33">
        <v>280168834</v>
      </c>
      <c r="F105" s="33">
        <v>59595712</v>
      </c>
      <c r="G105" s="38">
        <f t="shared" ref="G105:G136" si="24">IF(($D105     =0),0,($F105     /$D105     ))</f>
        <v>0.20832505857466463</v>
      </c>
      <c r="H105" s="33">
        <v>70790262</v>
      </c>
      <c r="I105" s="38">
        <f t="shared" ref="I105:I136" si="25">IF(($D105     =0),0,($H105     /$D105     ))</f>
        <v>0.24745715728114559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130385974</v>
      </c>
      <c r="O105" s="38">
        <f t="shared" ref="O105:O136" si="29">IF(($D105     =0),0,($N105     /$D105     ))</f>
        <v>0.45578221585581025</v>
      </c>
      <c r="P105" s="33">
        <v>129709133</v>
      </c>
      <c r="Q105" s="33">
        <v>261058080</v>
      </c>
      <c r="R105" s="33">
        <v>261058080</v>
      </c>
      <c r="S105" s="33">
        <v>74296014</v>
      </c>
      <c r="T105" s="38">
        <f t="shared" ref="T105:T136" si="30">IF(($Q105     =0),0,($S105     /$Q105     ))</f>
        <v>0.28459572674402572</v>
      </c>
      <c r="U105" s="38">
        <f t="shared" ref="U105:U136" si="31">IF(($P105     =0),0,(($H105     /$P105     )-1))</f>
        <v>-0.45423841511607355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286070780</v>
      </c>
      <c r="E106" s="34">
        <f>E105</f>
        <v>280168834</v>
      </c>
      <c r="F106" s="34">
        <f>F105</f>
        <v>59595712</v>
      </c>
      <c r="G106" s="39">
        <f t="shared" si="24"/>
        <v>0.20832505857466463</v>
      </c>
      <c r="H106" s="34">
        <f>H105</f>
        <v>70790262</v>
      </c>
      <c r="I106" s="39">
        <f t="shared" si="25"/>
        <v>0.24745715728114559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130385974</v>
      </c>
      <c r="O106" s="39">
        <f t="shared" si="29"/>
        <v>0.45578221585581025</v>
      </c>
      <c r="P106" s="34">
        <f>P105</f>
        <v>129709133</v>
      </c>
      <c r="Q106" s="34">
        <f>Q105</f>
        <v>261058080</v>
      </c>
      <c r="R106" s="34">
        <f>R105</f>
        <v>261058080</v>
      </c>
      <c r="S106" s="34">
        <f>S105</f>
        <v>74296014</v>
      </c>
      <c r="T106" s="39">
        <f t="shared" si="30"/>
        <v>0.28459572674402572</v>
      </c>
      <c r="U106" s="39">
        <f t="shared" si="31"/>
        <v>-0.45423841511607355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526278</v>
      </c>
      <c r="E108" s="33">
        <v>526278</v>
      </c>
      <c r="F108" s="33">
        <v>138027</v>
      </c>
      <c r="G108" s="38">
        <f t="shared" si="24"/>
        <v>0.26227013099540547</v>
      </c>
      <c r="H108" s="33">
        <v>159967</v>
      </c>
      <c r="I108" s="38">
        <f t="shared" si="25"/>
        <v>0.30395912426512223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297994</v>
      </c>
      <c r="O108" s="38">
        <f t="shared" si="29"/>
        <v>0.5662292552605277</v>
      </c>
      <c r="P108" s="33">
        <v>299811</v>
      </c>
      <c r="Q108" s="33">
        <v>514757</v>
      </c>
      <c r="R108" s="33">
        <v>514757</v>
      </c>
      <c r="S108" s="33">
        <v>169811</v>
      </c>
      <c r="T108" s="38">
        <f t="shared" si="30"/>
        <v>0.32988575191789526</v>
      </c>
      <c r="U108" s="38">
        <f t="shared" si="31"/>
        <v>-0.46644052419691073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24190000</v>
      </c>
      <c r="E110" s="33">
        <v>24190000</v>
      </c>
      <c r="F110" s="33">
        <v>3844612</v>
      </c>
      <c r="G110" s="38">
        <f t="shared" si="24"/>
        <v>0.15893393964448119</v>
      </c>
      <c r="H110" s="33">
        <v>4528650</v>
      </c>
      <c r="I110" s="38">
        <f t="shared" si="25"/>
        <v>0.18721165770979745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8373262</v>
      </c>
      <c r="O110" s="38">
        <f t="shared" si="29"/>
        <v>0.34614559735427863</v>
      </c>
      <c r="P110" s="33">
        <v>6376023</v>
      </c>
      <c r="Q110" s="33">
        <v>16068002</v>
      </c>
      <c r="R110" s="33">
        <v>16068002</v>
      </c>
      <c r="S110" s="33">
        <v>6331505</v>
      </c>
      <c r="T110" s="38">
        <f t="shared" si="30"/>
        <v>0.39404432486378826</v>
      </c>
      <c r="U110" s="38">
        <f t="shared" si="31"/>
        <v>-0.28973750565203416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18784317</v>
      </c>
      <c r="E111" s="33">
        <v>18784317</v>
      </c>
      <c r="F111" s="33">
        <v>25279</v>
      </c>
      <c r="G111" s="38">
        <f t="shared" si="24"/>
        <v>1.3457502873274552E-3</v>
      </c>
      <c r="H111" s="33">
        <v>18819</v>
      </c>
      <c r="I111" s="38">
        <f t="shared" si="25"/>
        <v>1.0018463806802239E-3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44098</v>
      </c>
      <c r="O111" s="38">
        <f t="shared" si="29"/>
        <v>2.3475966680076791E-3</v>
      </c>
      <c r="P111" s="33">
        <v>45203</v>
      </c>
      <c r="Q111" s="33">
        <v>17443400</v>
      </c>
      <c r="R111" s="33">
        <v>17443400</v>
      </c>
      <c r="S111" s="33">
        <v>44917</v>
      </c>
      <c r="T111" s="38">
        <f t="shared" si="30"/>
        <v>2.5750140454269235E-3</v>
      </c>
      <c r="U111" s="38">
        <f t="shared" si="31"/>
        <v>-0.58367807446408426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43500595</v>
      </c>
      <c r="E112" s="34">
        <f>SUM(E107:E111)</f>
        <v>43500595</v>
      </c>
      <c r="F112" s="34">
        <f>SUM(F107:F111)</f>
        <v>4007918</v>
      </c>
      <c r="G112" s="39">
        <f t="shared" si="24"/>
        <v>9.2134785742585823E-2</v>
      </c>
      <c r="H112" s="34">
        <f>SUM(H107:H111)</f>
        <v>4707436</v>
      </c>
      <c r="I112" s="39">
        <f t="shared" si="25"/>
        <v>0.10821543935203645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8715354</v>
      </c>
      <c r="O112" s="39">
        <f t="shared" si="29"/>
        <v>0.20035022509462228</v>
      </c>
      <c r="P112" s="34">
        <f>SUM(P107:P111)</f>
        <v>6721037</v>
      </c>
      <c r="Q112" s="34">
        <f>SUM(Q107:Q111)</f>
        <v>34026159</v>
      </c>
      <c r="R112" s="34">
        <f>SUM(R107:R111)</f>
        <v>34026159</v>
      </c>
      <c r="S112" s="34">
        <f>SUM(S107:S111)</f>
        <v>6546233</v>
      </c>
      <c r="T112" s="39">
        <f t="shared" si="30"/>
        <v>0.19238824458558487</v>
      </c>
      <c r="U112" s="39">
        <f t="shared" si="31"/>
        <v>-0.29959677353360803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100000</v>
      </c>
      <c r="E113" s="33">
        <v>100000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329700</v>
      </c>
      <c r="Q113" s="33">
        <v>100000</v>
      </c>
      <c r="R113" s="33">
        <v>100000</v>
      </c>
      <c r="S113" s="33">
        <v>109900</v>
      </c>
      <c r="T113" s="38">
        <f t="shared" si="30"/>
        <v>1.099</v>
      </c>
      <c r="U113" s="38">
        <f t="shared" si="31"/>
        <v>-1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24417820</v>
      </c>
      <c r="E117" s="33">
        <v>24417820</v>
      </c>
      <c r="F117" s="33">
        <v>4925430</v>
      </c>
      <c r="G117" s="38">
        <f t="shared" si="24"/>
        <v>0.20171456747572061</v>
      </c>
      <c r="H117" s="33">
        <v>16114099</v>
      </c>
      <c r="I117" s="38">
        <f t="shared" si="25"/>
        <v>0.65993192676496104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21039529</v>
      </c>
      <c r="O117" s="38">
        <f t="shared" si="29"/>
        <v>0.86164649424068163</v>
      </c>
      <c r="P117" s="33">
        <v>28231884</v>
      </c>
      <c r="Q117" s="33">
        <v>24689348</v>
      </c>
      <c r="R117" s="33">
        <v>24689348</v>
      </c>
      <c r="S117" s="33">
        <v>4722948</v>
      </c>
      <c r="T117" s="38">
        <f t="shared" si="30"/>
        <v>0.19129496655804762</v>
      </c>
      <c r="U117" s="38">
        <f t="shared" si="31"/>
        <v>-0.42922339153844635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333249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-1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4856446</v>
      </c>
      <c r="E120" s="33">
        <v>4856446</v>
      </c>
      <c r="F120" s="33">
        <v>146470</v>
      </c>
      <c r="G120" s="38">
        <f t="shared" si="24"/>
        <v>3.0159915296082772E-2</v>
      </c>
      <c r="H120" s="33">
        <v>174679</v>
      </c>
      <c r="I120" s="38">
        <f t="shared" si="25"/>
        <v>3.5968483948961856E-2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321149</v>
      </c>
      <c r="O120" s="38">
        <f t="shared" si="29"/>
        <v>6.6128399245044628E-2</v>
      </c>
      <c r="P120" s="33">
        <v>780722</v>
      </c>
      <c r="Q120" s="33">
        <v>2285000</v>
      </c>
      <c r="R120" s="33">
        <v>2285000</v>
      </c>
      <c r="S120" s="33">
        <v>698776</v>
      </c>
      <c r="T120" s="38">
        <f t="shared" si="30"/>
        <v>0.30581006564551422</v>
      </c>
      <c r="U120" s="38">
        <f t="shared" si="31"/>
        <v>-0.77625966733357066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29374266</v>
      </c>
      <c r="E121" s="34">
        <f>SUM(E113:E120)</f>
        <v>29374266</v>
      </c>
      <c r="F121" s="34">
        <f>SUM(F113:F120)</f>
        <v>5071900</v>
      </c>
      <c r="G121" s="39">
        <f t="shared" si="24"/>
        <v>0.17266473994618284</v>
      </c>
      <c r="H121" s="34">
        <f>SUM(H113:H120)</f>
        <v>16288778</v>
      </c>
      <c r="I121" s="39">
        <f t="shared" si="25"/>
        <v>0.55452544754650213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21360678</v>
      </c>
      <c r="O121" s="39">
        <f t="shared" si="29"/>
        <v>0.72719018749268494</v>
      </c>
      <c r="P121" s="34">
        <f>SUM(P113:P120)</f>
        <v>29675555</v>
      </c>
      <c r="Q121" s="34">
        <f>SUM(Q113:Q120)</f>
        <v>27074348</v>
      </c>
      <c r="R121" s="34">
        <f>SUM(R113:R120)</f>
        <v>27074348</v>
      </c>
      <c r="S121" s="34">
        <f>SUM(S113:S120)</f>
        <v>5531624</v>
      </c>
      <c r="T121" s="39">
        <f t="shared" si="30"/>
        <v>0.20431236238819123</v>
      </c>
      <c r="U121" s="39">
        <f t="shared" si="31"/>
        <v>-0.45110452020189684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270000</v>
      </c>
      <c r="E131" s="33">
        <v>270000</v>
      </c>
      <c r="F131" s="33">
        <v>15202</v>
      </c>
      <c r="G131" s="38">
        <f t="shared" si="24"/>
        <v>5.6303703703703703E-2</v>
      </c>
      <c r="H131" s="33">
        <v>10758</v>
      </c>
      <c r="I131" s="38">
        <f t="shared" si="25"/>
        <v>3.9844444444444446E-2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25960</v>
      </c>
      <c r="O131" s="38">
        <f t="shared" si="29"/>
        <v>9.6148148148148149E-2</v>
      </c>
      <c r="P131" s="33">
        <v>29360</v>
      </c>
      <c r="Q131" s="33">
        <v>682000</v>
      </c>
      <c r="R131" s="33">
        <v>682000</v>
      </c>
      <c r="S131" s="33">
        <v>18835</v>
      </c>
      <c r="T131" s="38">
        <f t="shared" si="30"/>
        <v>2.7617302052785925E-2</v>
      </c>
      <c r="U131" s="38">
        <f t="shared" si="31"/>
        <v>-0.63358310626702996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270000</v>
      </c>
      <c r="E132" s="34">
        <f>SUM(E127:E131)</f>
        <v>270000</v>
      </c>
      <c r="F132" s="34">
        <f>SUM(F127:F131)</f>
        <v>15202</v>
      </c>
      <c r="G132" s="39">
        <f t="shared" si="24"/>
        <v>5.6303703703703703E-2</v>
      </c>
      <c r="H132" s="34">
        <f>SUM(H127:H131)</f>
        <v>10758</v>
      </c>
      <c r="I132" s="39">
        <f t="shared" si="25"/>
        <v>3.9844444444444446E-2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25960</v>
      </c>
      <c r="O132" s="39">
        <f t="shared" si="29"/>
        <v>9.6148148148148149E-2</v>
      </c>
      <c r="P132" s="34">
        <f>SUM(P127:P131)</f>
        <v>29360</v>
      </c>
      <c r="Q132" s="34">
        <f>SUM(Q127:Q131)</f>
        <v>682000</v>
      </c>
      <c r="R132" s="34">
        <f>SUM(R127:R131)</f>
        <v>682000</v>
      </c>
      <c r="S132" s="34">
        <f>SUM(S127:S131)</f>
        <v>18835</v>
      </c>
      <c r="T132" s="39">
        <f t="shared" si="30"/>
        <v>2.7617302052785925E-2</v>
      </c>
      <c r="U132" s="39">
        <f t="shared" si="31"/>
        <v>-0.63358310626702996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8000</v>
      </c>
      <c r="E133" s="33">
        <v>8000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8972</v>
      </c>
      <c r="Q133" s="33">
        <v>10000</v>
      </c>
      <c r="R133" s="33">
        <v>10000</v>
      </c>
      <c r="S133" s="33">
        <v>1900</v>
      </c>
      <c r="T133" s="38">
        <f t="shared" si="30"/>
        <v>0.19</v>
      </c>
      <c r="U133" s="38">
        <f t="shared" si="31"/>
        <v>-1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100000</v>
      </c>
      <c r="E136" s="33">
        <v>100000</v>
      </c>
      <c r="F136" s="33">
        <v>0</v>
      </c>
      <c r="G136" s="38">
        <f t="shared" si="24"/>
        <v>0</v>
      </c>
      <c r="H136" s="33">
        <v>15930</v>
      </c>
      <c r="I136" s="38">
        <f t="shared" si="25"/>
        <v>0.1593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15930</v>
      </c>
      <c r="O136" s="38">
        <f t="shared" si="29"/>
        <v>0.1593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108000</v>
      </c>
      <c r="E137" s="34">
        <f>SUM(E133:E136)</f>
        <v>108000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15930</v>
      </c>
      <c r="I137" s="39">
        <f t="shared" ref="I137:I170" si="33">IF(($D137     =0),0,($H137     /$D137     ))</f>
        <v>0.14749999999999999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15930</v>
      </c>
      <c r="O137" s="39">
        <f t="shared" ref="O137:O170" si="37">IF(($D137     =0),0,($N137     /$D137     ))</f>
        <v>0.14749999999999999</v>
      </c>
      <c r="P137" s="34">
        <f>SUM(P133:P136)</f>
        <v>8972</v>
      </c>
      <c r="Q137" s="34">
        <f>SUM(Q133:Q136)</f>
        <v>10000</v>
      </c>
      <c r="R137" s="34">
        <f>SUM(R133:R136)</f>
        <v>10000</v>
      </c>
      <c r="S137" s="34">
        <f>SUM(S133:S136)</f>
        <v>1900</v>
      </c>
      <c r="T137" s="39">
        <f t="shared" ref="T137:T170" si="38">IF(($Q137     =0),0,($S137     /$Q137     ))</f>
        <v>0.19</v>
      </c>
      <c r="U137" s="39">
        <f t="shared" ref="U137:U170" si="39">IF(($P137     =0),0,(($H137     /$P137     )-1))</f>
        <v>0.77552385198395002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200000</v>
      </c>
      <c r="E141" s="33">
        <v>200000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150000</v>
      </c>
      <c r="E142" s="33">
        <v>150000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935000</v>
      </c>
      <c r="R142" s="33">
        <v>935000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350000</v>
      </c>
      <c r="E144" s="34">
        <f>SUM(E138:E143)</f>
        <v>350000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935000</v>
      </c>
      <c r="R144" s="34">
        <f>SUM(R138:R143)</f>
        <v>935000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189733</v>
      </c>
      <c r="E149" s="33">
        <v>189733</v>
      </c>
      <c r="F149" s="33">
        <v>28994</v>
      </c>
      <c r="G149" s="38">
        <f t="shared" si="32"/>
        <v>0.15281474493103467</v>
      </c>
      <c r="H149" s="33">
        <v>32124</v>
      </c>
      <c r="I149" s="38">
        <f t="shared" si="33"/>
        <v>0.16931161158048416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61118</v>
      </c>
      <c r="O149" s="38">
        <f t="shared" si="37"/>
        <v>0.32212635651151883</v>
      </c>
      <c r="P149" s="33">
        <v>79966</v>
      </c>
      <c r="Q149" s="33">
        <v>181389</v>
      </c>
      <c r="R149" s="33">
        <v>181389</v>
      </c>
      <c r="S149" s="33">
        <v>43603</v>
      </c>
      <c r="T149" s="38">
        <f t="shared" si="38"/>
        <v>0.24038392625793184</v>
      </c>
      <c r="U149" s="38">
        <f t="shared" si="39"/>
        <v>-0.5982792686891929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189733</v>
      </c>
      <c r="E150" s="34">
        <f>SUM(E145:E149)</f>
        <v>189733</v>
      </c>
      <c r="F150" s="34">
        <f>SUM(F145:F149)</f>
        <v>28994</v>
      </c>
      <c r="G150" s="39">
        <f t="shared" si="32"/>
        <v>0.15281474493103467</v>
      </c>
      <c r="H150" s="34">
        <f>SUM(H145:H149)</f>
        <v>32124</v>
      </c>
      <c r="I150" s="39">
        <f t="shared" si="33"/>
        <v>0.16931161158048416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61118</v>
      </c>
      <c r="O150" s="39">
        <f t="shared" si="37"/>
        <v>0.32212635651151883</v>
      </c>
      <c r="P150" s="34">
        <f>SUM(P145:P149)</f>
        <v>79966</v>
      </c>
      <c r="Q150" s="34">
        <f>SUM(Q145:Q149)</f>
        <v>181389</v>
      </c>
      <c r="R150" s="34">
        <f>SUM(R145:R149)</f>
        <v>181389</v>
      </c>
      <c r="S150" s="34">
        <f>SUM(S145:S149)</f>
        <v>43603</v>
      </c>
      <c r="T150" s="39">
        <f t="shared" si="38"/>
        <v>0.24038392625793184</v>
      </c>
      <c r="U150" s="39">
        <f t="shared" si="39"/>
        <v>-0.5982792686891929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55000</v>
      </c>
      <c r="E151" s="33">
        <v>55000</v>
      </c>
      <c r="F151" s="33">
        <v>10900</v>
      </c>
      <c r="G151" s="38">
        <f t="shared" si="32"/>
        <v>0.19818181818181818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10900</v>
      </c>
      <c r="O151" s="38">
        <f t="shared" si="37"/>
        <v>0.19818181818181818</v>
      </c>
      <c r="P151" s="33">
        <v>5367</v>
      </c>
      <c r="Q151" s="33">
        <v>65000</v>
      </c>
      <c r="R151" s="33">
        <v>65000</v>
      </c>
      <c r="S151" s="33">
        <v>5367</v>
      </c>
      <c r="T151" s="38">
        <f t="shared" si="38"/>
        <v>8.256923076923077E-2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7532600</v>
      </c>
      <c r="E152" s="33">
        <v>7532600</v>
      </c>
      <c r="F152" s="33">
        <v>1321031</v>
      </c>
      <c r="G152" s="38">
        <f t="shared" si="32"/>
        <v>0.17537516926426466</v>
      </c>
      <c r="H152" s="33">
        <v>1231141</v>
      </c>
      <c r="I152" s="38">
        <f t="shared" si="33"/>
        <v>0.16344170671481295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2552172</v>
      </c>
      <c r="O152" s="38">
        <f t="shared" si="37"/>
        <v>0.33881687597907761</v>
      </c>
      <c r="P152" s="33">
        <v>2930601</v>
      </c>
      <c r="Q152" s="33">
        <v>7462300</v>
      </c>
      <c r="R152" s="33">
        <v>7462300</v>
      </c>
      <c r="S152" s="33">
        <v>1713993</v>
      </c>
      <c r="T152" s="38">
        <f t="shared" si="38"/>
        <v>0.22968695978451684</v>
      </c>
      <c r="U152" s="38">
        <f t="shared" si="39"/>
        <v>-0.57990152873079626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13043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22664040</v>
      </c>
      <c r="E156" s="33">
        <v>23064040</v>
      </c>
      <c r="F156" s="33">
        <v>4403956</v>
      </c>
      <c r="G156" s="38">
        <f t="shared" si="32"/>
        <v>0.19431469411455327</v>
      </c>
      <c r="H156" s="33">
        <v>6162383</v>
      </c>
      <c r="I156" s="38">
        <f t="shared" si="33"/>
        <v>0.27190134680312955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10566339</v>
      </c>
      <c r="O156" s="38">
        <f t="shared" si="37"/>
        <v>0.46621604091768282</v>
      </c>
      <c r="P156" s="33">
        <v>9456560</v>
      </c>
      <c r="Q156" s="33">
        <v>23358227</v>
      </c>
      <c r="R156" s="33">
        <v>23358227</v>
      </c>
      <c r="S156" s="33">
        <v>5177195</v>
      </c>
      <c r="T156" s="38">
        <f t="shared" si="38"/>
        <v>0.22164332078800331</v>
      </c>
      <c r="U156" s="38">
        <f t="shared" si="39"/>
        <v>-0.34834834231475298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30251640</v>
      </c>
      <c r="E157" s="34">
        <f>SUM(E151:E156)</f>
        <v>30651640</v>
      </c>
      <c r="F157" s="34">
        <f>SUM(F151:F156)</f>
        <v>5735887</v>
      </c>
      <c r="G157" s="39">
        <f t="shared" si="32"/>
        <v>0.18960581971754259</v>
      </c>
      <c r="H157" s="34">
        <f>SUM(H151:H156)</f>
        <v>7393524</v>
      </c>
      <c r="I157" s="39">
        <f t="shared" si="33"/>
        <v>0.2444007663716744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13129411</v>
      </c>
      <c r="O157" s="39">
        <f t="shared" si="37"/>
        <v>0.43400658608921699</v>
      </c>
      <c r="P157" s="34">
        <f>SUM(P151:P156)</f>
        <v>12405571</v>
      </c>
      <c r="Q157" s="34">
        <f>SUM(Q151:Q156)</f>
        <v>30885527</v>
      </c>
      <c r="R157" s="34">
        <f>SUM(R151:R156)</f>
        <v>30885527</v>
      </c>
      <c r="S157" s="34">
        <f>SUM(S151:S156)</f>
        <v>6896555</v>
      </c>
      <c r="T157" s="39">
        <f t="shared" si="38"/>
        <v>0.22329406909585839</v>
      </c>
      <c r="U157" s="39">
        <f t="shared" si="39"/>
        <v>-0.40401582482579801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2668940</v>
      </c>
      <c r="E158" s="33">
        <v>2668940</v>
      </c>
      <c r="F158" s="33">
        <v>740807</v>
      </c>
      <c r="G158" s="38">
        <f t="shared" si="32"/>
        <v>0.2775659999850128</v>
      </c>
      <c r="H158" s="33">
        <v>913852</v>
      </c>
      <c r="I158" s="38">
        <f t="shared" si="33"/>
        <v>0.34240260178198084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1654659</v>
      </c>
      <c r="O158" s="38">
        <f t="shared" si="37"/>
        <v>0.61996860176699364</v>
      </c>
      <c r="P158" s="33">
        <v>2986321</v>
      </c>
      <c r="Q158" s="33">
        <v>11036301</v>
      </c>
      <c r="R158" s="33">
        <v>11036301</v>
      </c>
      <c r="S158" s="33">
        <v>1540321</v>
      </c>
      <c r="T158" s="38">
        <f t="shared" si="38"/>
        <v>0.13956859277397382</v>
      </c>
      <c r="U158" s="38">
        <f t="shared" si="39"/>
        <v>-0.69398735099140385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2903242</v>
      </c>
      <c r="E159" s="33">
        <v>2903242</v>
      </c>
      <c r="F159" s="33">
        <v>504357</v>
      </c>
      <c r="G159" s="38">
        <f t="shared" si="32"/>
        <v>0.17372199768396848</v>
      </c>
      <c r="H159" s="33">
        <v>530754</v>
      </c>
      <c r="I159" s="38">
        <f t="shared" si="33"/>
        <v>0.18281424696942247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1035111</v>
      </c>
      <c r="O159" s="38">
        <f t="shared" si="37"/>
        <v>0.35653624465339095</v>
      </c>
      <c r="P159" s="33">
        <v>930057</v>
      </c>
      <c r="Q159" s="33">
        <v>2781780</v>
      </c>
      <c r="R159" s="33">
        <v>2781780</v>
      </c>
      <c r="S159" s="33">
        <v>468528</v>
      </c>
      <c r="T159" s="38">
        <f t="shared" si="38"/>
        <v>0.16842740978797749</v>
      </c>
      <c r="U159" s="38">
        <f t="shared" si="39"/>
        <v>-0.42933175063463858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5572182</v>
      </c>
      <c r="E163" s="34">
        <f>SUM(E158:E162)</f>
        <v>5572182</v>
      </c>
      <c r="F163" s="34">
        <f>SUM(F158:F162)</f>
        <v>1245164</v>
      </c>
      <c r="G163" s="39">
        <f t="shared" si="32"/>
        <v>0.22346075558910317</v>
      </c>
      <c r="H163" s="34">
        <f>SUM(H158:H162)</f>
        <v>1444606</v>
      </c>
      <c r="I163" s="39">
        <f t="shared" si="33"/>
        <v>0.25925319740094632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2689770</v>
      </c>
      <c r="O163" s="39">
        <f t="shared" si="37"/>
        <v>0.48271395299004949</v>
      </c>
      <c r="P163" s="34">
        <f>SUM(P158:P162)</f>
        <v>3916378</v>
      </c>
      <c r="Q163" s="34">
        <f>SUM(Q158:Q162)</f>
        <v>13818081</v>
      </c>
      <c r="R163" s="34">
        <f>SUM(R158:R162)</f>
        <v>13818081</v>
      </c>
      <c r="S163" s="34">
        <f>SUM(S158:S162)</f>
        <v>2008849</v>
      </c>
      <c r="T163" s="39">
        <f t="shared" si="38"/>
        <v>0.14537829095082017</v>
      </c>
      <c r="U163" s="39">
        <f t="shared" si="39"/>
        <v>-0.63113723956165613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395687196</v>
      </c>
      <c r="E170" s="34">
        <f>SUM(E105,E107:E111,E113:E120,E122:E125,E127:E131,E133:E136,E138:E143,E145:E149,E151:E156,E158:E162,E164:E168)</f>
        <v>390185250</v>
      </c>
      <c r="F170" s="34">
        <f>SUM(F105,F107:F111,F113:F120,F122:F125,F127:F131,F133:F136,F138:F143,F145:F149,F151:F156,F158:F162,F164:F168)</f>
        <v>75700777</v>
      </c>
      <c r="G170" s="39">
        <f t="shared" si="32"/>
        <v>0.19131469950319038</v>
      </c>
      <c r="H170" s="34">
        <f>SUM(H105,H107:H111,H113:H120,H122:H125,H127:H131,H133:H136,H138:H143,H145:H149,H151:H156,H158:H162,H164:H168)</f>
        <v>100683418</v>
      </c>
      <c r="I170" s="39">
        <f t="shared" si="33"/>
        <v>0.2544520495426898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176384195</v>
      </c>
      <c r="O170" s="39">
        <f t="shared" si="37"/>
        <v>0.44576674904588015</v>
      </c>
      <c r="P170" s="34">
        <f>SUM(P105,P107:P111,P113:P120,P122:P125,P127:P131,P133:P136,P138:P143,P145:P149,P151:P156,P158:P162,P164:P168)</f>
        <v>182545972</v>
      </c>
      <c r="Q170" s="34">
        <f>SUM(Q105,Q107:Q111,Q113:Q120,Q122:Q125,Q127:Q131,Q133:Q136,Q138:Q143,Q145:Q149,Q151:Q156,Q158:Q162,Q164:Q168)</f>
        <v>368670584</v>
      </c>
      <c r="R170" s="34">
        <f>SUM(R105,R107:R111,R113:R120,R122:R125,R127:R131,R133:R136,R138:R143,R145:R149,R151:R156,R158:R162,R164:R168)</f>
        <v>368670584</v>
      </c>
      <c r="S170" s="34">
        <f>SUM(S105,S107:S111,S113:S120,S122:S125,S127:S131,S133:S136,S138:S143,S145:S149,S151:S156,S158:S162,S164:S168)</f>
        <v>95343613</v>
      </c>
      <c r="T170" s="39">
        <f t="shared" si="38"/>
        <v>0.25861464716154298</v>
      </c>
      <c r="U170" s="39">
        <f t="shared" si="39"/>
        <v>-0.44844897481495782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629028</v>
      </c>
      <c r="E183" s="33">
        <v>629028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666924</v>
      </c>
      <c r="R183" s="33">
        <v>666924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780000</v>
      </c>
      <c r="E184" s="33">
        <v>780000</v>
      </c>
      <c r="F184" s="33">
        <v>8495</v>
      </c>
      <c r="G184" s="38">
        <f t="shared" si="40"/>
        <v>1.0891025641025641E-2</v>
      </c>
      <c r="H184" s="33">
        <v>19300</v>
      </c>
      <c r="I184" s="38">
        <f t="shared" si="41"/>
        <v>2.4743589743589745E-2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27795</v>
      </c>
      <c r="O184" s="38">
        <f t="shared" si="45"/>
        <v>3.5634615384615383E-2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1409028</v>
      </c>
      <c r="E185" s="34">
        <f>SUM(E180:E184)</f>
        <v>1409028</v>
      </c>
      <c r="F185" s="34">
        <f>SUM(F180:F184)</f>
        <v>8495</v>
      </c>
      <c r="G185" s="39">
        <f t="shared" si="40"/>
        <v>6.0289788421521787E-3</v>
      </c>
      <c r="H185" s="34">
        <f>SUM(H180:H184)</f>
        <v>19300</v>
      </c>
      <c r="I185" s="39">
        <f t="shared" si="41"/>
        <v>1.3697385715542913E-2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27795</v>
      </c>
      <c r="O185" s="39">
        <f t="shared" si="45"/>
        <v>1.9726364557695091E-2</v>
      </c>
      <c r="P185" s="34">
        <f>SUM(P180:P184)</f>
        <v>0</v>
      </c>
      <c r="Q185" s="34">
        <f>SUM(Q180:Q184)</f>
        <v>666924</v>
      </c>
      <c r="R185" s="34">
        <f>SUM(R180:R184)</f>
        <v>666924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23339160</v>
      </c>
      <c r="E188" s="33">
        <v>23339160</v>
      </c>
      <c r="F188" s="33">
        <v>5202811</v>
      </c>
      <c r="G188" s="38">
        <f t="shared" si="40"/>
        <v>0.22292194749082658</v>
      </c>
      <c r="H188" s="33">
        <v>8166094</v>
      </c>
      <c r="I188" s="38">
        <f t="shared" si="41"/>
        <v>0.34988808508960906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13368905</v>
      </c>
      <c r="O188" s="38">
        <f t="shared" si="45"/>
        <v>0.57281003258043561</v>
      </c>
      <c r="P188" s="33">
        <v>8735745</v>
      </c>
      <c r="Q188" s="33">
        <v>23068384</v>
      </c>
      <c r="R188" s="33">
        <v>23068384</v>
      </c>
      <c r="S188" s="33">
        <v>4962806</v>
      </c>
      <c r="T188" s="38">
        <f t="shared" si="46"/>
        <v>0.2151345321804943</v>
      </c>
      <c r="U188" s="38">
        <f t="shared" si="47"/>
        <v>-6.520920654162865E-2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734230</v>
      </c>
      <c r="E189" s="33">
        <v>734230</v>
      </c>
      <c r="F189" s="33">
        <v>159008</v>
      </c>
      <c r="G189" s="38">
        <f t="shared" si="40"/>
        <v>0.21656429184315543</v>
      </c>
      <c r="H189" s="33">
        <v>146312</v>
      </c>
      <c r="I189" s="38">
        <f t="shared" si="41"/>
        <v>0.19927270746223935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305320</v>
      </c>
      <c r="O189" s="38">
        <f t="shared" si="45"/>
        <v>0.41583699930539475</v>
      </c>
      <c r="P189" s="33">
        <v>0</v>
      </c>
      <c r="Q189" s="33">
        <v>1078518</v>
      </c>
      <c r="R189" s="33">
        <v>1078518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9093000</v>
      </c>
      <c r="F190" s="33">
        <v>1583559</v>
      </c>
      <c r="G190" s="38">
        <f t="shared" si="40"/>
        <v>0.17415143516991091</v>
      </c>
      <c r="H190" s="33">
        <v>1905760</v>
      </c>
      <c r="I190" s="38">
        <f t="shared" si="41"/>
        <v>0.20958539535906742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3489319</v>
      </c>
      <c r="O190" s="38">
        <f t="shared" si="45"/>
        <v>0.38373683052897833</v>
      </c>
      <c r="P190" s="33">
        <v>5518002</v>
      </c>
      <c r="Q190" s="33">
        <v>15190000</v>
      </c>
      <c r="R190" s="33">
        <v>15190000</v>
      </c>
      <c r="S190" s="33">
        <v>1718089</v>
      </c>
      <c r="T190" s="38">
        <f t="shared" si="46"/>
        <v>0.11310658327847269</v>
      </c>
      <c r="U190" s="38">
        <f t="shared" si="47"/>
        <v>-0.65462861376273507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33166390</v>
      </c>
      <c r="E191" s="34">
        <f>SUM(E186:E190)</f>
        <v>33166390</v>
      </c>
      <c r="F191" s="34">
        <f>SUM(F186:F190)</f>
        <v>6945378</v>
      </c>
      <c r="G191" s="39">
        <f t="shared" si="40"/>
        <v>0.20941012874780765</v>
      </c>
      <c r="H191" s="34">
        <f>SUM(H186:H190)</f>
        <v>10218166</v>
      </c>
      <c r="I191" s="39">
        <f t="shared" si="41"/>
        <v>0.30808797701528567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17163544</v>
      </c>
      <c r="O191" s="39">
        <f t="shared" si="45"/>
        <v>0.5174981057630933</v>
      </c>
      <c r="P191" s="34">
        <f>SUM(P186:P190)</f>
        <v>14253747</v>
      </c>
      <c r="Q191" s="34">
        <f>SUM(Q186:Q190)</f>
        <v>39336902</v>
      </c>
      <c r="R191" s="34">
        <f>SUM(R186:R190)</f>
        <v>39336902</v>
      </c>
      <c r="S191" s="34">
        <f>SUM(S186:S190)</f>
        <v>6680895</v>
      </c>
      <c r="T191" s="39">
        <f t="shared" si="46"/>
        <v>0.16983785352491662</v>
      </c>
      <c r="U191" s="39">
        <f t="shared" si="47"/>
        <v>-0.28312421989810821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1317</v>
      </c>
      <c r="G192" s="38">
        <f t="shared" si="40"/>
        <v>0</v>
      </c>
      <c r="H192" s="33">
        <v>6026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7343</v>
      </c>
      <c r="O192" s="38">
        <f t="shared" si="45"/>
        <v>0</v>
      </c>
      <c r="P192" s="33">
        <v>84072</v>
      </c>
      <c r="Q192" s="33">
        <v>329952</v>
      </c>
      <c r="R192" s="33">
        <v>329952</v>
      </c>
      <c r="S192" s="33">
        <v>42036</v>
      </c>
      <c r="T192" s="38">
        <f t="shared" si="46"/>
        <v>0.12740034914169335</v>
      </c>
      <c r="U192" s="38">
        <f t="shared" si="47"/>
        <v>-0.92832334189742127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1317</v>
      </c>
      <c r="G198" s="39">
        <f t="shared" si="40"/>
        <v>0</v>
      </c>
      <c r="H198" s="34">
        <f>SUM(H192:H197)</f>
        <v>6026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7343</v>
      </c>
      <c r="O198" s="39">
        <f t="shared" si="45"/>
        <v>0</v>
      </c>
      <c r="P198" s="34">
        <f>SUM(P192:P197)</f>
        <v>84072</v>
      </c>
      <c r="Q198" s="34">
        <f>SUM(Q192:Q197)</f>
        <v>329952</v>
      </c>
      <c r="R198" s="34">
        <f>SUM(R192:R197)</f>
        <v>329952</v>
      </c>
      <c r="S198" s="34">
        <f>SUM(S192:S197)</f>
        <v>42036</v>
      </c>
      <c r="T198" s="39">
        <f t="shared" si="46"/>
        <v>0.12740034914169335</v>
      </c>
      <c r="U198" s="39">
        <f t="shared" si="47"/>
        <v>-0.92832334189742127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665208</v>
      </c>
      <c r="E200" s="33">
        <v>665208</v>
      </c>
      <c r="F200" s="33">
        <v>144207</v>
      </c>
      <c r="G200" s="38">
        <f t="shared" si="40"/>
        <v>0.2167848251975322</v>
      </c>
      <c r="H200" s="33">
        <v>53032</v>
      </c>
      <c r="I200" s="38">
        <f t="shared" si="41"/>
        <v>7.9722432682709773E-2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197239</v>
      </c>
      <c r="O200" s="38">
        <f t="shared" si="45"/>
        <v>0.29650725788024196</v>
      </c>
      <c r="P200" s="33">
        <v>328671</v>
      </c>
      <c r="Q200" s="33">
        <v>619088</v>
      </c>
      <c r="R200" s="33">
        <v>619088</v>
      </c>
      <c r="S200" s="33">
        <v>183310</v>
      </c>
      <c r="T200" s="38">
        <f t="shared" si="46"/>
        <v>0.2960968392215646</v>
      </c>
      <c r="U200" s="38">
        <f t="shared" si="47"/>
        <v>-0.838647157796094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27500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27500</v>
      </c>
      <c r="O201" s="38">
        <f t="shared" si="45"/>
        <v>0</v>
      </c>
      <c r="P201" s="33">
        <v>48162285</v>
      </c>
      <c r="Q201" s="33">
        <v>12620000</v>
      </c>
      <c r="R201" s="33">
        <v>12620000</v>
      </c>
      <c r="S201" s="33">
        <v>41394681</v>
      </c>
      <c r="T201" s="38">
        <f t="shared" si="46"/>
        <v>3.2800856576862123</v>
      </c>
      <c r="U201" s="38">
        <f t="shared" si="47"/>
        <v>-0.99942901380198224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665208</v>
      </c>
      <c r="E204" s="34">
        <f>SUM(E199:E203)</f>
        <v>665208</v>
      </c>
      <c r="F204" s="34">
        <f>SUM(F199:F203)</f>
        <v>144207</v>
      </c>
      <c r="G204" s="39">
        <f t="shared" si="40"/>
        <v>0.2167848251975322</v>
      </c>
      <c r="H204" s="34">
        <f>SUM(H199:H203)</f>
        <v>80532</v>
      </c>
      <c r="I204" s="39">
        <f t="shared" si="41"/>
        <v>0.12106288559367898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224739</v>
      </c>
      <c r="O204" s="39">
        <f t="shared" si="45"/>
        <v>0.33784771079121118</v>
      </c>
      <c r="P204" s="34">
        <f>SUM(P199:P203)</f>
        <v>48490956</v>
      </c>
      <c r="Q204" s="34">
        <f>SUM(Q199:Q203)</f>
        <v>13239088</v>
      </c>
      <c r="R204" s="34">
        <f>SUM(R199:R203)</f>
        <v>13239088</v>
      </c>
      <c r="S204" s="34">
        <f>SUM(S199:S203)</f>
        <v>41577991</v>
      </c>
      <c r="T204" s="39">
        <f t="shared" si="46"/>
        <v>3.140547974301553</v>
      </c>
      <c r="U204" s="39">
        <f t="shared" si="47"/>
        <v>-0.99833923670220071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35240626</v>
      </c>
      <c r="E205" s="34">
        <f>SUM(E173:E178,E180:E184,E186:E190,E192:E197,E199:E203)</f>
        <v>35240626</v>
      </c>
      <c r="F205" s="34">
        <f>SUM(F173:F178,F180:F184,F186:F190,F192:F197,F199:F203)</f>
        <v>7099397</v>
      </c>
      <c r="G205" s="39">
        <f t="shared" si="40"/>
        <v>0.20145490605076086</v>
      </c>
      <c r="H205" s="34">
        <f>SUM(H173:H178,H180:H184,H186:H190,H192:H197,H199:H203)</f>
        <v>10324024</v>
      </c>
      <c r="I205" s="39">
        <f t="shared" si="41"/>
        <v>0.29295801953120809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17423421</v>
      </c>
      <c r="O205" s="39">
        <f t="shared" si="45"/>
        <v>0.49441292558196892</v>
      </c>
      <c r="P205" s="34">
        <f>SUM(P173:P178,P180:P184,P186:P190,P192:P197,P199:P203)</f>
        <v>62828775</v>
      </c>
      <c r="Q205" s="34">
        <f>SUM(Q173:Q178,Q180:Q184,Q186:Q190,Q192:Q197,Q199:Q203)</f>
        <v>53572866</v>
      </c>
      <c r="R205" s="34">
        <f>SUM(R173:R178,R180:R184,R186:R190,R192:R197,R199:R203)</f>
        <v>53572866</v>
      </c>
      <c r="S205" s="34">
        <f>SUM(S173:S178,S180:S184,S186:S190,S192:S197,S199:S203)</f>
        <v>48300922</v>
      </c>
      <c r="T205" s="39">
        <f t="shared" si="46"/>
        <v>0.90159301912277756</v>
      </c>
      <c r="U205" s="39">
        <f t="shared" si="47"/>
        <v>-0.83568000490221239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40225</v>
      </c>
      <c r="Q214" s="33">
        <v>0</v>
      </c>
      <c r="R214" s="33">
        <v>0</v>
      </c>
      <c r="S214" s="33">
        <v>16333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40225</v>
      </c>
      <c r="Q216" s="34">
        <f>SUM(Q208:Q215)</f>
        <v>0</v>
      </c>
      <c r="R216" s="34">
        <f>SUM(R208:R215)</f>
        <v>0</v>
      </c>
      <c r="S216" s="34">
        <f>SUM(S208:S215)</f>
        <v>16333</v>
      </c>
      <c r="T216" s="39">
        <f t="shared" si="54"/>
        <v>0</v>
      </c>
      <c r="U216" s="39">
        <f t="shared" si="55"/>
        <v>-1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1339140</v>
      </c>
      <c r="E217" s="33">
        <v>1339140</v>
      </c>
      <c r="F217" s="33">
        <v>0</v>
      </c>
      <c r="G217" s="38">
        <f t="shared" si="48"/>
        <v>0</v>
      </c>
      <c r="H217" s="33">
        <v>22</v>
      </c>
      <c r="I217" s="38">
        <f t="shared" si="49"/>
        <v>1.6428454082470839E-5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22</v>
      </c>
      <c r="O217" s="38">
        <f t="shared" si="53"/>
        <v>1.6428454082470839E-5</v>
      </c>
      <c r="P217" s="33">
        <v>45982</v>
      </c>
      <c r="Q217" s="33">
        <v>582144</v>
      </c>
      <c r="R217" s="33">
        <v>582144</v>
      </c>
      <c r="S217" s="33">
        <v>0</v>
      </c>
      <c r="T217" s="38">
        <f t="shared" si="54"/>
        <v>0</v>
      </c>
      <c r="U217" s="38">
        <f t="shared" si="55"/>
        <v>-0.99952155191161762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12325318</v>
      </c>
      <c r="E218" s="33">
        <v>12325318</v>
      </c>
      <c r="F218" s="33">
        <v>845398</v>
      </c>
      <c r="G218" s="38">
        <f t="shared" si="48"/>
        <v>6.8590360102676454E-2</v>
      </c>
      <c r="H218" s="33">
        <v>2560902</v>
      </c>
      <c r="I218" s="38">
        <f t="shared" si="49"/>
        <v>0.20777573446786526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3406300</v>
      </c>
      <c r="O218" s="38">
        <f t="shared" si="53"/>
        <v>0.27636609457054173</v>
      </c>
      <c r="P218" s="33">
        <v>3690701</v>
      </c>
      <c r="Q218" s="33">
        <v>8305163</v>
      </c>
      <c r="R218" s="33">
        <v>8305163</v>
      </c>
      <c r="S218" s="33">
        <v>2039814</v>
      </c>
      <c r="T218" s="38">
        <f t="shared" si="54"/>
        <v>0.24560794291454605</v>
      </c>
      <c r="U218" s="38">
        <f t="shared" si="55"/>
        <v>-0.30612043619897689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10217283</v>
      </c>
      <c r="E219" s="33">
        <v>10217283</v>
      </c>
      <c r="F219" s="33">
        <v>1574404</v>
      </c>
      <c r="G219" s="38">
        <f t="shared" si="48"/>
        <v>0.15409223763303806</v>
      </c>
      <c r="H219" s="33">
        <v>2511741</v>
      </c>
      <c r="I219" s="38">
        <f t="shared" si="49"/>
        <v>0.24583257603807196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4086145</v>
      </c>
      <c r="O219" s="38">
        <f t="shared" si="53"/>
        <v>0.39992481367111005</v>
      </c>
      <c r="P219" s="33">
        <v>4765154</v>
      </c>
      <c r="Q219" s="33">
        <v>9732969</v>
      </c>
      <c r="R219" s="33">
        <v>9732969</v>
      </c>
      <c r="S219" s="33">
        <v>2784494</v>
      </c>
      <c r="T219" s="38">
        <f t="shared" si="54"/>
        <v>0.28608885942203249</v>
      </c>
      <c r="U219" s="38">
        <f t="shared" si="55"/>
        <v>-0.47289405547019048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5075320</v>
      </c>
      <c r="E223" s="33">
        <v>5075320</v>
      </c>
      <c r="F223" s="33">
        <v>685084</v>
      </c>
      <c r="G223" s="38">
        <f t="shared" si="48"/>
        <v>0.13498340991306951</v>
      </c>
      <c r="H223" s="33">
        <v>957486</v>
      </c>
      <c r="I223" s="38">
        <f t="shared" si="49"/>
        <v>0.18865529661183925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1642570</v>
      </c>
      <c r="O223" s="38">
        <f t="shared" si="53"/>
        <v>0.32363870652490878</v>
      </c>
      <c r="P223" s="33">
        <v>1523418</v>
      </c>
      <c r="Q223" s="33">
        <v>4131624</v>
      </c>
      <c r="R223" s="33">
        <v>4131624</v>
      </c>
      <c r="S223" s="33">
        <v>835286</v>
      </c>
      <c r="T223" s="38">
        <f t="shared" si="54"/>
        <v>0.20216892921524321</v>
      </c>
      <c r="U223" s="38">
        <f t="shared" si="55"/>
        <v>-0.37148832428132006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28957061</v>
      </c>
      <c r="E224" s="34">
        <f>SUM(E217:E223)</f>
        <v>28957061</v>
      </c>
      <c r="F224" s="34">
        <f>SUM(F217:F223)</f>
        <v>3104886</v>
      </c>
      <c r="G224" s="39">
        <f t="shared" si="48"/>
        <v>0.10722379595083907</v>
      </c>
      <c r="H224" s="34">
        <f>SUM(H217:H223)</f>
        <v>6030151</v>
      </c>
      <c r="I224" s="39">
        <f t="shared" si="49"/>
        <v>0.20824457979350874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9135037</v>
      </c>
      <c r="O224" s="39">
        <f t="shared" si="53"/>
        <v>0.31546837574434783</v>
      </c>
      <c r="P224" s="34">
        <f>SUM(P217:P223)</f>
        <v>10025255</v>
      </c>
      <c r="Q224" s="34">
        <f>SUM(Q217:Q223)</f>
        <v>22751900</v>
      </c>
      <c r="R224" s="34">
        <f>SUM(R217:R223)</f>
        <v>22751900</v>
      </c>
      <c r="S224" s="34">
        <f>SUM(S217:S223)</f>
        <v>5659594</v>
      </c>
      <c r="T224" s="39">
        <f t="shared" si="54"/>
        <v>0.24875258769597264</v>
      </c>
      <c r="U224" s="39">
        <f t="shared" si="55"/>
        <v>-0.39850397820304817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1500000</v>
      </c>
      <c r="E225" s="33">
        <v>1500000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11864997</v>
      </c>
      <c r="E226" s="33">
        <v>11864997</v>
      </c>
      <c r="F226" s="33">
        <v>3056280</v>
      </c>
      <c r="G226" s="38">
        <f t="shared" si="48"/>
        <v>0.25758792859366081</v>
      </c>
      <c r="H226" s="33">
        <v>3561155</v>
      </c>
      <c r="I226" s="38">
        <f t="shared" si="49"/>
        <v>0.30013956177148632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6617435</v>
      </c>
      <c r="O226" s="38">
        <f t="shared" si="53"/>
        <v>0.55772749036514713</v>
      </c>
      <c r="P226" s="33">
        <v>6383720</v>
      </c>
      <c r="Q226" s="33">
        <v>15264354</v>
      </c>
      <c r="R226" s="33">
        <v>15264354</v>
      </c>
      <c r="S226" s="33">
        <v>3550660</v>
      </c>
      <c r="T226" s="38">
        <f t="shared" si="54"/>
        <v>0.23261121957732375</v>
      </c>
      <c r="U226" s="38">
        <f t="shared" si="55"/>
        <v>-0.44215050158841551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10417325</v>
      </c>
      <c r="E227" s="33">
        <v>10417325</v>
      </c>
      <c r="F227" s="33">
        <v>236922</v>
      </c>
      <c r="G227" s="38">
        <f t="shared" si="48"/>
        <v>2.2743074637682898E-2</v>
      </c>
      <c r="H227" s="33">
        <v>152619</v>
      </c>
      <c r="I227" s="38">
        <f t="shared" si="49"/>
        <v>1.4650498088520805E-2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389541</v>
      </c>
      <c r="O227" s="38">
        <f t="shared" si="53"/>
        <v>3.7393572726203701E-2</v>
      </c>
      <c r="P227" s="33">
        <v>65185</v>
      </c>
      <c r="Q227" s="33">
        <v>4674728</v>
      </c>
      <c r="R227" s="33">
        <v>4674728</v>
      </c>
      <c r="S227" s="33">
        <v>61235</v>
      </c>
      <c r="T227" s="38">
        <f t="shared" si="54"/>
        <v>1.3099157854745773E-2</v>
      </c>
      <c r="U227" s="38">
        <f t="shared" si="55"/>
        <v>1.3413208560251593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10031405</v>
      </c>
      <c r="E228" s="33">
        <v>10031405</v>
      </c>
      <c r="F228" s="33">
        <v>1948102</v>
      </c>
      <c r="G228" s="38">
        <f t="shared" si="48"/>
        <v>0.1942003139141526</v>
      </c>
      <c r="H228" s="33">
        <v>2334365</v>
      </c>
      <c r="I228" s="38">
        <f t="shared" si="49"/>
        <v>0.23270568778750333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4282467</v>
      </c>
      <c r="O228" s="38">
        <f t="shared" si="53"/>
        <v>0.42690600170165593</v>
      </c>
      <c r="P228" s="33">
        <v>6340244</v>
      </c>
      <c r="Q228" s="33">
        <v>5818569</v>
      </c>
      <c r="R228" s="33">
        <v>5818569</v>
      </c>
      <c r="S228" s="33">
        <v>4359995</v>
      </c>
      <c r="T228" s="38">
        <f t="shared" si="54"/>
        <v>0.74932427543610813</v>
      </c>
      <c r="U228" s="38">
        <f t="shared" si="55"/>
        <v>-0.63181779754848555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3475680</v>
      </c>
      <c r="E229" s="33">
        <v>3475680</v>
      </c>
      <c r="F229" s="33">
        <v>228639</v>
      </c>
      <c r="G229" s="38">
        <f t="shared" si="48"/>
        <v>6.5782523132164067E-2</v>
      </c>
      <c r="H229" s="33">
        <v>255147</v>
      </c>
      <c r="I229" s="38">
        <f t="shared" si="49"/>
        <v>7.3409232150255493E-2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483786</v>
      </c>
      <c r="O229" s="38">
        <f t="shared" si="53"/>
        <v>0.13919175528241956</v>
      </c>
      <c r="P229" s="33">
        <v>475648</v>
      </c>
      <c r="Q229" s="33">
        <v>2374203</v>
      </c>
      <c r="R229" s="33">
        <v>2374203</v>
      </c>
      <c r="S229" s="33">
        <v>248242</v>
      </c>
      <c r="T229" s="38">
        <f t="shared" si="54"/>
        <v>0.1045580348436928</v>
      </c>
      <c r="U229" s="38">
        <f t="shared" si="55"/>
        <v>-0.46358021057588805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37289407</v>
      </c>
      <c r="E230" s="34">
        <f>SUM(E225:E229)</f>
        <v>37289407</v>
      </c>
      <c r="F230" s="34">
        <f>SUM(F225:F229)</f>
        <v>5469943</v>
      </c>
      <c r="G230" s="39">
        <f t="shared" si="48"/>
        <v>0.14668892428351032</v>
      </c>
      <c r="H230" s="34">
        <f>SUM(H225:H229)</f>
        <v>6303286</v>
      </c>
      <c r="I230" s="39">
        <f t="shared" si="49"/>
        <v>0.16903690637933716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11773229</v>
      </c>
      <c r="O230" s="39">
        <f t="shared" si="53"/>
        <v>0.31572583066284748</v>
      </c>
      <c r="P230" s="34">
        <f>SUM(P225:P229)</f>
        <v>13264797</v>
      </c>
      <c r="Q230" s="34">
        <f>SUM(Q225:Q229)</f>
        <v>28131854</v>
      </c>
      <c r="R230" s="34">
        <f>SUM(R225:R229)</f>
        <v>28131854</v>
      </c>
      <c r="S230" s="34">
        <f>SUM(S225:S229)</f>
        <v>8220132</v>
      </c>
      <c r="T230" s="39">
        <f t="shared" si="54"/>
        <v>0.29220015147241984</v>
      </c>
      <c r="U230" s="39">
        <f t="shared" si="55"/>
        <v>-0.52481097147585443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66246468</v>
      </c>
      <c r="E231" s="34">
        <f>SUM(E208:E215,E217:E223,E225:E229)</f>
        <v>66246468</v>
      </c>
      <c r="F231" s="34">
        <f>SUM(F208:F215,F217:F223,F225:F229)</f>
        <v>8574829</v>
      </c>
      <c r="G231" s="39">
        <f t="shared" si="48"/>
        <v>0.12943828190206308</v>
      </c>
      <c r="H231" s="34">
        <f>SUM(H208:H215,H217:H223,H225:H229)</f>
        <v>12333437</v>
      </c>
      <c r="I231" s="39">
        <f t="shared" si="49"/>
        <v>0.18617501237952791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20908266</v>
      </c>
      <c r="O231" s="39">
        <f t="shared" si="53"/>
        <v>0.31561329428159096</v>
      </c>
      <c r="P231" s="34">
        <f>SUM(P208:P215,P217:P223,P225:P229)</f>
        <v>23330277</v>
      </c>
      <c r="Q231" s="34">
        <f>SUM(Q208:Q215,Q217:Q223,Q225:Q229)</f>
        <v>50883754</v>
      </c>
      <c r="R231" s="34">
        <f>SUM(R208:R215,R217:R223,R225:R229)</f>
        <v>50883754</v>
      </c>
      <c r="S231" s="34">
        <f>SUM(S208:S215,S217:S223,S225:S229)</f>
        <v>13896059</v>
      </c>
      <c r="T231" s="39">
        <f t="shared" si="54"/>
        <v>0.27309421785192972</v>
      </c>
      <c r="U231" s="39">
        <f t="shared" si="55"/>
        <v>-0.47135488361325495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1445428</v>
      </c>
      <c r="E235" s="33">
        <v>1445428</v>
      </c>
      <c r="F235" s="33">
        <v>576936</v>
      </c>
      <c r="G235" s="38">
        <f t="shared" si="56"/>
        <v>0.39914544342575348</v>
      </c>
      <c r="H235" s="33">
        <v>607544</v>
      </c>
      <c r="I235" s="38">
        <f t="shared" si="57"/>
        <v>0.42032117822541143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1184480</v>
      </c>
      <c r="O235" s="38">
        <f t="shared" si="61"/>
        <v>0.81946662165116491</v>
      </c>
      <c r="P235" s="33">
        <v>581337</v>
      </c>
      <c r="Q235" s="33">
        <v>779225</v>
      </c>
      <c r="R235" s="33">
        <v>779225</v>
      </c>
      <c r="S235" s="33">
        <v>454767</v>
      </c>
      <c r="T235" s="38">
        <f t="shared" si="62"/>
        <v>0.58361448875485256</v>
      </c>
      <c r="U235" s="38">
        <f t="shared" si="63"/>
        <v>4.5080564285431723E-2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5744166</v>
      </c>
      <c r="E236" s="33">
        <v>5744166</v>
      </c>
      <c r="F236" s="33">
        <v>857456</v>
      </c>
      <c r="G236" s="38">
        <f t="shared" si="56"/>
        <v>0.14927423754814886</v>
      </c>
      <c r="H236" s="33">
        <v>880909</v>
      </c>
      <c r="I236" s="38">
        <f t="shared" si="57"/>
        <v>0.15335716272823591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1738365</v>
      </c>
      <c r="O236" s="38">
        <f t="shared" si="61"/>
        <v>0.30263140027638474</v>
      </c>
      <c r="P236" s="33">
        <v>1735425</v>
      </c>
      <c r="Q236" s="33">
        <v>5673949</v>
      </c>
      <c r="R236" s="33">
        <v>5673949</v>
      </c>
      <c r="S236" s="33">
        <v>891155</v>
      </c>
      <c r="T236" s="38">
        <f t="shared" si="62"/>
        <v>0.1570608054460835</v>
      </c>
      <c r="U236" s="38">
        <f t="shared" si="63"/>
        <v>-0.49239581082443784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7189594</v>
      </c>
      <c r="E240" s="34">
        <f>SUM(E234:E239)</f>
        <v>7189594</v>
      </c>
      <c r="F240" s="34">
        <f>SUM(F234:F239)</f>
        <v>1434392</v>
      </c>
      <c r="G240" s="39">
        <f t="shared" si="56"/>
        <v>0.19950945769677675</v>
      </c>
      <c r="H240" s="34">
        <f>SUM(H234:H239)</f>
        <v>1488453</v>
      </c>
      <c r="I240" s="39">
        <f t="shared" si="57"/>
        <v>0.20702879745365316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2922845</v>
      </c>
      <c r="O240" s="39">
        <f t="shared" si="61"/>
        <v>0.40653825515042991</v>
      </c>
      <c r="P240" s="34">
        <f>SUM(P234:P239)</f>
        <v>2316762</v>
      </c>
      <c r="Q240" s="34">
        <f>SUM(Q234:Q239)</f>
        <v>6453174</v>
      </c>
      <c r="R240" s="34">
        <f>SUM(R234:R239)</f>
        <v>6453174</v>
      </c>
      <c r="S240" s="34">
        <f>SUM(S234:S239)</f>
        <v>1345922</v>
      </c>
      <c r="T240" s="39">
        <f t="shared" si="62"/>
        <v>0.20856744293583282</v>
      </c>
      <c r="U240" s="39">
        <f t="shared" si="63"/>
        <v>-0.35752874054391426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999996</v>
      </c>
      <c r="E243" s="33">
        <v>999996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310000</v>
      </c>
      <c r="E244" s="33">
        <v>310000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105000</v>
      </c>
      <c r="R244" s="33">
        <v>105000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1309996</v>
      </c>
      <c r="E247" s="34">
        <f>SUM(E241:E246)</f>
        <v>1309996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105000</v>
      </c>
      <c r="R247" s="34">
        <f>SUM(R241:R246)</f>
        <v>105000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5394075</v>
      </c>
      <c r="E248" s="33">
        <v>5394075</v>
      </c>
      <c r="F248" s="33">
        <v>459494</v>
      </c>
      <c r="G248" s="38">
        <f t="shared" si="56"/>
        <v>8.5184948299754829E-2</v>
      </c>
      <c r="H248" s="33">
        <v>10594</v>
      </c>
      <c r="I248" s="38">
        <f t="shared" si="57"/>
        <v>1.9640068037615347E-3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470088</v>
      </c>
      <c r="O248" s="38">
        <f t="shared" si="61"/>
        <v>8.7148955103516362E-2</v>
      </c>
      <c r="P248" s="33">
        <v>1147107</v>
      </c>
      <c r="Q248" s="33">
        <v>5658863</v>
      </c>
      <c r="R248" s="33">
        <v>5658863</v>
      </c>
      <c r="S248" s="33">
        <v>365007</v>
      </c>
      <c r="T248" s="38">
        <f t="shared" si="62"/>
        <v>6.4501826603683463E-2</v>
      </c>
      <c r="U248" s="38">
        <f t="shared" si="63"/>
        <v>-0.99076459301529851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15509158</v>
      </c>
      <c r="E253" s="33">
        <v>15509158</v>
      </c>
      <c r="F253" s="33">
        <v>62405</v>
      </c>
      <c r="G253" s="38">
        <f t="shared" si="56"/>
        <v>4.0237516440286445E-3</v>
      </c>
      <c r="H253" s="33">
        <v>2974933</v>
      </c>
      <c r="I253" s="38">
        <f t="shared" si="57"/>
        <v>0.19181782789239751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3037338</v>
      </c>
      <c r="O253" s="38">
        <f t="shared" si="61"/>
        <v>0.19584157953642617</v>
      </c>
      <c r="P253" s="33">
        <v>7186702</v>
      </c>
      <c r="Q253" s="33">
        <v>16069510</v>
      </c>
      <c r="R253" s="33">
        <v>16069510</v>
      </c>
      <c r="S253" s="33">
        <v>3262436</v>
      </c>
      <c r="T253" s="38">
        <f t="shared" si="62"/>
        <v>0.2030202538845304</v>
      </c>
      <c r="U253" s="38">
        <f t="shared" si="63"/>
        <v>-0.58605031904759652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20903233</v>
      </c>
      <c r="E254" s="34">
        <f>SUM(E248:E253)</f>
        <v>20903233</v>
      </c>
      <c r="F254" s="34">
        <f>SUM(F248:F253)</f>
        <v>521899</v>
      </c>
      <c r="G254" s="39">
        <f t="shared" si="56"/>
        <v>2.496738183992878E-2</v>
      </c>
      <c r="H254" s="34">
        <f>SUM(H248:H253)</f>
        <v>2985527</v>
      </c>
      <c r="I254" s="39">
        <f t="shared" si="57"/>
        <v>0.14282608819410852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3507426</v>
      </c>
      <c r="O254" s="39">
        <f t="shared" si="61"/>
        <v>0.16779347003403733</v>
      </c>
      <c r="P254" s="34">
        <f>SUM(P248:P253)</f>
        <v>8333809</v>
      </c>
      <c r="Q254" s="34">
        <f>SUM(Q248:Q253)</f>
        <v>21728373</v>
      </c>
      <c r="R254" s="34">
        <f>SUM(R248:R253)</f>
        <v>21728373</v>
      </c>
      <c r="S254" s="34">
        <f>SUM(S248:S253)</f>
        <v>3627443</v>
      </c>
      <c r="T254" s="39">
        <f t="shared" si="62"/>
        <v>0.16694498939244093</v>
      </c>
      <c r="U254" s="39">
        <f t="shared" si="63"/>
        <v>-0.6417572084985389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1448547</v>
      </c>
      <c r="E255" s="33">
        <v>1448547</v>
      </c>
      <c r="F255" s="33">
        <v>239788</v>
      </c>
      <c r="G255" s="38">
        <f t="shared" si="56"/>
        <v>0.1655369138868121</v>
      </c>
      <c r="H255" s="33">
        <v>273235</v>
      </c>
      <c r="I255" s="38">
        <f t="shared" si="57"/>
        <v>0.18862694824537968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513023</v>
      </c>
      <c r="O255" s="38">
        <f t="shared" si="61"/>
        <v>0.35416386213219175</v>
      </c>
      <c r="P255" s="33">
        <v>649863</v>
      </c>
      <c r="Q255" s="33">
        <v>1812150</v>
      </c>
      <c r="R255" s="33">
        <v>1812150</v>
      </c>
      <c r="S255" s="33">
        <v>327802</v>
      </c>
      <c r="T255" s="38">
        <f t="shared" si="62"/>
        <v>0.18089120657782193</v>
      </c>
      <c r="U255" s="38">
        <f t="shared" si="63"/>
        <v>-0.57954984358241668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3129300</v>
      </c>
      <c r="E257" s="33">
        <v>3129300</v>
      </c>
      <c r="F257" s="33">
        <v>84770</v>
      </c>
      <c r="G257" s="38">
        <f t="shared" si="56"/>
        <v>2.7089125363499823E-2</v>
      </c>
      <c r="H257" s="33">
        <v>359399</v>
      </c>
      <c r="I257" s="38">
        <f t="shared" si="57"/>
        <v>0.11484964688588502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444169</v>
      </c>
      <c r="O257" s="38">
        <f t="shared" si="61"/>
        <v>0.14193877224938484</v>
      </c>
      <c r="P257" s="33">
        <v>282806</v>
      </c>
      <c r="Q257" s="33">
        <v>6324194</v>
      </c>
      <c r="R257" s="33">
        <v>6324194</v>
      </c>
      <c r="S257" s="33">
        <v>168431</v>
      </c>
      <c r="T257" s="38">
        <f t="shared" si="62"/>
        <v>2.6632800954556422E-2</v>
      </c>
      <c r="U257" s="38">
        <f t="shared" si="63"/>
        <v>0.27083230200207908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8426695</v>
      </c>
      <c r="Q258" s="33">
        <v>0</v>
      </c>
      <c r="R258" s="33">
        <v>0</v>
      </c>
      <c r="S258" s="33">
        <v>2103036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4577847</v>
      </c>
      <c r="E259" s="34">
        <f>SUM(E255:E258)</f>
        <v>4577847</v>
      </c>
      <c r="F259" s="34">
        <f>SUM(F255:F258)</f>
        <v>324558</v>
      </c>
      <c r="G259" s="39">
        <f t="shared" si="56"/>
        <v>7.0897520166139233E-2</v>
      </c>
      <c r="H259" s="34">
        <f>SUM(H255:H258)</f>
        <v>632634</v>
      </c>
      <c r="I259" s="39">
        <f t="shared" si="57"/>
        <v>0.13819465788175098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957192</v>
      </c>
      <c r="O259" s="39">
        <f t="shared" si="61"/>
        <v>0.20909217804789021</v>
      </c>
      <c r="P259" s="34">
        <f>SUM(P255:P258)</f>
        <v>9359364</v>
      </c>
      <c r="Q259" s="34">
        <f>SUM(Q255:Q258)</f>
        <v>8136344</v>
      </c>
      <c r="R259" s="34">
        <f>SUM(R255:R258)</f>
        <v>8136344</v>
      </c>
      <c r="S259" s="34">
        <f>SUM(S255:S258)</f>
        <v>2599269</v>
      </c>
      <c r="T259" s="39">
        <f t="shared" si="62"/>
        <v>0.31946400004719566</v>
      </c>
      <c r="U259" s="39">
        <f t="shared" si="63"/>
        <v>-0.93240630453094886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33980670</v>
      </c>
      <c r="E260" s="34">
        <f>SUM(E234:E239,E241:E246,E248:E253,E255:E258)</f>
        <v>33980670</v>
      </c>
      <c r="F260" s="34">
        <f>SUM(F234:F239,F241:F246,F248:F253,F255:F258)</f>
        <v>2280849</v>
      </c>
      <c r="G260" s="39">
        <f t="shared" si="56"/>
        <v>6.7121954923196045E-2</v>
      </c>
      <c r="H260" s="34">
        <f>SUM(H234:H239,H241:H246,H248:H253,H255:H258)</f>
        <v>5106614</v>
      </c>
      <c r="I260" s="39">
        <f t="shared" si="57"/>
        <v>0.1502799679935681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7387463</v>
      </c>
      <c r="O260" s="39">
        <f t="shared" si="61"/>
        <v>0.21740192291676416</v>
      </c>
      <c r="P260" s="34">
        <f>SUM(P234:P239,P241:P246,P248:P253,P255:P258)</f>
        <v>20009935</v>
      </c>
      <c r="Q260" s="34">
        <f>SUM(Q234:Q239,Q241:Q246,Q248:Q253,Q255:Q258)</f>
        <v>36422891</v>
      </c>
      <c r="R260" s="34">
        <f>SUM(R234:R239,R241:R246,R248:R253,R255:R258)</f>
        <v>36422891</v>
      </c>
      <c r="S260" s="34">
        <f>SUM(S234:S239,S241:S246,S248:S253,S255:S258)</f>
        <v>7572634</v>
      </c>
      <c r="T260" s="39">
        <f t="shared" si="62"/>
        <v>0.20790864733938885</v>
      </c>
      <c r="U260" s="39">
        <f t="shared" si="63"/>
        <v>-0.74479607255096036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1924753</v>
      </c>
      <c r="E263" s="33">
        <v>1924753</v>
      </c>
      <c r="F263" s="33">
        <v>187719</v>
      </c>
      <c r="G263" s="38">
        <f t="shared" ref="G263:G299" si="64">IF(($D263     =0),0,($F263     /$D263     ))</f>
        <v>9.7528877731324487E-2</v>
      </c>
      <c r="H263" s="33">
        <v>224481</v>
      </c>
      <c r="I263" s="38">
        <f t="shared" ref="I263:I299" si="65">IF(($D263     =0),0,($H263     /$D263     ))</f>
        <v>0.11662847128956287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412200</v>
      </c>
      <c r="O263" s="38">
        <f t="shared" ref="O263:O299" si="69">IF(($D263     =0),0,($N263     /$D263     ))</f>
        <v>0.21415734902088734</v>
      </c>
      <c r="P263" s="33">
        <v>1140382</v>
      </c>
      <c r="Q263" s="33">
        <v>2884740</v>
      </c>
      <c r="R263" s="33">
        <v>2884740</v>
      </c>
      <c r="S263" s="33">
        <v>1140382</v>
      </c>
      <c r="T263" s="38">
        <f t="shared" ref="T263:T299" si="70">IF(($Q263     =0),0,($S263     /$Q263     ))</f>
        <v>0.395315349043588</v>
      </c>
      <c r="U263" s="38">
        <f t="shared" ref="U263:U299" si="71">IF(($P263     =0),0,(($H263     /$P263     )-1))</f>
        <v>-0.80315280318349469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210556</v>
      </c>
      <c r="E264" s="33">
        <v>210556</v>
      </c>
      <c r="F264" s="33">
        <v>52741</v>
      </c>
      <c r="G264" s="38">
        <f t="shared" si="64"/>
        <v>0.25048443169513096</v>
      </c>
      <c r="H264" s="33">
        <v>59315</v>
      </c>
      <c r="I264" s="38">
        <f t="shared" si="65"/>
        <v>0.28170652937935753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112056</v>
      </c>
      <c r="O264" s="38">
        <f t="shared" si="69"/>
        <v>0.53219096107448849</v>
      </c>
      <c r="P264" s="33">
        <v>100037</v>
      </c>
      <c r="Q264" s="33">
        <v>224340</v>
      </c>
      <c r="R264" s="33">
        <v>224340</v>
      </c>
      <c r="S264" s="33">
        <v>54455</v>
      </c>
      <c r="T264" s="38">
        <f t="shared" si="70"/>
        <v>0.24273424266737986</v>
      </c>
      <c r="U264" s="38">
        <f t="shared" si="71"/>
        <v>-0.40706938432779871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269068</v>
      </c>
      <c r="Q265" s="33">
        <v>0</v>
      </c>
      <c r="R265" s="33">
        <v>0</v>
      </c>
      <c r="S265" s="33">
        <v>269068</v>
      </c>
      <c r="T265" s="38">
        <f t="shared" si="70"/>
        <v>0</v>
      </c>
      <c r="U265" s="38">
        <f t="shared" si="71"/>
        <v>-1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2135309</v>
      </c>
      <c r="E267" s="34">
        <f>SUM(E263:E266)</f>
        <v>2135309</v>
      </c>
      <c r="F267" s="34">
        <f>SUM(F263:F266)</f>
        <v>240460</v>
      </c>
      <c r="G267" s="39">
        <f t="shared" si="64"/>
        <v>0.11261133634523153</v>
      </c>
      <c r="H267" s="34">
        <f>SUM(H263:H266)</f>
        <v>283796</v>
      </c>
      <c r="I267" s="39">
        <f t="shared" si="65"/>
        <v>0.13290629131427817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524256</v>
      </c>
      <c r="O267" s="39">
        <f t="shared" si="69"/>
        <v>0.24551762765950971</v>
      </c>
      <c r="P267" s="34">
        <f>SUM(P263:P266)</f>
        <v>1509487</v>
      </c>
      <c r="Q267" s="34">
        <f>SUM(Q263:Q266)</f>
        <v>3109080</v>
      </c>
      <c r="R267" s="34">
        <f>SUM(R263:R266)</f>
        <v>3109080</v>
      </c>
      <c r="S267" s="34">
        <f>SUM(S263:S266)</f>
        <v>1463905</v>
      </c>
      <c r="T267" s="39">
        <f t="shared" si="70"/>
        <v>0.47084828952616209</v>
      </c>
      <c r="U267" s="39">
        <f t="shared" si="71"/>
        <v>-0.81199175613966867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32000</v>
      </c>
      <c r="E271" s="33">
        <v>32000</v>
      </c>
      <c r="F271" s="33">
        <v>2933</v>
      </c>
      <c r="G271" s="38">
        <f t="shared" si="64"/>
        <v>9.1656249999999995E-2</v>
      </c>
      <c r="H271" s="33">
        <v>1229</v>
      </c>
      <c r="I271" s="38">
        <f t="shared" si="65"/>
        <v>3.8406250000000003E-2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4162</v>
      </c>
      <c r="O271" s="38">
        <f t="shared" si="69"/>
        <v>0.1300625</v>
      </c>
      <c r="P271" s="33">
        <v>750</v>
      </c>
      <c r="Q271" s="33">
        <v>52750</v>
      </c>
      <c r="R271" s="33">
        <v>52750</v>
      </c>
      <c r="S271" s="33">
        <v>0</v>
      </c>
      <c r="T271" s="38">
        <f t="shared" si="70"/>
        <v>0</v>
      </c>
      <c r="U271" s="38">
        <f t="shared" si="71"/>
        <v>0.63866666666666672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4987745</v>
      </c>
      <c r="F274" s="33">
        <v>318232</v>
      </c>
      <c r="G274" s="38">
        <f t="shared" si="64"/>
        <v>6.3802780615288074E-2</v>
      </c>
      <c r="H274" s="33">
        <v>384842</v>
      </c>
      <c r="I274" s="38">
        <f t="shared" si="65"/>
        <v>7.7157513064521135E-2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703074</v>
      </c>
      <c r="O274" s="38">
        <f t="shared" si="69"/>
        <v>0.14096029367980922</v>
      </c>
      <c r="P274" s="33">
        <v>939217</v>
      </c>
      <c r="Q274" s="33">
        <v>4737600</v>
      </c>
      <c r="R274" s="33">
        <v>4737600</v>
      </c>
      <c r="S274" s="33">
        <v>521519</v>
      </c>
      <c r="T274" s="38">
        <f t="shared" si="70"/>
        <v>0.11008084262073624</v>
      </c>
      <c r="U274" s="38">
        <f t="shared" si="71"/>
        <v>-0.59025230591013578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5019745</v>
      </c>
      <c r="E275" s="34">
        <f>SUM(E268:E274)</f>
        <v>5019745</v>
      </c>
      <c r="F275" s="34">
        <f>SUM(F268:F274)</f>
        <v>321165</v>
      </c>
      <c r="G275" s="39">
        <f t="shared" si="64"/>
        <v>6.3980341630899579E-2</v>
      </c>
      <c r="H275" s="34">
        <f>SUM(H268:H274)</f>
        <v>386071</v>
      </c>
      <c r="I275" s="39">
        <f t="shared" si="65"/>
        <v>7.6910480512456317E-2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707236</v>
      </c>
      <c r="O275" s="39">
        <f t="shared" si="69"/>
        <v>0.14089082214335588</v>
      </c>
      <c r="P275" s="34">
        <f>SUM(P268:P274)</f>
        <v>939967</v>
      </c>
      <c r="Q275" s="34">
        <f>SUM(Q268:Q274)</f>
        <v>4790350</v>
      </c>
      <c r="R275" s="34">
        <f>SUM(R268:R274)</f>
        <v>4790350</v>
      </c>
      <c r="S275" s="34">
        <f>SUM(S268:S274)</f>
        <v>521519</v>
      </c>
      <c r="T275" s="39">
        <f t="shared" si="70"/>
        <v>0.10886866304132266</v>
      </c>
      <c r="U275" s="39">
        <f t="shared" si="71"/>
        <v>-0.58927175102955742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126528</v>
      </c>
      <c r="E279" s="33">
        <v>126528</v>
      </c>
      <c r="F279" s="33">
        <v>31802</v>
      </c>
      <c r="G279" s="38">
        <f t="shared" si="64"/>
        <v>0.25134357612544261</v>
      </c>
      <c r="H279" s="33">
        <v>11588</v>
      </c>
      <c r="I279" s="38">
        <f t="shared" si="65"/>
        <v>9.1584471421345473E-2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43390</v>
      </c>
      <c r="O279" s="38">
        <f t="shared" si="69"/>
        <v>0.34292804754678807</v>
      </c>
      <c r="P279" s="33">
        <v>9269</v>
      </c>
      <c r="Q279" s="33">
        <v>269645</v>
      </c>
      <c r="R279" s="33">
        <v>269645</v>
      </c>
      <c r="S279" s="33">
        <v>8727</v>
      </c>
      <c r="T279" s="38">
        <f t="shared" si="70"/>
        <v>3.2364775909065627E-2</v>
      </c>
      <c r="U279" s="38">
        <f t="shared" si="71"/>
        <v>0.25018880138094723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126528</v>
      </c>
      <c r="E285" s="34">
        <f>SUM(E276:E284)</f>
        <v>126528</v>
      </c>
      <c r="F285" s="34">
        <f>SUM(F276:F284)</f>
        <v>31802</v>
      </c>
      <c r="G285" s="39">
        <f t="shared" si="64"/>
        <v>0.25134357612544261</v>
      </c>
      <c r="H285" s="34">
        <f>SUM(H276:H284)</f>
        <v>11588</v>
      </c>
      <c r="I285" s="39">
        <f t="shared" si="65"/>
        <v>9.1584471421345473E-2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43390</v>
      </c>
      <c r="O285" s="39">
        <f t="shared" si="69"/>
        <v>0.34292804754678807</v>
      </c>
      <c r="P285" s="34">
        <f>SUM(P276:P284)</f>
        <v>9269</v>
      </c>
      <c r="Q285" s="34">
        <f>SUM(Q276:Q284)</f>
        <v>269645</v>
      </c>
      <c r="R285" s="34">
        <f>SUM(R276:R284)</f>
        <v>269645</v>
      </c>
      <c r="S285" s="34">
        <f>SUM(S276:S284)</f>
        <v>8727</v>
      </c>
      <c r="T285" s="39">
        <f t="shared" si="70"/>
        <v>3.2364775909065627E-2</v>
      </c>
      <c r="U285" s="39">
        <f t="shared" si="71"/>
        <v>0.25018880138094723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710885</v>
      </c>
      <c r="E293" s="33">
        <v>710885</v>
      </c>
      <c r="F293" s="33">
        <v>156678</v>
      </c>
      <c r="G293" s="38">
        <f t="shared" si="64"/>
        <v>0.22039851734106078</v>
      </c>
      <c r="H293" s="33">
        <v>205781</v>
      </c>
      <c r="I293" s="38">
        <f t="shared" si="65"/>
        <v>0.28947157416459762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362459</v>
      </c>
      <c r="O293" s="38">
        <f t="shared" si="69"/>
        <v>0.50987009150565843</v>
      </c>
      <c r="P293" s="33">
        <v>337592</v>
      </c>
      <c r="Q293" s="33">
        <v>702373</v>
      </c>
      <c r="R293" s="33">
        <v>702373</v>
      </c>
      <c r="S293" s="33">
        <v>189200</v>
      </c>
      <c r="T293" s="38">
        <f t="shared" si="70"/>
        <v>0.2693725413704684</v>
      </c>
      <c r="U293" s="38">
        <f t="shared" si="71"/>
        <v>-0.39044467878385747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13959</v>
      </c>
      <c r="G296" s="38">
        <f t="shared" si="64"/>
        <v>0</v>
      </c>
      <c r="H296" s="33">
        <v>9528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23487</v>
      </c>
      <c r="O296" s="38">
        <f t="shared" si="69"/>
        <v>0</v>
      </c>
      <c r="P296" s="33">
        <v>21165</v>
      </c>
      <c r="Q296" s="33">
        <v>0</v>
      </c>
      <c r="R296" s="33">
        <v>0</v>
      </c>
      <c r="S296" s="33">
        <v>12699</v>
      </c>
      <c r="T296" s="38">
        <f t="shared" si="70"/>
        <v>0</v>
      </c>
      <c r="U296" s="38">
        <f t="shared" si="71"/>
        <v>-0.5498228206945428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11474270</v>
      </c>
      <c r="E297" s="33">
        <v>11474270</v>
      </c>
      <c r="F297" s="33">
        <v>4451209</v>
      </c>
      <c r="G297" s="38">
        <f t="shared" si="64"/>
        <v>0.3879296024932305</v>
      </c>
      <c r="H297" s="33">
        <v>1684408</v>
      </c>
      <c r="I297" s="38">
        <f t="shared" si="65"/>
        <v>0.14679870702014158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6135617</v>
      </c>
      <c r="O297" s="38">
        <f t="shared" si="69"/>
        <v>0.53472830951337214</v>
      </c>
      <c r="P297" s="33">
        <v>4798137</v>
      </c>
      <c r="Q297" s="33">
        <v>9926890</v>
      </c>
      <c r="R297" s="33">
        <v>9926890</v>
      </c>
      <c r="S297" s="33">
        <v>3457313</v>
      </c>
      <c r="T297" s="38">
        <f t="shared" si="70"/>
        <v>0.34827755722084158</v>
      </c>
      <c r="U297" s="38">
        <f t="shared" si="71"/>
        <v>-0.64894541360532221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12185155</v>
      </c>
      <c r="E298" s="34">
        <f>SUM(E293:E297)</f>
        <v>12185155</v>
      </c>
      <c r="F298" s="34">
        <f>SUM(F293:F297)</f>
        <v>4621846</v>
      </c>
      <c r="G298" s="39">
        <f t="shared" si="64"/>
        <v>0.37930137121768248</v>
      </c>
      <c r="H298" s="34">
        <f>SUM(H293:H297)</f>
        <v>1899717</v>
      </c>
      <c r="I298" s="39">
        <f t="shared" si="65"/>
        <v>0.15590421295420534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6521563</v>
      </c>
      <c r="O298" s="39">
        <f t="shared" si="69"/>
        <v>0.53520558417188779</v>
      </c>
      <c r="P298" s="34">
        <f>SUM(P293:P297)</f>
        <v>5156894</v>
      </c>
      <c r="Q298" s="34">
        <f>SUM(Q293:Q297)</f>
        <v>10629263</v>
      </c>
      <c r="R298" s="34">
        <f>SUM(R293:R297)</f>
        <v>10629263</v>
      </c>
      <c r="S298" s="34">
        <f>SUM(S293:S297)</f>
        <v>3659212</v>
      </c>
      <c r="T298" s="39">
        <f t="shared" si="70"/>
        <v>0.34425829899965782</v>
      </c>
      <c r="U298" s="39">
        <f t="shared" si="71"/>
        <v>-0.63161604640312552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19466737</v>
      </c>
      <c r="E299" s="34">
        <f>SUM(E263:E266,E268:E274,E276:E284,E286:E291,E293:E297)</f>
        <v>19466737</v>
      </c>
      <c r="F299" s="34">
        <f>SUM(F263:F266,F268:F274,F276:F284,F286:F291,F293:F297)</f>
        <v>5215273</v>
      </c>
      <c r="G299" s="39">
        <f t="shared" si="64"/>
        <v>0.26790689163777165</v>
      </c>
      <c r="H299" s="34">
        <f>SUM(H263:H266,H268:H274,H276:H284,H286:H291,H293:H297)</f>
        <v>2581172</v>
      </c>
      <c r="I299" s="39">
        <f t="shared" si="65"/>
        <v>0.13259397299095374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7796445</v>
      </c>
      <c r="O299" s="39">
        <f t="shared" si="69"/>
        <v>0.40050086462872542</v>
      </c>
      <c r="P299" s="34">
        <f>SUM(P263:P266,P268:P274,P276:P284,P286:P291,P293:P297)</f>
        <v>7615617</v>
      </c>
      <c r="Q299" s="34">
        <f>SUM(Q263:Q266,Q268:Q274,Q276:Q284,Q286:Q291,Q293:Q297)</f>
        <v>18798338</v>
      </c>
      <c r="R299" s="34">
        <f>SUM(R263:R266,R268:R274,R276:R284,R286:R291,R293:R297)</f>
        <v>18798338</v>
      </c>
      <c r="S299" s="34">
        <f>SUM(S263:S266,S268:S274,S276:S284,S286:S291,S293:S297)</f>
        <v>5653363</v>
      </c>
      <c r="T299" s="39">
        <f t="shared" si="70"/>
        <v>0.30073738433684938</v>
      </c>
      <c r="U299" s="39">
        <f t="shared" si="71"/>
        <v>-0.6610685647663217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239494998</v>
      </c>
      <c r="E302" s="33">
        <v>242824998</v>
      </c>
      <c r="F302" s="33">
        <v>43268068</v>
      </c>
      <c r="G302" s="38">
        <f t="shared" ref="G302:G339" si="72">IF(($D302     =0),0,($F302     /$D302     ))</f>
        <v>0.18066376484405741</v>
      </c>
      <c r="H302" s="33">
        <v>61079171</v>
      </c>
      <c r="I302" s="38">
        <f t="shared" ref="I302:I339" si="73">IF(($D302     =0),0,($H302     /$D302     ))</f>
        <v>0.25503318027543942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104347239</v>
      </c>
      <c r="O302" s="38">
        <f t="shared" ref="O302:O339" si="77">IF(($D302     =0),0,($N302     /$D302     ))</f>
        <v>0.4356969451194968</v>
      </c>
      <c r="P302" s="33">
        <v>99693760</v>
      </c>
      <c r="Q302" s="33">
        <v>215026694</v>
      </c>
      <c r="R302" s="33">
        <v>215026694</v>
      </c>
      <c r="S302" s="33">
        <v>56179446</v>
      </c>
      <c r="T302" s="38">
        <f t="shared" ref="T302:T339" si="78">IF(($Q302     =0),0,($S302     /$Q302     ))</f>
        <v>0.261267310374032</v>
      </c>
      <c r="U302" s="38">
        <f t="shared" ref="U302:U339" si="79">IF(($P302     =0),0,(($H302     /$P302     )-1))</f>
        <v>-0.38733205568733686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239494998</v>
      </c>
      <c r="E303" s="34">
        <f>E302</f>
        <v>242824998</v>
      </c>
      <c r="F303" s="34">
        <f>F302</f>
        <v>43268068</v>
      </c>
      <c r="G303" s="39">
        <f t="shared" si="72"/>
        <v>0.18066376484405741</v>
      </c>
      <c r="H303" s="34">
        <f>H302</f>
        <v>61079171</v>
      </c>
      <c r="I303" s="39">
        <f t="shared" si="73"/>
        <v>0.25503318027543942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104347239</v>
      </c>
      <c r="O303" s="39">
        <f t="shared" si="77"/>
        <v>0.4356969451194968</v>
      </c>
      <c r="P303" s="34">
        <f>P302</f>
        <v>99693760</v>
      </c>
      <c r="Q303" s="34">
        <f>Q302</f>
        <v>215026694</v>
      </c>
      <c r="R303" s="34">
        <f>R302</f>
        <v>215026694</v>
      </c>
      <c r="S303" s="34">
        <f>S302</f>
        <v>56179446</v>
      </c>
      <c r="T303" s="39">
        <f t="shared" si="78"/>
        <v>0.261267310374032</v>
      </c>
      <c r="U303" s="39">
        <f t="shared" si="79"/>
        <v>-0.38733205568733686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4395580</v>
      </c>
      <c r="E307" s="33">
        <v>4115580</v>
      </c>
      <c r="F307" s="33">
        <v>824186</v>
      </c>
      <c r="G307" s="38">
        <f t="shared" si="72"/>
        <v>0.18750335564362383</v>
      </c>
      <c r="H307" s="33">
        <v>908393</v>
      </c>
      <c r="I307" s="38">
        <f t="shared" si="73"/>
        <v>0.20666055446607728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1732579</v>
      </c>
      <c r="O307" s="38">
        <f t="shared" si="77"/>
        <v>0.39416391010970109</v>
      </c>
      <c r="P307" s="33">
        <v>1415774</v>
      </c>
      <c r="Q307" s="33">
        <v>4246545</v>
      </c>
      <c r="R307" s="33">
        <v>4246545</v>
      </c>
      <c r="S307" s="33">
        <v>875064</v>
      </c>
      <c r="T307" s="38">
        <f t="shared" si="78"/>
        <v>0.20606493043168034</v>
      </c>
      <c r="U307" s="38">
        <f t="shared" si="79"/>
        <v>-0.35837711386139315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4395580</v>
      </c>
      <c r="E310" s="34">
        <f>SUM(E304:E309)</f>
        <v>4115580</v>
      </c>
      <c r="F310" s="34">
        <f>SUM(F304:F309)</f>
        <v>824186</v>
      </c>
      <c r="G310" s="39">
        <f t="shared" si="72"/>
        <v>0.18750335564362383</v>
      </c>
      <c r="H310" s="34">
        <f>SUM(H304:H309)</f>
        <v>908393</v>
      </c>
      <c r="I310" s="39">
        <f t="shared" si="73"/>
        <v>0.20666055446607728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1732579</v>
      </c>
      <c r="O310" s="39">
        <f t="shared" si="77"/>
        <v>0.39416391010970109</v>
      </c>
      <c r="P310" s="34">
        <f>SUM(P304:P309)</f>
        <v>1415774</v>
      </c>
      <c r="Q310" s="34">
        <f>SUM(Q304:Q309)</f>
        <v>4246545</v>
      </c>
      <c r="R310" s="34">
        <f>SUM(R304:R309)</f>
        <v>4246545</v>
      </c>
      <c r="S310" s="34">
        <f>SUM(S304:S309)</f>
        <v>875064</v>
      </c>
      <c r="T310" s="39">
        <f t="shared" si="78"/>
        <v>0.20606493043168034</v>
      </c>
      <c r="U310" s="39">
        <f t="shared" si="79"/>
        <v>-0.35837711386139315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2097860</v>
      </c>
      <c r="E311" s="33">
        <v>2097860</v>
      </c>
      <c r="F311" s="33">
        <v>152831</v>
      </c>
      <c r="G311" s="38">
        <f t="shared" si="72"/>
        <v>7.2850905208164507E-2</v>
      </c>
      <c r="H311" s="33">
        <v>201096</v>
      </c>
      <c r="I311" s="38">
        <f t="shared" si="73"/>
        <v>9.5857683544183114E-2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353927</v>
      </c>
      <c r="O311" s="38">
        <f t="shared" si="77"/>
        <v>0.16870858875234762</v>
      </c>
      <c r="P311" s="33">
        <v>183093</v>
      </c>
      <c r="Q311" s="33">
        <v>2009273</v>
      </c>
      <c r="R311" s="33">
        <v>2009273</v>
      </c>
      <c r="S311" s="33">
        <v>105821</v>
      </c>
      <c r="T311" s="38">
        <f t="shared" si="78"/>
        <v>5.2666312641437972E-2</v>
      </c>
      <c r="U311" s="38">
        <f t="shared" si="79"/>
        <v>9.8327079680817997E-2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1688566</v>
      </c>
      <c r="E312" s="33">
        <v>1688566</v>
      </c>
      <c r="F312" s="33">
        <v>374639</v>
      </c>
      <c r="G312" s="38">
        <f t="shared" si="72"/>
        <v>0.22186814136965924</v>
      </c>
      <c r="H312" s="33">
        <v>525934</v>
      </c>
      <c r="I312" s="38">
        <f t="shared" si="73"/>
        <v>0.31146783720624482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900573</v>
      </c>
      <c r="O312" s="38">
        <f t="shared" si="77"/>
        <v>0.53333597857590409</v>
      </c>
      <c r="P312" s="33">
        <v>866918</v>
      </c>
      <c r="Q312" s="33">
        <v>917623</v>
      </c>
      <c r="R312" s="33">
        <v>917623</v>
      </c>
      <c r="S312" s="33">
        <v>431183</v>
      </c>
      <c r="T312" s="38">
        <f t="shared" si="78"/>
        <v>0.46989122984057724</v>
      </c>
      <c r="U312" s="38">
        <f t="shared" si="79"/>
        <v>-0.39332901150973909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31525654</v>
      </c>
      <c r="E313" s="33">
        <v>31525654</v>
      </c>
      <c r="F313" s="33">
        <v>2892941</v>
      </c>
      <c r="G313" s="38">
        <f t="shared" si="72"/>
        <v>9.1764662518975817E-2</v>
      </c>
      <c r="H313" s="33">
        <v>4458548</v>
      </c>
      <c r="I313" s="38">
        <f t="shared" si="73"/>
        <v>0.14142602719677125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7351489</v>
      </c>
      <c r="O313" s="38">
        <f t="shared" si="77"/>
        <v>0.23319068971574705</v>
      </c>
      <c r="P313" s="33">
        <v>7134638</v>
      </c>
      <c r="Q313" s="33">
        <v>28293942</v>
      </c>
      <c r="R313" s="33">
        <v>28293942</v>
      </c>
      <c r="S313" s="33">
        <v>4387318</v>
      </c>
      <c r="T313" s="38">
        <f t="shared" si="78"/>
        <v>0.15506209774516397</v>
      </c>
      <c r="U313" s="38">
        <f t="shared" si="79"/>
        <v>-0.37508420188943015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458900</v>
      </c>
      <c r="E314" s="33">
        <v>833900</v>
      </c>
      <c r="F314" s="33">
        <v>4597</v>
      </c>
      <c r="G314" s="38">
        <f t="shared" si="72"/>
        <v>1.001743299193724E-2</v>
      </c>
      <c r="H314" s="33">
        <v>293748</v>
      </c>
      <c r="I314" s="38">
        <f t="shared" si="73"/>
        <v>0.64011331444759212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298345</v>
      </c>
      <c r="O314" s="38">
        <f t="shared" si="77"/>
        <v>0.65013074743952926</v>
      </c>
      <c r="P314" s="33">
        <v>712111</v>
      </c>
      <c r="Q314" s="33">
        <v>2685600</v>
      </c>
      <c r="R314" s="33">
        <v>2685600</v>
      </c>
      <c r="S314" s="33">
        <v>691403</v>
      </c>
      <c r="T314" s="38">
        <f t="shared" si="78"/>
        <v>0.25744824247840331</v>
      </c>
      <c r="U314" s="38">
        <f t="shared" si="79"/>
        <v>-0.5874968930405513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35770980</v>
      </c>
      <c r="E317" s="34">
        <f>SUM(E311:E316)</f>
        <v>36145980</v>
      </c>
      <c r="F317" s="34">
        <f>SUM(F311:F316)</f>
        <v>3425008</v>
      </c>
      <c r="G317" s="39">
        <f t="shared" si="72"/>
        <v>9.5748229430672571E-2</v>
      </c>
      <c r="H317" s="34">
        <f>SUM(H311:H316)</f>
        <v>5479326</v>
      </c>
      <c r="I317" s="39">
        <f t="shared" si="73"/>
        <v>0.15317796716779916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8904334</v>
      </c>
      <c r="O317" s="39">
        <f t="shared" si="77"/>
        <v>0.24892619659847173</v>
      </c>
      <c r="P317" s="34">
        <f>SUM(P311:P316)</f>
        <v>8896760</v>
      </c>
      <c r="Q317" s="34">
        <f>SUM(Q311:Q316)</f>
        <v>33906438</v>
      </c>
      <c r="R317" s="34">
        <f>SUM(R311:R316)</f>
        <v>33906438</v>
      </c>
      <c r="S317" s="34">
        <f>SUM(S311:S316)</f>
        <v>5615725</v>
      </c>
      <c r="T317" s="39">
        <f t="shared" si="78"/>
        <v>0.16562415078811876</v>
      </c>
      <c r="U317" s="39">
        <f t="shared" si="79"/>
        <v>-0.38412118569007148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158974</v>
      </c>
      <c r="E318" s="33">
        <v>158974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189199</v>
      </c>
      <c r="R318" s="33">
        <v>189199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19822971</v>
      </c>
      <c r="E319" s="33">
        <v>19822971</v>
      </c>
      <c r="F319" s="33">
        <v>3837141</v>
      </c>
      <c r="G319" s="38">
        <f t="shared" si="72"/>
        <v>0.19357042897353782</v>
      </c>
      <c r="H319" s="33">
        <v>5038341</v>
      </c>
      <c r="I319" s="38">
        <f t="shared" si="73"/>
        <v>0.25416679467472358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8875482</v>
      </c>
      <c r="O319" s="38">
        <f t="shared" si="77"/>
        <v>0.44773722364826141</v>
      </c>
      <c r="P319" s="33">
        <v>7132958</v>
      </c>
      <c r="Q319" s="33">
        <v>16298334</v>
      </c>
      <c r="R319" s="33">
        <v>16298334</v>
      </c>
      <c r="S319" s="33">
        <v>4206991</v>
      </c>
      <c r="T319" s="38">
        <f t="shared" si="78"/>
        <v>0.25812398985074181</v>
      </c>
      <c r="U319" s="38">
        <f t="shared" si="79"/>
        <v>-0.29365334830234524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13702410</v>
      </c>
      <c r="E320" s="33">
        <v>13702410</v>
      </c>
      <c r="F320" s="33">
        <v>1398835</v>
      </c>
      <c r="G320" s="38">
        <f t="shared" si="72"/>
        <v>0.10208678619308574</v>
      </c>
      <c r="H320" s="33">
        <v>1771654</v>
      </c>
      <c r="I320" s="38">
        <f t="shared" si="73"/>
        <v>0.12929506561254553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3170489</v>
      </c>
      <c r="O320" s="38">
        <f t="shared" si="77"/>
        <v>0.23138185180563128</v>
      </c>
      <c r="P320" s="33">
        <v>3302688</v>
      </c>
      <c r="Q320" s="33">
        <v>14019500</v>
      </c>
      <c r="R320" s="33">
        <v>14019500</v>
      </c>
      <c r="S320" s="33">
        <v>1699059</v>
      </c>
      <c r="T320" s="38">
        <f t="shared" si="78"/>
        <v>0.12119255322943044</v>
      </c>
      <c r="U320" s="38">
        <f t="shared" si="79"/>
        <v>-0.4635720964256993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205000</v>
      </c>
      <c r="F321" s="33">
        <v>0</v>
      </c>
      <c r="G321" s="38">
        <f t="shared" si="72"/>
        <v>0</v>
      </c>
      <c r="H321" s="33">
        <v>57960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57960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3727093</v>
      </c>
      <c r="E322" s="33">
        <v>3727093</v>
      </c>
      <c r="F322" s="33">
        <v>592613</v>
      </c>
      <c r="G322" s="38">
        <f t="shared" si="72"/>
        <v>0.15900139867719962</v>
      </c>
      <c r="H322" s="33">
        <v>802530</v>
      </c>
      <c r="I322" s="38">
        <f t="shared" si="73"/>
        <v>0.21532330961422214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1395143</v>
      </c>
      <c r="O322" s="38">
        <f t="shared" si="77"/>
        <v>0.37432470829142178</v>
      </c>
      <c r="P322" s="33">
        <v>1320785</v>
      </c>
      <c r="Q322" s="33">
        <v>2670832</v>
      </c>
      <c r="R322" s="33">
        <v>2670832</v>
      </c>
      <c r="S322" s="33">
        <v>751208</v>
      </c>
      <c r="T322" s="38">
        <f t="shared" si="78"/>
        <v>0.28126366615346826</v>
      </c>
      <c r="U322" s="38">
        <f t="shared" si="79"/>
        <v>-0.39238407462228897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37411448</v>
      </c>
      <c r="E323" s="34">
        <f>SUM(E318:E322)</f>
        <v>37616448</v>
      </c>
      <c r="F323" s="34">
        <f>SUM(F318:F322)</f>
        <v>5828589</v>
      </c>
      <c r="G323" s="39">
        <f t="shared" si="72"/>
        <v>0.15579693680928897</v>
      </c>
      <c r="H323" s="34">
        <f>SUM(H318:H322)</f>
        <v>7670485</v>
      </c>
      <c r="I323" s="39">
        <f t="shared" si="73"/>
        <v>0.20503042277326447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13499074</v>
      </c>
      <c r="O323" s="39">
        <f t="shared" si="77"/>
        <v>0.36082735958255346</v>
      </c>
      <c r="P323" s="34">
        <f>SUM(P318:P322)</f>
        <v>11756431</v>
      </c>
      <c r="Q323" s="34">
        <f>SUM(Q318:Q322)</f>
        <v>33177865</v>
      </c>
      <c r="R323" s="34">
        <f>SUM(R318:R322)</f>
        <v>33177865</v>
      </c>
      <c r="S323" s="34">
        <f>SUM(S318:S322)</f>
        <v>6657258</v>
      </c>
      <c r="T323" s="39">
        <f t="shared" si="78"/>
        <v>0.20065359841569069</v>
      </c>
      <c r="U323" s="39">
        <f t="shared" si="79"/>
        <v>-0.34754986441038105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5622633</v>
      </c>
      <c r="E325" s="33">
        <v>5622633</v>
      </c>
      <c r="F325" s="33">
        <v>964255</v>
      </c>
      <c r="G325" s="38">
        <f t="shared" si="72"/>
        <v>0.17149527632338799</v>
      </c>
      <c r="H325" s="33">
        <v>1416980</v>
      </c>
      <c r="I325" s="38">
        <f t="shared" si="73"/>
        <v>0.2520136028796473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2381235</v>
      </c>
      <c r="O325" s="38">
        <f t="shared" si="77"/>
        <v>0.42350887920303532</v>
      </c>
      <c r="P325" s="33">
        <v>2208642</v>
      </c>
      <c r="Q325" s="33">
        <v>5242087</v>
      </c>
      <c r="R325" s="33">
        <v>5242087</v>
      </c>
      <c r="S325" s="33">
        <v>1346435</v>
      </c>
      <c r="T325" s="38">
        <f t="shared" si="78"/>
        <v>0.25685094505299128</v>
      </c>
      <c r="U325" s="38">
        <f t="shared" si="79"/>
        <v>-0.35843835261667578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11767487</v>
      </c>
      <c r="E326" s="33">
        <v>11767487</v>
      </c>
      <c r="F326" s="33">
        <v>1720663</v>
      </c>
      <c r="G326" s="38">
        <f t="shared" si="72"/>
        <v>0.14622178890021292</v>
      </c>
      <c r="H326" s="33">
        <v>3006152</v>
      </c>
      <c r="I326" s="38">
        <f t="shared" si="73"/>
        <v>0.25546252993523594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4726815</v>
      </c>
      <c r="O326" s="38">
        <f t="shared" si="77"/>
        <v>0.40168431883544892</v>
      </c>
      <c r="P326" s="33">
        <v>2930100</v>
      </c>
      <c r="Q326" s="33">
        <v>7912285</v>
      </c>
      <c r="R326" s="33">
        <v>7912285</v>
      </c>
      <c r="S326" s="33">
        <v>1764699</v>
      </c>
      <c r="T326" s="38">
        <f t="shared" si="78"/>
        <v>0.22303279014848429</v>
      </c>
      <c r="U326" s="38">
        <f t="shared" si="79"/>
        <v>2.5955428142384163E-2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2940322</v>
      </c>
      <c r="E327" s="33">
        <v>3188822</v>
      </c>
      <c r="F327" s="33">
        <v>457985</v>
      </c>
      <c r="G327" s="38">
        <f t="shared" si="72"/>
        <v>0.15576015143919611</v>
      </c>
      <c r="H327" s="33">
        <v>728856</v>
      </c>
      <c r="I327" s="38">
        <f t="shared" si="73"/>
        <v>0.24788305498513427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1186841</v>
      </c>
      <c r="O327" s="38">
        <f t="shared" si="77"/>
        <v>0.40364320642433038</v>
      </c>
      <c r="P327" s="33">
        <v>808239</v>
      </c>
      <c r="Q327" s="33">
        <v>2626128</v>
      </c>
      <c r="R327" s="33">
        <v>2626128</v>
      </c>
      <c r="S327" s="33">
        <v>506884</v>
      </c>
      <c r="T327" s="38">
        <f t="shared" si="78"/>
        <v>0.19301572505224421</v>
      </c>
      <c r="U327" s="38">
        <f t="shared" si="79"/>
        <v>-9.8217235248484691E-2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6062293</v>
      </c>
      <c r="E330" s="33">
        <v>6062293</v>
      </c>
      <c r="F330" s="33">
        <v>987861</v>
      </c>
      <c r="G330" s="38">
        <f t="shared" si="72"/>
        <v>0.16295170820677918</v>
      </c>
      <c r="H330" s="33">
        <v>1463154</v>
      </c>
      <c r="I330" s="38">
        <f t="shared" si="73"/>
        <v>0.24135323053504673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2451015</v>
      </c>
      <c r="O330" s="38">
        <f t="shared" si="77"/>
        <v>0.40430493874182588</v>
      </c>
      <c r="P330" s="33">
        <v>1711872</v>
      </c>
      <c r="Q330" s="33">
        <v>5202622</v>
      </c>
      <c r="R330" s="33">
        <v>5202622</v>
      </c>
      <c r="S330" s="33">
        <v>1032187</v>
      </c>
      <c r="T330" s="38">
        <f t="shared" si="78"/>
        <v>0.19839746189517515</v>
      </c>
      <c r="U330" s="38">
        <f t="shared" si="79"/>
        <v>-0.14529006841633019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3276659</v>
      </c>
      <c r="E331" s="33">
        <v>3276659</v>
      </c>
      <c r="F331" s="33">
        <v>708406</v>
      </c>
      <c r="G331" s="38">
        <f t="shared" si="72"/>
        <v>0.21619765743093805</v>
      </c>
      <c r="H331" s="33">
        <v>953447</v>
      </c>
      <c r="I331" s="38">
        <f t="shared" si="73"/>
        <v>0.29098145397491776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1661853</v>
      </c>
      <c r="O331" s="38">
        <f t="shared" si="77"/>
        <v>0.50717911140585581</v>
      </c>
      <c r="P331" s="33">
        <v>1404042</v>
      </c>
      <c r="Q331" s="33">
        <v>3330078</v>
      </c>
      <c r="R331" s="33">
        <v>3330078</v>
      </c>
      <c r="S331" s="33">
        <v>886743</v>
      </c>
      <c r="T331" s="38">
        <f t="shared" si="78"/>
        <v>0.26628295193085566</v>
      </c>
      <c r="U331" s="38">
        <f t="shared" si="79"/>
        <v>-0.32092700930598939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29669394</v>
      </c>
      <c r="E332" s="34">
        <f>SUM(E324:E331)</f>
        <v>29917894</v>
      </c>
      <c r="F332" s="34">
        <f>SUM(F324:F331)</f>
        <v>4839170</v>
      </c>
      <c r="G332" s="39">
        <f t="shared" si="72"/>
        <v>0.16310309539857806</v>
      </c>
      <c r="H332" s="34">
        <f>SUM(H324:H331)</f>
        <v>7568589</v>
      </c>
      <c r="I332" s="39">
        <f t="shared" si="73"/>
        <v>0.25509752575330658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12407759</v>
      </c>
      <c r="O332" s="39">
        <f t="shared" si="77"/>
        <v>0.41820062115188467</v>
      </c>
      <c r="P332" s="34">
        <f>SUM(P324:P331)</f>
        <v>9062895</v>
      </c>
      <c r="Q332" s="34">
        <f>SUM(Q324:Q331)</f>
        <v>24313200</v>
      </c>
      <c r="R332" s="34">
        <f>SUM(R324:R331)</f>
        <v>24313200</v>
      </c>
      <c r="S332" s="34">
        <f>SUM(S324:S331)</f>
        <v>5536948</v>
      </c>
      <c r="T332" s="39">
        <f t="shared" si="78"/>
        <v>0.22773423490120592</v>
      </c>
      <c r="U332" s="39">
        <f t="shared" si="79"/>
        <v>-0.16488175136090621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346742400</v>
      </c>
      <c r="E338" s="34">
        <f>SUM(E302,E304:E309,E311:E316,E318:E322,E324:E331,E333:E336)</f>
        <v>350620900</v>
      </c>
      <c r="F338" s="34">
        <f>SUM(F302,F304:F309,F311:F316,F318:F322,F324:F331,F333:F336)</f>
        <v>58185021</v>
      </c>
      <c r="G338" s="39">
        <f t="shared" si="72"/>
        <v>0.16780474784739333</v>
      </c>
      <c r="H338" s="34">
        <f>SUM(H302,H304:H309,H311:H316,H318:H322,H324:H331,H333:H336)</f>
        <v>82705964</v>
      </c>
      <c r="I338" s="39">
        <f t="shared" si="73"/>
        <v>0.2385227880986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140890985</v>
      </c>
      <c r="O338" s="39">
        <f t="shared" si="77"/>
        <v>0.40632753594599336</v>
      </c>
      <c r="P338" s="34">
        <f>SUM(P302,P304:P309,P311:P316,P318:P322,P324:P331,P333:P336)</f>
        <v>130825620</v>
      </c>
      <c r="Q338" s="34">
        <f>SUM(Q302,Q304:Q309,Q311:Q316,Q318:Q322,Q324:Q331,Q333:Q336)</f>
        <v>310670742</v>
      </c>
      <c r="R338" s="34">
        <f>SUM(R302,R304:R309,R311:R316,R318:R322,R324:R331,R333:R336)</f>
        <v>310670742</v>
      </c>
      <c r="S338" s="34">
        <f>SUM(S302,S304:S309,S311:S316,S318:S322,S324:S331,S333:S336)</f>
        <v>74864441</v>
      </c>
      <c r="T338" s="39">
        <f t="shared" si="78"/>
        <v>0.24097679916057238</v>
      </c>
      <c r="U338" s="39">
        <f t="shared" si="79"/>
        <v>-0.36781523374397151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1688704907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1687081461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330324864</v>
      </c>
      <c r="G339" s="41">
        <f t="shared" si="72"/>
        <v>0.1956083994490341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392849770</v>
      </c>
      <c r="I339" s="41">
        <f t="shared" si="73"/>
        <v>0.23263375878850337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723174634</v>
      </c>
      <c r="O339" s="41">
        <f t="shared" si="77"/>
        <v>0.42824215823753747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835007286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1664496841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1664496841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487429025</v>
      </c>
      <c r="T339" s="41">
        <f t="shared" si="78"/>
        <v>0.292838660304793</v>
      </c>
      <c r="U339" s="41">
        <f t="shared" si="79"/>
        <v>-0.52952533877650498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4" manualBreakCount="4">
    <brk id="103" max="16383" man="1"/>
    <brk id="170" max="16383" man="1"/>
    <brk id="231" max="16383" man="1"/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49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2809519204</v>
      </c>
      <c r="E8" s="33">
        <v>2809519204</v>
      </c>
      <c r="F8" s="33">
        <v>853308174</v>
      </c>
      <c r="G8" s="38">
        <f>IF(($D8       =0),0,($F8       /$D8       ))</f>
        <v>0.30372035641725409</v>
      </c>
      <c r="H8" s="33">
        <v>655574973</v>
      </c>
      <c r="I8" s="38">
        <f>IF(($D8       =0),0,($H8       /$D8       ))</f>
        <v>0.2333406271317304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1508883147</v>
      </c>
      <c r="O8" s="38">
        <f>IF(($D8       =0),0,($N8       /$D8       ))</f>
        <v>0.53706098354898446</v>
      </c>
      <c r="P8" s="33">
        <v>1233149601</v>
      </c>
      <c r="Q8" s="33">
        <v>2400026506</v>
      </c>
      <c r="R8" s="33">
        <v>2400026506</v>
      </c>
      <c r="S8" s="33">
        <v>530263671</v>
      </c>
      <c r="T8" s="38">
        <f>IF(($Q8       =0),0,($S8       /$Q8       ))</f>
        <v>0.2209407561434657</v>
      </c>
      <c r="U8" s="38">
        <f>IF(($P8       =0),0,(($H8       /$P8       )-1))</f>
        <v>-0.46837352704945656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5406254340</v>
      </c>
      <c r="E9" s="33">
        <v>5406254340</v>
      </c>
      <c r="F9" s="33">
        <v>494056995</v>
      </c>
      <c r="G9" s="38">
        <f>IF(($D9       =0),0,($F9       /$D9       ))</f>
        <v>9.1386191608587922E-2</v>
      </c>
      <c r="H9" s="33">
        <v>1029155005</v>
      </c>
      <c r="I9" s="38">
        <f>IF(($D9       =0),0,($H9       /$D9       ))</f>
        <v>0.19036377874149368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1523212000</v>
      </c>
      <c r="O9" s="38">
        <f>IF(($D9       =0),0,($N9       /$D9       ))</f>
        <v>0.28174997035008159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8215773544</v>
      </c>
      <c r="E10" s="34">
        <f>SUM(E8:E9)</f>
        <v>8215773544</v>
      </c>
      <c r="F10" s="34">
        <f>SUM(F8:F9)</f>
        <v>1347365169</v>
      </c>
      <c r="G10" s="39">
        <f t="shared" ref="G10:G54" si="0">IF(($D10      =0),0,($F10      /$D10      ))</f>
        <v>0.16399735968671925</v>
      </c>
      <c r="H10" s="34">
        <f>SUM(H8:H9)</f>
        <v>1684729978</v>
      </c>
      <c r="I10" s="39">
        <f t="shared" ref="I10:I54" si="1">IF(($D10      =0),0,($H10      /$D10      ))</f>
        <v>0.20506042054072468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3032095147</v>
      </c>
      <c r="O10" s="39">
        <f t="shared" ref="O10:O54" si="5">IF(($D10      =0),0,($N10      /$D10      ))</f>
        <v>0.3690577802274439</v>
      </c>
      <c r="P10" s="34">
        <f>SUM(P8:P9)</f>
        <v>1233149601</v>
      </c>
      <c r="Q10" s="34">
        <f>SUM(Q8:Q9)</f>
        <v>2400026506</v>
      </c>
      <c r="R10" s="34">
        <f>SUM(R8:R9)</f>
        <v>2400026506</v>
      </c>
      <c r="S10" s="34">
        <f>SUM(S8:S9)</f>
        <v>530263671</v>
      </c>
      <c r="T10" s="39">
        <f t="shared" ref="T10:T54" si="6">IF(($Q10      =0),0,($S10      /$Q10      ))</f>
        <v>0.2209407561434657</v>
      </c>
      <c r="U10" s="39">
        <f t="shared" ref="U10:U54" si="7">IF(($P10      =0),0,(($H10      /$P10      )-1))</f>
        <v>0.36620080534737975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140661692</v>
      </c>
      <c r="E11" s="33">
        <v>140661692</v>
      </c>
      <c r="F11" s="33">
        <v>35692151</v>
      </c>
      <c r="G11" s="38">
        <f t="shared" si="0"/>
        <v>0.25374464427741988</v>
      </c>
      <c r="H11" s="33">
        <v>31903236</v>
      </c>
      <c r="I11" s="38">
        <f t="shared" si="1"/>
        <v>0.22680827698276229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67595387</v>
      </c>
      <c r="O11" s="38">
        <f t="shared" si="5"/>
        <v>0.48055292126018218</v>
      </c>
      <c r="P11" s="33">
        <v>64282674</v>
      </c>
      <c r="Q11" s="33">
        <v>134415467</v>
      </c>
      <c r="R11" s="33">
        <v>134415467</v>
      </c>
      <c r="S11" s="33">
        <v>25884775</v>
      </c>
      <c r="T11" s="38">
        <f t="shared" si="6"/>
        <v>0.1925728904397587</v>
      </c>
      <c r="U11" s="38">
        <f t="shared" si="7"/>
        <v>-0.50370396850635057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143979203</v>
      </c>
      <c r="E12" s="33">
        <v>143979203</v>
      </c>
      <c r="F12" s="33">
        <v>43578354</v>
      </c>
      <c r="G12" s="38">
        <f t="shared" si="0"/>
        <v>0.30267117119685683</v>
      </c>
      <c r="H12" s="33">
        <v>27505741</v>
      </c>
      <c r="I12" s="38">
        <f t="shared" si="1"/>
        <v>0.19103968091836152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71084095</v>
      </c>
      <c r="O12" s="38">
        <f t="shared" si="5"/>
        <v>0.49371085211521831</v>
      </c>
      <c r="P12" s="33">
        <v>65579446</v>
      </c>
      <c r="Q12" s="33">
        <v>128990071</v>
      </c>
      <c r="R12" s="33">
        <v>128990071</v>
      </c>
      <c r="S12" s="33">
        <v>30460399</v>
      </c>
      <c r="T12" s="38">
        <f t="shared" si="6"/>
        <v>0.23614529989676492</v>
      </c>
      <c r="U12" s="38">
        <f t="shared" si="7"/>
        <v>-0.58057375172092796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135329088</v>
      </c>
      <c r="E13" s="33">
        <v>135329088</v>
      </c>
      <c r="F13" s="33">
        <v>19142755</v>
      </c>
      <c r="G13" s="38">
        <f t="shared" si="0"/>
        <v>0.14145336588686683</v>
      </c>
      <c r="H13" s="33">
        <v>37105287</v>
      </c>
      <c r="I13" s="38">
        <f t="shared" si="1"/>
        <v>0.2741855985906001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56248042</v>
      </c>
      <c r="O13" s="38">
        <f t="shared" si="5"/>
        <v>0.41563896447746695</v>
      </c>
      <c r="P13" s="33">
        <v>53537054</v>
      </c>
      <c r="Q13" s="33">
        <v>126661008</v>
      </c>
      <c r="R13" s="33">
        <v>126661008</v>
      </c>
      <c r="S13" s="33">
        <v>35843417</v>
      </c>
      <c r="T13" s="38">
        <f t="shared" si="6"/>
        <v>0.28298698680812645</v>
      </c>
      <c r="U13" s="38">
        <f t="shared" si="7"/>
        <v>-0.30692325730138237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77936891</v>
      </c>
      <c r="E14" s="33">
        <v>77936891</v>
      </c>
      <c r="F14" s="33">
        <v>17298486</v>
      </c>
      <c r="G14" s="38">
        <f t="shared" si="0"/>
        <v>0.22195504308736155</v>
      </c>
      <c r="H14" s="33">
        <v>23900943</v>
      </c>
      <c r="I14" s="38">
        <f t="shared" si="1"/>
        <v>0.30667047008585446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41199429</v>
      </c>
      <c r="O14" s="38">
        <f t="shared" si="5"/>
        <v>0.52862551317321604</v>
      </c>
      <c r="P14" s="33">
        <v>41107652</v>
      </c>
      <c r="Q14" s="33">
        <v>74103291</v>
      </c>
      <c r="R14" s="33">
        <v>74103291</v>
      </c>
      <c r="S14" s="33">
        <v>22239721</v>
      </c>
      <c r="T14" s="38">
        <f t="shared" si="6"/>
        <v>0.30011785846326311</v>
      </c>
      <c r="U14" s="38">
        <f t="shared" si="7"/>
        <v>-0.41857678954760058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48176752</v>
      </c>
      <c r="E15" s="33">
        <v>48176752</v>
      </c>
      <c r="F15" s="33">
        <v>11679383</v>
      </c>
      <c r="G15" s="38">
        <f t="shared" si="0"/>
        <v>0.2424277792741196</v>
      </c>
      <c r="H15" s="33">
        <v>4756089</v>
      </c>
      <c r="I15" s="38">
        <f t="shared" si="1"/>
        <v>9.8721661435374475E-2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16435472</v>
      </c>
      <c r="O15" s="38">
        <f t="shared" si="5"/>
        <v>0.3411494407094941</v>
      </c>
      <c r="P15" s="33">
        <v>11564632</v>
      </c>
      <c r="Q15" s="33">
        <v>40685331</v>
      </c>
      <c r="R15" s="33">
        <v>40685331</v>
      </c>
      <c r="S15" s="33">
        <v>5619497</v>
      </c>
      <c r="T15" s="38">
        <f t="shared" si="6"/>
        <v>0.13812096059879667</v>
      </c>
      <c r="U15" s="38">
        <f t="shared" si="7"/>
        <v>-0.58873840516498932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354858386</v>
      </c>
      <c r="E16" s="33">
        <v>354858386</v>
      </c>
      <c r="F16" s="33">
        <v>108195844</v>
      </c>
      <c r="G16" s="38">
        <f t="shared" si="0"/>
        <v>0.30489865328982252</v>
      </c>
      <c r="H16" s="33">
        <v>79749330</v>
      </c>
      <c r="I16" s="38">
        <f t="shared" si="1"/>
        <v>0.22473564989950667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187945174</v>
      </c>
      <c r="O16" s="38">
        <f t="shared" si="5"/>
        <v>0.52963430318932914</v>
      </c>
      <c r="P16" s="33">
        <v>156963685</v>
      </c>
      <c r="Q16" s="33">
        <v>316671542</v>
      </c>
      <c r="R16" s="33">
        <v>316671542</v>
      </c>
      <c r="S16" s="33">
        <v>67411721</v>
      </c>
      <c r="T16" s="38">
        <f t="shared" si="6"/>
        <v>0.21287584155572781</v>
      </c>
      <c r="U16" s="38">
        <f t="shared" si="7"/>
        <v>-0.49192496340793734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11948553</v>
      </c>
      <c r="E17" s="33">
        <v>11948553</v>
      </c>
      <c r="F17" s="33">
        <v>1064607</v>
      </c>
      <c r="G17" s="38">
        <f t="shared" si="0"/>
        <v>8.909924071977586E-2</v>
      </c>
      <c r="H17" s="33">
        <v>1963296</v>
      </c>
      <c r="I17" s="38">
        <f t="shared" si="1"/>
        <v>0.16431244854502466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3027903</v>
      </c>
      <c r="O17" s="38">
        <f t="shared" si="5"/>
        <v>0.25341168926480051</v>
      </c>
      <c r="P17" s="33">
        <v>3969246</v>
      </c>
      <c r="Q17" s="33">
        <v>9650023</v>
      </c>
      <c r="R17" s="33">
        <v>9650023</v>
      </c>
      <c r="S17" s="33">
        <v>2122849</v>
      </c>
      <c r="T17" s="38">
        <f t="shared" si="6"/>
        <v>0.21998382801781924</v>
      </c>
      <c r="U17" s="38">
        <f t="shared" si="7"/>
        <v>-0.50537306077778998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912890565</v>
      </c>
      <c r="E19" s="34">
        <f>SUM(E11:E18)</f>
        <v>912890565</v>
      </c>
      <c r="F19" s="34">
        <f>SUM(F11:F18)</f>
        <v>236651580</v>
      </c>
      <c r="G19" s="39">
        <f t="shared" si="0"/>
        <v>0.25923324117168417</v>
      </c>
      <c r="H19" s="34">
        <f>SUM(H11:H18)</f>
        <v>206883922</v>
      </c>
      <c r="I19" s="39">
        <f t="shared" si="1"/>
        <v>0.22662510703021671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443535502</v>
      </c>
      <c r="O19" s="39">
        <f t="shared" si="5"/>
        <v>0.48585834820190082</v>
      </c>
      <c r="P19" s="34">
        <f>SUM(P11:P18)</f>
        <v>397004389</v>
      </c>
      <c r="Q19" s="34">
        <f>SUM(Q11:Q18)</f>
        <v>831176733</v>
      </c>
      <c r="R19" s="34">
        <f>SUM(R11:R18)</f>
        <v>831176733</v>
      </c>
      <c r="S19" s="34">
        <f>SUM(S11:S18)</f>
        <v>189582379</v>
      </c>
      <c r="T19" s="39">
        <f t="shared" si="6"/>
        <v>0.22808913131595082</v>
      </c>
      <c r="U19" s="39">
        <f t="shared" si="7"/>
        <v>-0.47888756967873214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5860023</v>
      </c>
      <c r="E20" s="33">
        <v>5860023</v>
      </c>
      <c r="F20" s="33">
        <v>844515</v>
      </c>
      <c r="G20" s="38">
        <f t="shared" si="0"/>
        <v>0.1441146220757154</v>
      </c>
      <c r="H20" s="33">
        <v>1792158</v>
      </c>
      <c r="I20" s="38">
        <f t="shared" si="1"/>
        <v>0.30582780989084857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2636673</v>
      </c>
      <c r="O20" s="38">
        <f t="shared" si="5"/>
        <v>0.44994243196656397</v>
      </c>
      <c r="P20" s="33">
        <v>5173069</v>
      </c>
      <c r="Q20" s="33">
        <v>17328470</v>
      </c>
      <c r="R20" s="33">
        <v>17328470</v>
      </c>
      <c r="S20" s="33">
        <v>1877629</v>
      </c>
      <c r="T20" s="38">
        <f t="shared" si="6"/>
        <v>0.10835515195513511</v>
      </c>
      <c r="U20" s="38">
        <f t="shared" si="7"/>
        <v>-0.65356000470900355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3000001</v>
      </c>
      <c r="R21" s="33">
        <v>3000001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14690437</v>
      </c>
      <c r="E22" s="33">
        <v>14690437</v>
      </c>
      <c r="F22" s="33">
        <v>4613632</v>
      </c>
      <c r="G22" s="38">
        <f t="shared" si="0"/>
        <v>0.31405682485823944</v>
      </c>
      <c r="H22" s="33">
        <v>2908393</v>
      </c>
      <c r="I22" s="38">
        <f t="shared" si="1"/>
        <v>0.19797865781664631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7522025</v>
      </c>
      <c r="O22" s="38">
        <f t="shared" si="5"/>
        <v>0.51203548267488574</v>
      </c>
      <c r="P22" s="33">
        <v>3813748</v>
      </c>
      <c r="Q22" s="33">
        <v>12035344</v>
      </c>
      <c r="R22" s="33">
        <v>12035344</v>
      </c>
      <c r="S22" s="33">
        <v>1493057</v>
      </c>
      <c r="T22" s="38">
        <f t="shared" si="6"/>
        <v>0.12405603030540714</v>
      </c>
      <c r="U22" s="38">
        <f t="shared" si="7"/>
        <v>-0.23739245487641025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45863798</v>
      </c>
      <c r="E23" s="33">
        <v>45863798</v>
      </c>
      <c r="F23" s="33">
        <v>21580136</v>
      </c>
      <c r="G23" s="38">
        <f t="shared" si="0"/>
        <v>0.47052657959116251</v>
      </c>
      <c r="H23" s="33">
        <v>2796740</v>
      </c>
      <c r="I23" s="38">
        <f t="shared" si="1"/>
        <v>6.0979249908609839E-2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24376876</v>
      </c>
      <c r="O23" s="38">
        <f t="shared" si="5"/>
        <v>0.53150582949977232</v>
      </c>
      <c r="P23" s="33">
        <v>23884396</v>
      </c>
      <c r="Q23" s="33">
        <v>35883720</v>
      </c>
      <c r="R23" s="33">
        <v>35883720</v>
      </c>
      <c r="S23" s="33">
        <v>9710508</v>
      </c>
      <c r="T23" s="38">
        <f t="shared" si="6"/>
        <v>0.27061040494129374</v>
      </c>
      <c r="U23" s="38">
        <f t="shared" si="7"/>
        <v>-0.88290514024302724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6066681</v>
      </c>
      <c r="E24" s="33">
        <v>6066681</v>
      </c>
      <c r="F24" s="33">
        <v>724045</v>
      </c>
      <c r="G24" s="38">
        <f t="shared" si="0"/>
        <v>0.11934779494751743</v>
      </c>
      <c r="H24" s="33">
        <v>2052059</v>
      </c>
      <c r="I24" s="38">
        <f t="shared" si="1"/>
        <v>0.33825068435277872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2776104</v>
      </c>
      <c r="O24" s="38">
        <f t="shared" si="5"/>
        <v>0.45759847930029618</v>
      </c>
      <c r="P24" s="33">
        <v>3084438</v>
      </c>
      <c r="Q24" s="33">
        <v>5845304</v>
      </c>
      <c r="R24" s="33">
        <v>5845304</v>
      </c>
      <c r="S24" s="33">
        <v>1983223</v>
      </c>
      <c r="T24" s="38">
        <f t="shared" si="6"/>
        <v>0.33928483445856711</v>
      </c>
      <c r="U24" s="38">
        <f t="shared" si="7"/>
        <v>-0.3347057065176865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77973605</v>
      </c>
      <c r="E25" s="33">
        <v>77973605</v>
      </c>
      <c r="F25" s="33">
        <v>2322389</v>
      </c>
      <c r="G25" s="38">
        <f t="shared" si="0"/>
        <v>2.9784296878411613E-2</v>
      </c>
      <c r="H25" s="33">
        <v>42414590</v>
      </c>
      <c r="I25" s="38">
        <f t="shared" si="1"/>
        <v>0.54396086983537573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44736979</v>
      </c>
      <c r="O25" s="38">
        <f t="shared" si="5"/>
        <v>0.57374516671378728</v>
      </c>
      <c r="P25" s="33">
        <v>14751476</v>
      </c>
      <c r="Q25" s="33">
        <v>100619308</v>
      </c>
      <c r="R25" s="33">
        <v>100619308</v>
      </c>
      <c r="S25" s="33">
        <v>14751476</v>
      </c>
      <c r="T25" s="38">
        <f t="shared" si="6"/>
        <v>0.14660681228298647</v>
      </c>
      <c r="U25" s="38">
        <f t="shared" si="7"/>
        <v>1.8752777010246295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150454544</v>
      </c>
      <c r="E27" s="34">
        <f>SUM(E20:E26)</f>
        <v>150454544</v>
      </c>
      <c r="F27" s="34">
        <f>SUM(F20:F26)</f>
        <v>30084717</v>
      </c>
      <c r="G27" s="39">
        <f t="shared" si="0"/>
        <v>0.1999588460418982</v>
      </c>
      <c r="H27" s="34">
        <f>SUM(H20:H26)</f>
        <v>51963940</v>
      </c>
      <c r="I27" s="39">
        <f t="shared" si="1"/>
        <v>0.34537966497043787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82048657</v>
      </c>
      <c r="O27" s="39">
        <f t="shared" si="5"/>
        <v>0.5453385110123361</v>
      </c>
      <c r="P27" s="34">
        <f>SUM(P20:P26)</f>
        <v>50707127</v>
      </c>
      <c r="Q27" s="34">
        <f>SUM(Q20:Q26)</f>
        <v>174712147</v>
      </c>
      <c r="R27" s="34">
        <f>SUM(R20:R26)</f>
        <v>174712147</v>
      </c>
      <c r="S27" s="34">
        <f>SUM(S20:S26)</f>
        <v>29815893</v>
      </c>
      <c r="T27" s="39">
        <f t="shared" si="6"/>
        <v>0.1706572411361873</v>
      </c>
      <c r="U27" s="39">
        <f t="shared" si="7"/>
        <v>2.4785726866363378E-2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72756943</v>
      </c>
      <c r="E28" s="33">
        <v>72756943</v>
      </c>
      <c r="F28" s="33">
        <v>3012491</v>
      </c>
      <c r="G28" s="38">
        <f t="shared" si="0"/>
        <v>4.1404859464752385E-2</v>
      </c>
      <c r="H28" s="33">
        <v>12903713</v>
      </c>
      <c r="I28" s="38">
        <f t="shared" si="1"/>
        <v>0.17735369942632143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15916204</v>
      </c>
      <c r="O28" s="38">
        <f t="shared" si="5"/>
        <v>0.21875855889107382</v>
      </c>
      <c r="P28" s="33">
        <v>3193467</v>
      </c>
      <c r="Q28" s="33">
        <v>62699482</v>
      </c>
      <c r="R28" s="33">
        <v>62699482</v>
      </c>
      <c r="S28" s="33">
        <v>1751248</v>
      </c>
      <c r="T28" s="38">
        <f t="shared" si="6"/>
        <v>2.7930820863878908E-2</v>
      </c>
      <c r="U28" s="38">
        <f t="shared" si="7"/>
        <v>3.0406595715565556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300000</v>
      </c>
      <c r="E29" s="33">
        <v>300000</v>
      </c>
      <c r="F29" s="33">
        <v>0</v>
      </c>
      <c r="G29" s="38">
        <f t="shared" si="0"/>
        <v>0</v>
      </c>
      <c r="H29" s="33">
        <v>166113</v>
      </c>
      <c r="I29" s="38">
        <f t="shared" si="1"/>
        <v>0.55371000000000004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166113</v>
      </c>
      <c r="O29" s="38">
        <f t="shared" si="5"/>
        <v>0.55371000000000004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18642802</v>
      </c>
      <c r="E30" s="33">
        <v>18642802</v>
      </c>
      <c r="F30" s="33">
        <v>9591231</v>
      </c>
      <c r="G30" s="38">
        <f t="shared" si="0"/>
        <v>0.51447368265778937</v>
      </c>
      <c r="H30" s="33">
        <v>5446503</v>
      </c>
      <c r="I30" s="38">
        <f t="shared" si="1"/>
        <v>0.29215045034539333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15037734</v>
      </c>
      <c r="O30" s="38">
        <f t="shared" si="5"/>
        <v>0.8066241330031827</v>
      </c>
      <c r="P30" s="33">
        <v>12781358</v>
      </c>
      <c r="Q30" s="33">
        <v>30585766</v>
      </c>
      <c r="R30" s="33">
        <v>30585766</v>
      </c>
      <c r="S30" s="33">
        <v>7530635</v>
      </c>
      <c r="T30" s="38">
        <f t="shared" si="6"/>
        <v>0.24621371261390021</v>
      </c>
      <c r="U30" s="38">
        <f t="shared" si="7"/>
        <v>-0.57387133667643142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500000</v>
      </c>
      <c r="E31" s="33">
        <v>500000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125804</v>
      </c>
      <c r="Q31" s="33">
        <v>200000</v>
      </c>
      <c r="R31" s="33">
        <v>200000</v>
      </c>
      <c r="S31" s="33">
        <v>0</v>
      </c>
      <c r="T31" s="38">
        <f t="shared" si="6"/>
        <v>0</v>
      </c>
      <c r="U31" s="38">
        <f t="shared" si="7"/>
        <v>-1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17305536</v>
      </c>
      <c r="E32" s="33">
        <v>17305536</v>
      </c>
      <c r="F32" s="33">
        <v>4667916</v>
      </c>
      <c r="G32" s="38">
        <f t="shared" si="0"/>
        <v>0.26973541877003981</v>
      </c>
      <c r="H32" s="33">
        <v>3656090</v>
      </c>
      <c r="I32" s="38">
        <f t="shared" si="1"/>
        <v>0.21126707661640762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8324006</v>
      </c>
      <c r="O32" s="38">
        <f t="shared" si="5"/>
        <v>0.48100249538644746</v>
      </c>
      <c r="P32" s="33">
        <v>6893910</v>
      </c>
      <c r="Q32" s="33">
        <v>14701175</v>
      </c>
      <c r="R32" s="33">
        <v>14701175</v>
      </c>
      <c r="S32" s="33">
        <v>2702276</v>
      </c>
      <c r="T32" s="38">
        <f t="shared" si="6"/>
        <v>0.18381360673551603</v>
      </c>
      <c r="U32" s="38">
        <f t="shared" si="7"/>
        <v>-0.46966380472039815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332107074</v>
      </c>
      <c r="E33" s="33">
        <v>332107074</v>
      </c>
      <c r="F33" s="33">
        <v>52611612</v>
      </c>
      <c r="G33" s="38">
        <f t="shared" si="0"/>
        <v>0.15841761925251854</v>
      </c>
      <c r="H33" s="33">
        <v>153838687</v>
      </c>
      <c r="I33" s="38">
        <f t="shared" si="1"/>
        <v>0.46322014507887299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206450299</v>
      </c>
      <c r="O33" s="38">
        <f t="shared" si="5"/>
        <v>0.62163776433139151</v>
      </c>
      <c r="P33" s="33">
        <v>164141442</v>
      </c>
      <c r="Q33" s="33">
        <v>291464843</v>
      </c>
      <c r="R33" s="33">
        <v>291464843</v>
      </c>
      <c r="S33" s="33">
        <v>30460580</v>
      </c>
      <c r="T33" s="38">
        <f t="shared" si="6"/>
        <v>0.10450859076681163</v>
      </c>
      <c r="U33" s="38">
        <f t="shared" si="7"/>
        <v>-6.2767542885361016E-2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441612355</v>
      </c>
      <c r="E35" s="34">
        <f>SUM(E28:E34)</f>
        <v>441612355</v>
      </c>
      <c r="F35" s="34">
        <f>SUM(F28:F34)</f>
        <v>69883250</v>
      </c>
      <c r="G35" s="39">
        <f t="shared" si="0"/>
        <v>0.15824568585722654</v>
      </c>
      <c r="H35" s="34">
        <f>SUM(H28:H34)</f>
        <v>176011106</v>
      </c>
      <c r="I35" s="39">
        <f t="shared" si="1"/>
        <v>0.39856472312691521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245894356</v>
      </c>
      <c r="O35" s="39">
        <f t="shared" si="5"/>
        <v>0.5568104089841418</v>
      </c>
      <c r="P35" s="34">
        <f>SUM(P28:P34)</f>
        <v>187135981</v>
      </c>
      <c r="Q35" s="34">
        <f>SUM(Q28:Q34)</f>
        <v>399651266</v>
      </c>
      <c r="R35" s="34">
        <f>SUM(R28:R34)</f>
        <v>399651266</v>
      </c>
      <c r="S35" s="34">
        <f>SUM(S28:S34)</f>
        <v>42444739</v>
      </c>
      <c r="T35" s="39">
        <f t="shared" si="6"/>
        <v>0.10620444024816376</v>
      </c>
      <c r="U35" s="39">
        <f t="shared" si="7"/>
        <v>-5.9448081232438166E-2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47910103</v>
      </c>
      <c r="E36" s="33">
        <v>47910103</v>
      </c>
      <c r="F36" s="33">
        <v>13502536</v>
      </c>
      <c r="G36" s="38">
        <f t="shared" si="0"/>
        <v>0.2818306610611962</v>
      </c>
      <c r="H36" s="33">
        <v>12966943</v>
      </c>
      <c r="I36" s="38">
        <f t="shared" si="1"/>
        <v>0.27065153669154079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26469479</v>
      </c>
      <c r="O36" s="38">
        <f t="shared" si="5"/>
        <v>0.55248219775273699</v>
      </c>
      <c r="P36" s="33">
        <v>56394620</v>
      </c>
      <c r="Q36" s="33">
        <v>69316794</v>
      </c>
      <c r="R36" s="33">
        <v>69316794</v>
      </c>
      <c r="S36" s="33">
        <v>45350925</v>
      </c>
      <c r="T36" s="38">
        <f t="shared" si="6"/>
        <v>0.65425595130669201</v>
      </c>
      <c r="U36" s="38">
        <f t="shared" si="7"/>
        <v>-0.77006772986501193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70400089</v>
      </c>
      <c r="E37" s="33">
        <v>70400089</v>
      </c>
      <c r="F37" s="33">
        <v>13226149</v>
      </c>
      <c r="G37" s="38">
        <f t="shared" si="0"/>
        <v>0.18787119715146952</v>
      </c>
      <c r="H37" s="33">
        <v>15137982</v>
      </c>
      <c r="I37" s="38">
        <f t="shared" si="1"/>
        <v>0.21502788156986563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28364131</v>
      </c>
      <c r="O37" s="38">
        <f t="shared" si="5"/>
        <v>0.40289907872133512</v>
      </c>
      <c r="P37" s="33">
        <v>25674980</v>
      </c>
      <c r="Q37" s="33">
        <v>58368162</v>
      </c>
      <c r="R37" s="33">
        <v>58368162</v>
      </c>
      <c r="S37" s="33">
        <v>13368931</v>
      </c>
      <c r="T37" s="38">
        <f t="shared" si="6"/>
        <v>0.22904492007132243</v>
      </c>
      <c r="U37" s="38">
        <f t="shared" si="7"/>
        <v>-0.41039946282334006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93000050</v>
      </c>
      <c r="E38" s="33">
        <v>93000050</v>
      </c>
      <c r="F38" s="33">
        <v>5465344</v>
      </c>
      <c r="G38" s="38">
        <f t="shared" si="0"/>
        <v>5.8767108189726781E-2</v>
      </c>
      <c r="H38" s="33">
        <v>7426104</v>
      </c>
      <c r="I38" s="38">
        <f t="shared" si="1"/>
        <v>7.9850537714764663E-2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12891448</v>
      </c>
      <c r="O38" s="38">
        <f t="shared" si="5"/>
        <v>0.13861764590449144</v>
      </c>
      <c r="P38" s="33">
        <v>24458357</v>
      </c>
      <c r="Q38" s="33">
        <v>110326056</v>
      </c>
      <c r="R38" s="33">
        <v>110326056</v>
      </c>
      <c r="S38" s="33">
        <v>21652351</v>
      </c>
      <c r="T38" s="38">
        <f t="shared" si="6"/>
        <v>0.19625781782682417</v>
      </c>
      <c r="U38" s="38">
        <f t="shared" si="7"/>
        <v>-0.6963776430281069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211310242</v>
      </c>
      <c r="E40" s="34">
        <f>SUM(E36:E39)</f>
        <v>211310242</v>
      </c>
      <c r="F40" s="34">
        <f>SUM(F36:F39)</f>
        <v>32194029</v>
      </c>
      <c r="G40" s="39">
        <f t="shared" si="0"/>
        <v>0.15235432364892185</v>
      </c>
      <c r="H40" s="34">
        <f>SUM(H36:H39)</f>
        <v>35531029</v>
      </c>
      <c r="I40" s="39">
        <f t="shared" si="1"/>
        <v>0.16814626997587745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67725058</v>
      </c>
      <c r="O40" s="39">
        <f t="shared" si="5"/>
        <v>0.32050059362479932</v>
      </c>
      <c r="P40" s="34">
        <f>SUM(P36:P39)</f>
        <v>106527957</v>
      </c>
      <c r="Q40" s="34">
        <f>SUM(Q36:Q39)</f>
        <v>238011012</v>
      </c>
      <c r="R40" s="34">
        <f>SUM(R36:R39)</f>
        <v>238011012</v>
      </c>
      <c r="S40" s="34">
        <f>SUM(S36:S39)</f>
        <v>80372207</v>
      </c>
      <c r="T40" s="39">
        <f t="shared" si="6"/>
        <v>0.33768272452872894</v>
      </c>
      <c r="U40" s="39">
        <f t="shared" si="7"/>
        <v>-0.6664628703993638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9243408</v>
      </c>
      <c r="E41" s="33">
        <v>9243408</v>
      </c>
      <c r="F41" s="33">
        <v>1467227</v>
      </c>
      <c r="G41" s="38">
        <f t="shared" si="0"/>
        <v>0.15873225546248743</v>
      </c>
      <c r="H41" s="33">
        <v>2042826</v>
      </c>
      <c r="I41" s="38">
        <f t="shared" si="1"/>
        <v>0.22100355193668828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3510053</v>
      </c>
      <c r="O41" s="38">
        <f t="shared" si="5"/>
        <v>0.37973580739917573</v>
      </c>
      <c r="P41" s="33">
        <v>1058162</v>
      </c>
      <c r="Q41" s="33">
        <v>8616076</v>
      </c>
      <c r="R41" s="33">
        <v>8616076</v>
      </c>
      <c r="S41" s="33">
        <v>659820</v>
      </c>
      <c r="T41" s="38">
        <f t="shared" si="6"/>
        <v>7.6580104446618155E-2</v>
      </c>
      <c r="U41" s="38">
        <f t="shared" si="7"/>
        <v>0.93054182629880877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22464273</v>
      </c>
      <c r="E43" s="33">
        <v>22464273</v>
      </c>
      <c r="F43" s="33">
        <v>5732341</v>
      </c>
      <c r="G43" s="38">
        <f t="shared" si="0"/>
        <v>0.25517589641115918</v>
      </c>
      <c r="H43" s="33">
        <v>8476406</v>
      </c>
      <c r="I43" s="38">
        <f t="shared" si="1"/>
        <v>0.37732830258962752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14208747</v>
      </c>
      <c r="O43" s="38">
        <f t="shared" si="5"/>
        <v>0.63250419900078669</v>
      </c>
      <c r="P43" s="33">
        <v>5923262</v>
      </c>
      <c r="Q43" s="33">
        <v>9192986</v>
      </c>
      <c r="R43" s="33">
        <v>9192986</v>
      </c>
      <c r="S43" s="33">
        <v>4124161</v>
      </c>
      <c r="T43" s="38">
        <f t="shared" si="6"/>
        <v>0.44862039385244357</v>
      </c>
      <c r="U43" s="38">
        <f t="shared" si="7"/>
        <v>0.43103681721321796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58842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-1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445796959</v>
      </c>
      <c r="E45" s="33">
        <v>445796959</v>
      </c>
      <c r="F45" s="33">
        <v>143217748</v>
      </c>
      <c r="G45" s="38">
        <f t="shared" si="0"/>
        <v>0.32126228119918604</v>
      </c>
      <c r="H45" s="33">
        <v>104758107</v>
      </c>
      <c r="I45" s="38">
        <f t="shared" si="1"/>
        <v>0.23499062720165392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247975855</v>
      </c>
      <c r="O45" s="38">
        <f t="shared" si="5"/>
        <v>0.55625290840083996</v>
      </c>
      <c r="P45" s="33">
        <v>199606122</v>
      </c>
      <c r="Q45" s="33">
        <v>407119538</v>
      </c>
      <c r="R45" s="33">
        <v>407119538</v>
      </c>
      <c r="S45" s="33">
        <v>105119593</v>
      </c>
      <c r="T45" s="38">
        <f t="shared" si="6"/>
        <v>0.25820326264960536</v>
      </c>
      <c r="U45" s="38">
        <f t="shared" si="7"/>
        <v>-0.4751758816295224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477504640</v>
      </c>
      <c r="E47" s="34">
        <f>SUM(E41:E46)</f>
        <v>477504640</v>
      </c>
      <c r="F47" s="34">
        <f>SUM(F41:F46)</f>
        <v>150417316</v>
      </c>
      <c r="G47" s="39">
        <f t="shared" si="0"/>
        <v>0.31500702485320353</v>
      </c>
      <c r="H47" s="34">
        <f>SUM(H41:H46)</f>
        <v>115277339</v>
      </c>
      <c r="I47" s="39">
        <f t="shared" si="1"/>
        <v>0.24141616508689842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265694655</v>
      </c>
      <c r="O47" s="39">
        <f t="shared" si="5"/>
        <v>0.55642318994010198</v>
      </c>
      <c r="P47" s="34">
        <f>SUM(P41:P46)</f>
        <v>206646388</v>
      </c>
      <c r="Q47" s="34">
        <f>SUM(Q41:Q46)</f>
        <v>424928600</v>
      </c>
      <c r="R47" s="34">
        <f>SUM(R41:R46)</f>
        <v>424928600</v>
      </c>
      <c r="S47" s="34">
        <f>SUM(S41:S46)</f>
        <v>109903574</v>
      </c>
      <c r="T47" s="39">
        <f t="shared" si="6"/>
        <v>0.25864009624205103</v>
      </c>
      <c r="U47" s="39">
        <f t="shared" si="7"/>
        <v>-0.44215168667743665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60140028</v>
      </c>
      <c r="E48" s="33">
        <v>60140028</v>
      </c>
      <c r="F48" s="33">
        <v>29769240</v>
      </c>
      <c r="G48" s="38">
        <f t="shared" si="0"/>
        <v>0.4949987718662186</v>
      </c>
      <c r="H48" s="33">
        <v>9710879</v>
      </c>
      <c r="I48" s="38">
        <f t="shared" si="1"/>
        <v>0.16147114198217533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39480119</v>
      </c>
      <c r="O48" s="38">
        <f t="shared" si="5"/>
        <v>0.65646991384839393</v>
      </c>
      <c r="P48" s="33">
        <v>30997100</v>
      </c>
      <c r="Q48" s="33">
        <v>57505512</v>
      </c>
      <c r="R48" s="33">
        <v>57505512</v>
      </c>
      <c r="S48" s="33">
        <v>16935341</v>
      </c>
      <c r="T48" s="38">
        <f t="shared" si="6"/>
        <v>0.29449943859294742</v>
      </c>
      <c r="U48" s="38">
        <f t="shared" si="7"/>
        <v>-0.68671653154649959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68375397</v>
      </c>
      <c r="E50" s="33">
        <v>68375397</v>
      </c>
      <c r="F50" s="33">
        <v>18011206</v>
      </c>
      <c r="G50" s="38">
        <f t="shared" si="0"/>
        <v>0.26341647420343317</v>
      </c>
      <c r="H50" s="33">
        <v>17202411</v>
      </c>
      <c r="I50" s="38">
        <f t="shared" si="1"/>
        <v>0.25158773118348404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35213617</v>
      </c>
      <c r="O50" s="38">
        <f t="shared" si="5"/>
        <v>0.51500420538691716</v>
      </c>
      <c r="P50" s="33">
        <v>19929104</v>
      </c>
      <c r="Q50" s="33">
        <v>77926884</v>
      </c>
      <c r="R50" s="33">
        <v>77926884</v>
      </c>
      <c r="S50" s="33">
        <v>10173199</v>
      </c>
      <c r="T50" s="38">
        <f t="shared" si="6"/>
        <v>0.13054800189367252</v>
      </c>
      <c r="U50" s="38">
        <f t="shared" si="7"/>
        <v>-0.13681964828925575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1000000</v>
      </c>
      <c r="E51" s="33">
        <v>1000000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53180</v>
      </c>
      <c r="Q51" s="33">
        <v>250000</v>
      </c>
      <c r="R51" s="33">
        <v>250000</v>
      </c>
      <c r="S51" s="33">
        <v>0</v>
      </c>
      <c r="T51" s="38">
        <f t="shared" si="6"/>
        <v>0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14000000</v>
      </c>
      <c r="E52" s="33">
        <v>14000000</v>
      </c>
      <c r="F52" s="33">
        <v>4253440</v>
      </c>
      <c r="G52" s="38">
        <f t="shared" si="0"/>
        <v>0.30381714285714284</v>
      </c>
      <c r="H52" s="33">
        <v>5944663</v>
      </c>
      <c r="I52" s="38">
        <f t="shared" si="1"/>
        <v>0.42461878571428574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10198103</v>
      </c>
      <c r="O52" s="38">
        <f t="shared" si="5"/>
        <v>0.72843592857142858</v>
      </c>
      <c r="P52" s="33">
        <v>5666055</v>
      </c>
      <c r="Q52" s="33">
        <v>15152500</v>
      </c>
      <c r="R52" s="33">
        <v>15152500</v>
      </c>
      <c r="S52" s="33">
        <v>1490601</v>
      </c>
      <c r="T52" s="38">
        <f t="shared" si="6"/>
        <v>9.8373271737337079E-2</v>
      </c>
      <c r="U52" s="38">
        <f t="shared" si="7"/>
        <v>4.9171425268551117E-2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143515425</v>
      </c>
      <c r="E53" s="34">
        <f>SUM(E48:E52)</f>
        <v>143515425</v>
      </c>
      <c r="F53" s="34">
        <f>SUM(F48:F52)</f>
        <v>52033886</v>
      </c>
      <c r="G53" s="39">
        <f t="shared" si="0"/>
        <v>0.3625665046109155</v>
      </c>
      <c r="H53" s="34">
        <f>SUM(H48:H52)</f>
        <v>32857953</v>
      </c>
      <c r="I53" s="39">
        <f t="shared" si="1"/>
        <v>0.22895067202706609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84891839</v>
      </c>
      <c r="O53" s="39">
        <f t="shared" si="5"/>
        <v>0.59151717663798165</v>
      </c>
      <c r="P53" s="34">
        <f>SUM(P48:P52)</f>
        <v>56645439</v>
      </c>
      <c r="Q53" s="34">
        <f>SUM(Q48:Q52)</f>
        <v>150834896</v>
      </c>
      <c r="R53" s="34">
        <f>SUM(R48:R52)</f>
        <v>150834896</v>
      </c>
      <c r="S53" s="34">
        <f>SUM(S48:S52)</f>
        <v>28599141</v>
      </c>
      <c r="T53" s="39">
        <f t="shared" si="6"/>
        <v>0.18960560028496323</v>
      </c>
      <c r="U53" s="39">
        <f t="shared" si="7"/>
        <v>-0.41993647537977419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10553061315</v>
      </c>
      <c r="E54" s="34">
        <f>SUM(E8:E9,E11:E18,E20:E26,E28:E34,E36:E39,E41:E46,E48:E52)</f>
        <v>10553061315</v>
      </c>
      <c r="F54" s="34">
        <f>SUM(F8:F9,F11:F18,F20:F26,F28:F34,F36:F39,F41:F46,F48:F52)</f>
        <v>1918629947</v>
      </c>
      <c r="G54" s="39">
        <f t="shared" si="0"/>
        <v>0.18180790291371485</v>
      </c>
      <c r="H54" s="34">
        <f>SUM(H8:H9,H11:H18,H20:H26,H28:H34,H36:H39,H41:H46,H48:H52)</f>
        <v>2303255267</v>
      </c>
      <c r="I54" s="39">
        <f t="shared" si="1"/>
        <v>0.21825470337466715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4221885214</v>
      </c>
      <c r="O54" s="39">
        <f t="shared" si="5"/>
        <v>0.40006260628838203</v>
      </c>
      <c r="P54" s="34">
        <f>SUM(P8:P9,P11:P18,P20:P26,P28:P34,P36:P39,P41:P46,P48:P52)</f>
        <v>2237816882</v>
      </c>
      <c r="Q54" s="34">
        <f>SUM(Q8:Q9,Q11:Q18,Q20:Q26,Q28:Q34,Q36:Q39,Q41:Q46,Q48:Q52)</f>
        <v>4619341160</v>
      </c>
      <c r="R54" s="34">
        <f>SUM(R8:R9,R11:R18,R20:R26,R28:R34,R36:R39,R41:R46,R48:R52)</f>
        <v>4619341160</v>
      </c>
      <c r="S54" s="34">
        <f>SUM(S8:S9,S11:S18,S20:S26,S28:S34,S36:S39,S41:S46,S48:S52)</f>
        <v>1010981604</v>
      </c>
      <c r="T54" s="39">
        <f t="shared" si="6"/>
        <v>0.21885839754689174</v>
      </c>
      <c r="U54" s="39">
        <f t="shared" si="7"/>
        <v>2.9242064230704967E-2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2824406651</v>
      </c>
      <c r="E57" s="33">
        <v>2824406651</v>
      </c>
      <c r="F57" s="33">
        <v>812179196</v>
      </c>
      <c r="G57" s="38">
        <f t="shared" ref="G57:G85" si="8">IF(($D57      =0),0,($F57      /$D57      ))</f>
        <v>0.28755745767431984</v>
      </c>
      <c r="H57" s="33">
        <v>893837140</v>
      </c>
      <c r="I57" s="38">
        <f t="shared" ref="I57:I85" si="9">IF(($D57      =0),0,($H57      /$D57      ))</f>
        <v>0.31646899701341907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1706016336</v>
      </c>
      <c r="O57" s="38">
        <f t="shared" ref="O57:O85" si="13">IF(($D57      =0),0,($N57      /$D57      ))</f>
        <v>0.60402645468773897</v>
      </c>
      <c r="P57" s="33">
        <v>1290713687</v>
      </c>
      <c r="Q57" s="33">
        <v>2446763856</v>
      </c>
      <c r="R57" s="33">
        <v>2446763856</v>
      </c>
      <c r="S57" s="33">
        <v>464973336</v>
      </c>
      <c r="T57" s="38">
        <f t="shared" ref="T57:T85" si="14">IF(($Q57      =0),0,($S57      /$Q57      ))</f>
        <v>0.19003604898763879</v>
      </c>
      <c r="U57" s="38">
        <f t="shared" ref="U57:U85" si="15">IF(($P57      =0),0,(($H57      /$P57      )-1))</f>
        <v>-0.307486122598156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2824406651</v>
      </c>
      <c r="E58" s="34">
        <f>E57</f>
        <v>2824406651</v>
      </c>
      <c r="F58" s="34">
        <f>F57</f>
        <v>812179196</v>
      </c>
      <c r="G58" s="39">
        <f t="shared" si="8"/>
        <v>0.28755745767431984</v>
      </c>
      <c r="H58" s="34">
        <f>H57</f>
        <v>893837140</v>
      </c>
      <c r="I58" s="39">
        <f t="shared" si="9"/>
        <v>0.31646899701341907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1706016336</v>
      </c>
      <c r="O58" s="39">
        <f t="shared" si="13"/>
        <v>0.60402645468773897</v>
      </c>
      <c r="P58" s="34">
        <f>P57</f>
        <v>1290713687</v>
      </c>
      <c r="Q58" s="34">
        <f>Q57</f>
        <v>2446763856</v>
      </c>
      <c r="R58" s="34">
        <f>R57</f>
        <v>2446763856</v>
      </c>
      <c r="S58" s="34">
        <f>S57</f>
        <v>464973336</v>
      </c>
      <c r="T58" s="39">
        <f t="shared" si="14"/>
        <v>0.19003604898763879</v>
      </c>
      <c r="U58" s="39">
        <f t="shared" si="15"/>
        <v>-0.307486122598156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44005224</v>
      </c>
      <c r="E59" s="33">
        <v>44005224</v>
      </c>
      <c r="F59" s="33">
        <v>10178551</v>
      </c>
      <c r="G59" s="38">
        <f t="shared" si="8"/>
        <v>0.23130324254229453</v>
      </c>
      <c r="H59" s="33">
        <v>7812044</v>
      </c>
      <c r="I59" s="38">
        <f t="shared" si="9"/>
        <v>0.17752537744155103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17990595</v>
      </c>
      <c r="O59" s="38">
        <f t="shared" si="13"/>
        <v>0.40882861998384556</v>
      </c>
      <c r="P59" s="33">
        <v>8687688</v>
      </c>
      <c r="Q59" s="33">
        <v>24405886</v>
      </c>
      <c r="R59" s="33">
        <v>24405886</v>
      </c>
      <c r="S59" s="33">
        <v>7463337</v>
      </c>
      <c r="T59" s="38">
        <f t="shared" si="14"/>
        <v>0.30580069906087409</v>
      </c>
      <c r="U59" s="38">
        <f t="shared" si="15"/>
        <v>-0.10079137280252237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60010000</v>
      </c>
      <c r="E60" s="33">
        <v>60010000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3560989</v>
      </c>
      <c r="Q60" s="33">
        <v>78144802</v>
      </c>
      <c r="R60" s="33">
        <v>78144802</v>
      </c>
      <c r="S60" s="33">
        <v>587775</v>
      </c>
      <c r="T60" s="38">
        <f t="shared" si="14"/>
        <v>7.5216135297137233E-3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29369798</v>
      </c>
      <c r="E61" s="33">
        <v>29369798</v>
      </c>
      <c r="F61" s="33">
        <v>335585</v>
      </c>
      <c r="G61" s="38">
        <f t="shared" si="8"/>
        <v>1.1426193670109682E-2</v>
      </c>
      <c r="H61" s="33">
        <v>1034572</v>
      </c>
      <c r="I61" s="38">
        <f t="shared" si="9"/>
        <v>3.5225710439002682E-2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1370157</v>
      </c>
      <c r="O61" s="38">
        <f t="shared" si="13"/>
        <v>4.6651904109112359E-2</v>
      </c>
      <c r="P61" s="33">
        <v>1062864</v>
      </c>
      <c r="Q61" s="33">
        <v>29046864</v>
      </c>
      <c r="R61" s="33">
        <v>29046864</v>
      </c>
      <c r="S61" s="33">
        <v>93023</v>
      </c>
      <c r="T61" s="38">
        <f t="shared" si="14"/>
        <v>3.202514391915079E-3</v>
      </c>
      <c r="U61" s="38">
        <f t="shared" si="15"/>
        <v>-2.6618645471104485E-2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133385022</v>
      </c>
      <c r="E63" s="34">
        <f>SUM(E59:E62)</f>
        <v>133385022</v>
      </c>
      <c r="F63" s="34">
        <f>SUM(F59:F62)</f>
        <v>10514136</v>
      </c>
      <c r="G63" s="39">
        <f t="shared" si="8"/>
        <v>7.8825462127224452E-2</v>
      </c>
      <c r="H63" s="34">
        <f>SUM(H59:H62)</f>
        <v>8846616</v>
      </c>
      <c r="I63" s="39">
        <f t="shared" si="9"/>
        <v>6.6323908541995061E-2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19360752</v>
      </c>
      <c r="O63" s="39">
        <f t="shared" si="13"/>
        <v>0.14514937066921951</v>
      </c>
      <c r="P63" s="34">
        <f>SUM(P59:P62)</f>
        <v>13311541</v>
      </c>
      <c r="Q63" s="34">
        <f>SUM(Q59:Q62)</f>
        <v>131597552</v>
      </c>
      <c r="R63" s="34">
        <f>SUM(R59:R62)</f>
        <v>131597552</v>
      </c>
      <c r="S63" s="34">
        <f>SUM(S59:S62)</f>
        <v>8144135</v>
      </c>
      <c r="T63" s="39">
        <f t="shared" si="14"/>
        <v>6.1886675521137351E-2</v>
      </c>
      <c r="U63" s="39">
        <f t="shared" si="15"/>
        <v>-0.3354175898943631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116845762</v>
      </c>
      <c r="E64" s="33">
        <v>116845762</v>
      </c>
      <c r="F64" s="33">
        <v>0</v>
      </c>
      <c r="G64" s="38">
        <f t="shared" si="8"/>
        <v>0</v>
      </c>
      <c r="H64" s="33">
        <v>276441</v>
      </c>
      <c r="I64" s="38">
        <f t="shared" si="9"/>
        <v>2.3658624435176348E-3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276441</v>
      </c>
      <c r="O64" s="38">
        <f t="shared" si="13"/>
        <v>2.3658624435176348E-3</v>
      </c>
      <c r="P64" s="33">
        <v>6875524</v>
      </c>
      <c r="Q64" s="33">
        <v>78106470</v>
      </c>
      <c r="R64" s="33">
        <v>78106470</v>
      </c>
      <c r="S64" s="33">
        <v>6349505</v>
      </c>
      <c r="T64" s="38">
        <f t="shared" si="14"/>
        <v>8.1292945385958423E-2</v>
      </c>
      <c r="U64" s="38">
        <f t="shared" si="15"/>
        <v>-0.95979346446903535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14370785</v>
      </c>
      <c r="E65" s="33">
        <v>14370785</v>
      </c>
      <c r="F65" s="33">
        <v>1963293</v>
      </c>
      <c r="G65" s="38">
        <f t="shared" si="8"/>
        <v>0.13661696281727129</v>
      </c>
      <c r="H65" s="33">
        <v>761236</v>
      </c>
      <c r="I65" s="38">
        <f t="shared" si="9"/>
        <v>5.2971079867940411E-2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2724529</v>
      </c>
      <c r="O65" s="38">
        <f t="shared" si="13"/>
        <v>0.18958804268521171</v>
      </c>
      <c r="P65" s="33">
        <v>17472864</v>
      </c>
      <c r="Q65" s="33">
        <v>39033543</v>
      </c>
      <c r="R65" s="33">
        <v>39033543</v>
      </c>
      <c r="S65" s="33">
        <v>4778038</v>
      </c>
      <c r="T65" s="38">
        <f t="shared" si="14"/>
        <v>0.12240851413360043</v>
      </c>
      <c r="U65" s="38">
        <f t="shared" si="15"/>
        <v>-0.95643324414360464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54687904</v>
      </c>
      <c r="E66" s="33">
        <v>54687904</v>
      </c>
      <c r="F66" s="33">
        <v>7660154</v>
      </c>
      <c r="G66" s="38">
        <f t="shared" si="8"/>
        <v>0.14007035266884613</v>
      </c>
      <c r="H66" s="33">
        <v>10352580</v>
      </c>
      <c r="I66" s="38">
        <f t="shared" si="9"/>
        <v>0.18930292153818878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18012734</v>
      </c>
      <c r="O66" s="38">
        <f t="shared" si="13"/>
        <v>0.32937327420703488</v>
      </c>
      <c r="P66" s="33">
        <v>10981926</v>
      </c>
      <c r="Q66" s="33">
        <v>40869913</v>
      </c>
      <c r="R66" s="33">
        <v>40869913</v>
      </c>
      <c r="S66" s="33">
        <v>9604141</v>
      </c>
      <c r="T66" s="38">
        <f t="shared" si="14"/>
        <v>0.2349929396717825</v>
      </c>
      <c r="U66" s="38">
        <f t="shared" si="15"/>
        <v>-5.7307434051185546E-2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801189131</v>
      </c>
      <c r="E67" s="33">
        <v>801189131</v>
      </c>
      <c r="F67" s="33">
        <v>-45630648</v>
      </c>
      <c r="G67" s="38">
        <f t="shared" si="8"/>
        <v>-5.6953653306612319E-2</v>
      </c>
      <c r="H67" s="33">
        <v>47899701</v>
      </c>
      <c r="I67" s="38">
        <f t="shared" si="9"/>
        <v>5.9785759874468394E-2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2269053</v>
      </c>
      <c r="O67" s="38">
        <f t="shared" si="13"/>
        <v>2.8321065678560734E-3</v>
      </c>
      <c r="P67" s="33">
        <v>112667283</v>
      </c>
      <c r="Q67" s="33">
        <v>642705175</v>
      </c>
      <c r="R67" s="33">
        <v>642705175</v>
      </c>
      <c r="S67" s="33">
        <v>94286595</v>
      </c>
      <c r="T67" s="38">
        <f t="shared" si="14"/>
        <v>0.14670271637380233</v>
      </c>
      <c r="U67" s="38">
        <f t="shared" si="15"/>
        <v>-0.57485705056009917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134214543</v>
      </c>
      <c r="E68" s="33">
        <v>134214543</v>
      </c>
      <c r="F68" s="33">
        <v>16709397</v>
      </c>
      <c r="G68" s="38">
        <f t="shared" si="8"/>
        <v>0.12449766341640041</v>
      </c>
      <c r="H68" s="33">
        <v>24571020</v>
      </c>
      <c r="I68" s="38">
        <f t="shared" si="9"/>
        <v>0.1830727091921775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41280417</v>
      </c>
      <c r="O68" s="38">
        <f t="shared" si="13"/>
        <v>0.30757037260857789</v>
      </c>
      <c r="P68" s="33">
        <v>53876357</v>
      </c>
      <c r="Q68" s="33">
        <v>118010534</v>
      </c>
      <c r="R68" s="33">
        <v>118010534</v>
      </c>
      <c r="S68" s="33">
        <v>26472867</v>
      </c>
      <c r="T68" s="38">
        <f t="shared" si="14"/>
        <v>0.22432630463311012</v>
      </c>
      <c r="U68" s="38">
        <f t="shared" si="15"/>
        <v>-0.54393687011911362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1121308125</v>
      </c>
      <c r="E70" s="34">
        <f>SUM(E64:E69)</f>
        <v>1121308125</v>
      </c>
      <c r="F70" s="34">
        <f>SUM(F64:F69)</f>
        <v>-19297804</v>
      </c>
      <c r="G70" s="39">
        <f t="shared" si="8"/>
        <v>-1.7210081305707118E-2</v>
      </c>
      <c r="H70" s="34">
        <f>SUM(H64:H69)</f>
        <v>83860978</v>
      </c>
      <c r="I70" s="39">
        <f t="shared" si="9"/>
        <v>7.4788522557080378E-2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64563174</v>
      </c>
      <c r="O70" s="39">
        <f t="shared" si="13"/>
        <v>5.7578441251373257E-2</v>
      </c>
      <c r="P70" s="34">
        <f>SUM(P64:P69)</f>
        <v>201873954</v>
      </c>
      <c r="Q70" s="34">
        <f>SUM(Q64:Q69)</f>
        <v>918725635</v>
      </c>
      <c r="R70" s="34">
        <f>SUM(R64:R69)</f>
        <v>918725635</v>
      </c>
      <c r="S70" s="34">
        <f>SUM(S64:S69)</f>
        <v>141491146</v>
      </c>
      <c r="T70" s="39">
        <f t="shared" si="14"/>
        <v>0.15400805268702444</v>
      </c>
      <c r="U70" s="39">
        <f t="shared" si="15"/>
        <v>-0.5845874302338181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115008396</v>
      </c>
      <c r="E71" s="33">
        <v>115008396</v>
      </c>
      <c r="F71" s="33">
        <v>27219538</v>
      </c>
      <c r="G71" s="38">
        <f t="shared" si="8"/>
        <v>0.23667435549661958</v>
      </c>
      <c r="H71" s="33">
        <v>22901188</v>
      </c>
      <c r="I71" s="38">
        <f t="shared" si="9"/>
        <v>0.19912622727126808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50120726</v>
      </c>
      <c r="O71" s="38">
        <f t="shared" si="13"/>
        <v>0.43580058276788763</v>
      </c>
      <c r="P71" s="33">
        <v>43183605</v>
      </c>
      <c r="Q71" s="33">
        <v>111178044</v>
      </c>
      <c r="R71" s="33">
        <v>111178044</v>
      </c>
      <c r="S71" s="33">
        <v>14795424</v>
      </c>
      <c r="T71" s="38">
        <f t="shared" si="14"/>
        <v>0.13307864995358257</v>
      </c>
      <c r="U71" s="38">
        <f t="shared" si="15"/>
        <v>-0.46967864308688445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234584137</v>
      </c>
      <c r="E72" s="33">
        <v>234584137</v>
      </c>
      <c r="F72" s="33">
        <v>-4317737</v>
      </c>
      <c r="G72" s="38">
        <f t="shared" si="8"/>
        <v>-1.8405920601528142E-2</v>
      </c>
      <c r="H72" s="33">
        <v>106232000</v>
      </c>
      <c r="I72" s="38">
        <f t="shared" si="9"/>
        <v>0.45285244500569105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101914263</v>
      </c>
      <c r="O72" s="38">
        <f t="shared" si="13"/>
        <v>0.43444652440416293</v>
      </c>
      <c r="P72" s="33">
        <v>117925372</v>
      </c>
      <c r="Q72" s="33">
        <v>230592074</v>
      </c>
      <c r="R72" s="33">
        <v>230592074</v>
      </c>
      <c r="S72" s="33">
        <v>43211290</v>
      </c>
      <c r="T72" s="38">
        <f t="shared" si="14"/>
        <v>0.18739278089844494</v>
      </c>
      <c r="U72" s="38">
        <f t="shared" si="15"/>
        <v>-9.9159085120375967E-2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68440008</v>
      </c>
      <c r="E73" s="33">
        <v>68440008</v>
      </c>
      <c r="F73" s="33">
        <v>2172669</v>
      </c>
      <c r="G73" s="38">
        <f t="shared" si="8"/>
        <v>3.1745598276376588E-2</v>
      </c>
      <c r="H73" s="33">
        <v>4309211</v>
      </c>
      <c r="I73" s="38">
        <f t="shared" si="9"/>
        <v>6.2963332792129428E-2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6481880</v>
      </c>
      <c r="O73" s="38">
        <f t="shared" si="13"/>
        <v>9.4708931068506017E-2</v>
      </c>
      <c r="P73" s="33">
        <v>33578406</v>
      </c>
      <c r="Q73" s="33">
        <v>101643648</v>
      </c>
      <c r="R73" s="33">
        <v>101643648</v>
      </c>
      <c r="S73" s="33">
        <v>31562996</v>
      </c>
      <c r="T73" s="38">
        <f t="shared" si="14"/>
        <v>0.31052600552077786</v>
      </c>
      <c r="U73" s="38">
        <f t="shared" si="15"/>
        <v>-0.87166719587582564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814885635</v>
      </c>
      <c r="E74" s="33">
        <v>888885635</v>
      </c>
      <c r="F74" s="33">
        <v>145397115</v>
      </c>
      <c r="G74" s="38">
        <f t="shared" si="8"/>
        <v>0.17842640581092095</v>
      </c>
      <c r="H74" s="33">
        <v>307556839</v>
      </c>
      <c r="I74" s="38">
        <f t="shared" si="9"/>
        <v>0.37742331658601391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452953954</v>
      </c>
      <c r="O74" s="38">
        <f t="shared" si="13"/>
        <v>0.55584972239693486</v>
      </c>
      <c r="P74" s="33">
        <v>47238463</v>
      </c>
      <c r="Q74" s="33">
        <v>939568380</v>
      </c>
      <c r="R74" s="33">
        <v>939568380</v>
      </c>
      <c r="S74" s="33">
        <v>29509767</v>
      </c>
      <c r="T74" s="38">
        <f t="shared" si="14"/>
        <v>3.1407790670861017E-2</v>
      </c>
      <c r="U74" s="38">
        <f t="shared" si="15"/>
        <v>5.5107291699986094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28270220</v>
      </c>
      <c r="E75" s="33">
        <v>28270220</v>
      </c>
      <c r="F75" s="33">
        <v>2973294</v>
      </c>
      <c r="G75" s="38">
        <f t="shared" si="8"/>
        <v>0.10517406656191568</v>
      </c>
      <c r="H75" s="33">
        <v>14634756</v>
      </c>
      <c r="I75" s="38">
        <f t="shared" si="9"/>
        <v>0.51767393391349625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17608050</v>
      </c>
      <c r="O75" s="38">
        <f t="shared" si="13"/>
        <v>0.62284800047541189</v>
      </c>
      <c r="P75" s="33">
        <v>10547027</v>
      </c>
      <c r="Q75" s="33">
        <v>24704907</v>
      </c>
      <c r="R75" s="33">
        <v>24704907</v>
      </c>
      <c r="S75" s="33">
        <v>4260185</v>
      </c>
      <c r="T75" s="38">
        <f t="shared" si="14"/>
        <v>0.17244286732186445</v>
      </c>
      <c r="U75" s="38">
        <f t="shared" si="15"/>
        <v>0.38757168252247776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66603570</v>
      </c>
      <c r="E76" s="33">
        <v>66603570</v>
      </c>
      <c r="F76" s="33">
        <v>12822882</v>
      </c>
      <c r="G76" s="38">
        <f t="shared" si="8"/>
        <v>0.19252544570809041</v>
      </c>
      <c r="H76" s="33">
        <v>4351371</v>
      </c>
      <c r="I76" s="38">
        <f t="shared" si="9"/>
        <v>6.5332398848890527E-2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17174253</v>
      </c>
      <c r="O76" s="38">
        <f t="shared" si="13"/>
        <v>0.25785784455698096</v>
      </c>
      <c r="P76" s="33">
        <v>4187170</v>
      </c>
      <c r="Q76" s="33">
        <v>56859566</v>
      </c>
      <c r="R76" s="33">
        <v>56859566</v>
      </c>
      <c r="S76" s="33">
        <v>4187170</v>
      </c>
      <c r="T76" s="38">
        <f t="shared" si="14"/>
        <v>7.3640555047500708E-2</v>
      </c>
      <c r="U76" s="38">
        <f t="shared" si="15"/>
        <v>3.9215269501835293E-2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1327791966</v>
      </c>
      <c r="E78" s="34">
        <f>SUM(E71:E77)</f>
        <v>1401791966</v>
      </c>
      <c r="F78" s="34">
        <f>SUM(F71:F77)</f>
        <v>186267761</v>
      </c>
      <c r="G78" s="39">
        <f t="shared" si="8"/>
        <v>0.14028384398283067</v>
      </c>
      <c r="H78" s="34">
        <f>SUM(H71:H77)</f>
        <v>459985365</v>
      </c>
      <c r="I78" s="39">
        <f t="shared" si="9"/>
        <v>0.34642879063782495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646253126</v>
      </c>
      <c r="O78" s="39">
        <f t="shared" si="13"/>
        <v>0.48671263462065562</v>
      </c>
      <c r="P78" s="34">
        <f>SUM(P71:P77)</f>
        <v>256660043</v>
      </c>
      <c r="Q78" s="34">
        <f>SUM(Q71:Q77)</f>
        <v>1464546619</v>
      </c>
      <c r="R78" s="34">
        <f>SUM(R71:R77)</f>
        <v>1464546619</v>
      </c>
      <c r="S78" s="34">
        <f>SUM(S71:S77)</f>
        <v>127526832</v>
      </c>
      <c r="T78" s="39">
        <f t="shared" si="14"/>
        <v>8.7075979928229241E-2</v>
      </c>
      <c r="U78" s="39">
        <f t="shared" si="15"/>
        <v>0.79219702304811035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384093703</v>
      </c>
      <c r="E79" s="33">
        <v>384093703</v>
      </c>
      <c r="F79" s="33">
        <v>27680728</v>
      </c>
      <c r="G79" s="38">
        <f t="shared" si="8"/>
        <v>7.2067643347956678E-2</v>
      </c>
      <c r="H79" s="33">
        <v>19010781</v>
      </c>
      <c r="I79" s="38">
        <f t="shared" si="9"/>
        <v>4.9495164465114913E-2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46691509</v>
      </c>
      <c r="O79" s="38">
        <f t="shared" si="13"/>
        <v>0.12156280781307159</v>
      </c>
      <c r="P79" s="33">
        <v>27514462</v>
      </c>
      <c r="Q79" s="33">
        <v>335521084</v>
      </c>
      <c r="R79" s="33">
        <v>335521084</v>
      </c>
      <c r="S79" s="33">
        <v>26134664</v>
      </c>
      <c r="T79" s="38">
        <f t="shared" si="14"/>
        <v>7.7892762172883295E-2</v>
      </c>
      <c r="U79" s="38">
        <f t="shared" si="15"/>
        <v>-0.30906223061893778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336033154</v>
      </c>
      <c r="E80" s="33">
        <v>336033154</v>
      </c>
      <c r="F80" s="33">
        <v>71513000</v>
      </c>
      <c r="G80" s="38">
        <f t="shared" si="8"/>
        <v>0.21281531047975105</v>
      </c>
      <c r="H80" s="33">
        <v>103924543</v>
      </c>
      <c r="I80" s="38">
        <f t="shared" si="9"/>
        <v>0.30926871876457762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175437543</v>
      </c>
      <c r="O80" s="38">
        <f t="shared" si="13"/>
        <v>0.52208402924432862</v>
      </c>
      <c r="P80" s="33">
        <v>90011235</v>
      </c>
      <c r="Q80" s="33">
        <v>255819778</v>
      </c>
      <c r="R80" s="33">
        <v>255819778</v>
      </c>
      <c r="S80" s="33">
        <v>52136104</v>
      </c>
      <c r="T80" s="38">
        <f t="shared" si="14"/>
        <v>0.20380012994929578</v>
      </c>
      <c r="U80" s="38">
        <f t="shared" si="15"/>
        <v>0.15457301524637446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422680740</v>
      </c>
      <c r="E81" s="33">
        <v>422680740</v>
      </c>
      <c r="F81" s="33">
        <v>98910933</v>
      </c>
      <c r="G81" s="38">
        <f t="shared" si="8"/>
        <v>0.23400861132210565</v>
      </c>
      <c r="H81" s="33">
        <v>89508951</v>
      </c>
      <c r="I81" s="38">
        <f t="shared" si="9"/>
        <v>0.21176491505148778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188419884</v>
      </c>
      <c r="O81" s="38">
        <f t="shared" si="13"/>
        <v>0.44577352637359346</v>
      </c>
      <c r="P81" s="33">
        <v>181178030</v>
      </c>
      <c r="Q81" s="33">
        <v>392010930</v>
      </c>
      <c r="R81" s="33">
        <v>392010930</v>
      </c>
      <c r="S81" s="33">
        <v>102561957</v>
      </c>
      <c r="T81" s="38">
        <f t="shared" si="14"/>
        <v>0.2616303504598711</v>
      </c>
      <c r="U81" s="38">
        <f t="shared" si="15"/>
        <v>-0.50596134089767952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14552270</v>
      </c>
      <c r="E82" s="33">
        <v>14552270</v>
      </c>
      <c r="F82" s="33">
        <v>868024</v>
      </c>
      <c r="G82" s="38">
        <f t="shared" si="8"/>
        <v>5.9648700855605342E-2</v>
      </c>
      <c r="H82" s="33">
        <v>1058351</v>
      </c>
      <c r="I82" s="38">
        <f t="shared" si="9"/>
        <v>7.272755384555124E-2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1926375</v>
      </c>
      <c r="O82" s="38">
        <f t="shared" si="13"/>
        <v>0.13237625470115658</v>
      </c>
      <c r="P82" s="33">
        <v>993918</v>
      </c>
      <c r="Q82" s="33">
        <v>14876273</v>
      </c>
      <c r="R82" s="33">
        <v>14876273</v>
      </c>
      <c r="S82" s="33">
        <v>698300</v>
      </c>
      <c r="T82" s="38">
        <f t="shared" si="14"/>
        <v>4.6940520653257704E-2</v>
      </c>
      <c r="U82" s="38">
        <f t="shared" si="15"/>
        <v>6.4827279514004132E-2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1157359867</v>
      </c>
      <c r="E84" s="34">
        <f>SUM(E79:E83)</f>
        <v>1157359867</v>
      </c>
      <c r="F84" s="34">
        <f>SUM(F79:F83)</f>
        <v>198972685</v>
      </c>
      <c r="G84" s="39">
        <f t="shared" si="8"/>
        <v>0.17191946141674877</v>
      </c>
      <c r="H84" s="34">
        <f>SUM(H79:H83)</f>
        <v>213502626</v>
      </c>
      <c r="I84" s="39">
        <f t="shared" si="9"/>
        <v>0.18447384611099532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412475311</v>
      </c>
      <c r="O84" s="39">
        <f t="shared" si="13"/>
        <v>0.35639330752774412</v>
      </c>
      <c r="P84" s="34">
        <f>SUM(P79:P83)</f>
        <v>299697645</v>
      </c>
      <c r="Q84" s="34">
        <f>SUM(Q79:Q83)</f>
        <v>998228065</v>
      </c>
      <c r="R84" s="34">
        <f>SUM(R79:R83)</f>
        <v>998228065</v>
      </c>
      <c r="S84" s="34">
        <f>SUM(S79:S83)</f>
        <v>181531025</v>
      </c>
      <c r="T84" s="39">
        <f t="shared" si="14"/>
        <v>0.18185325715121023</v>
      </c>
      <c r="U84" s="39">
        <f t="shared" si="15"/>
        <v>-0.28760659430607138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6564251631</v>
      </c>
      <c r="E85" s="34">
        <f>SUM(E57,E59:E62,E64:E69,E71:E77,E79:E83)</f>
        <v>6638251631</v>
      </c>
      <c r="F85" s="34">
        <f>SUM(F57,F59:F62,F64:F69,F71:F77,F79:F83)</f>
        <v>1188635974</v>
      </c>
      <c r="G85" s="39">
        <f t="shared" si="8"/>
        <v>0.18107714950880438</v>
      </c>
      <c r="H85" s="34">
        <f>SUM(H57,H59:H62,H64:H69,H71:H77,H79:H83)</f>
        <v>1660032725</v>
      </c>
      <c r="I85" s="39">
        <f t="shared" si="9"/>
        <v>0.25288986746949405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2848668699</v>
      </c>
      <c r="O85" s="39">
        <f t="shared" si="13"/>
        <v>0.43396701697829843</v>
      </c>
      <c r="P85" s="34">
        <f>SUM(P57,P59:P62,P64:P69,P71:P77,P79:P83)</f>
        <v>2062256870</v>
      </c>
      <c r="Q85" s="34">
        <f>SUM(Q57,Q59:Q62,Q64:Q69,Q71:Q77,Q79:Q83)</f>
        <v>5959861727</v>
      </c>
      <c r="R85" s="34">
        <f>SUM(R57,R59:R62,R64:R69,R71:R77,R79:R83)</f>
        <v>5959861727</v>
      </c>
      <c r="S85" s="34">
        <f>SUM(S57,S59:S62,S64:S69,S71:S77,S79:S83)</f>
        <v>923666474</v>
      </c>
      <c r="T85" s="39">
        <f t="shared" si="14"/>
        <v>0.15498119189838044</v>
      </c>
      <c r="U85" s="39">
        <f t="shared" si="15"/>
        <v>-0.19504075891380113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17660213823</v>
      </c>
      <c r="E88" s="33">
        <v>17660213823</v>
      </c>
      <c r="F88" s="33">
        <v>5592230910</v>
      </c>
      <c r="G88" s="38">
        <f t="shared" ref="G88:G99" si="16">IF(($D88      =0),0,($F88      /$D88      ))</f>
        <v>0.3166570329243063</v>
      </c>
      <c r="H88" s="33">
        <v>3898011300</v>
      </c>
      <c r="I88" s="38">
        <f t="shared" ref="I88:I99" si="17">IF(($D88      =0),0,($H88      /$D88      ))</f>
        <v>0.22072276921830788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9490242210</v>
      </c>
      <c r="O88" s="38">
        <f t="shared" ref="O88:O99" si="21">IF(($D88      =0),0,($N88      /$D88      ))</f>
        <v>0.53737980214261416</v>
      </c>
      <c r="P88" s="33">
        <v>8034816945</v>
      </c>
      <c r="Q88" s="33">
        <v>16092042505</v>
      </c>
      <c r="R88" s="33">
        <v>16092042505</v>
      </c>
      <c r="S88" s="33">
        <v>2475669539</v>
      </c>
      <c r="T88" s="38">
        <f t="shared" ref="T88:T99" si="22">IF(($Q88      =0),0,($S88      /$Q88      ))</f>
        <v>0.15384433257809121</v>
      </c>
      <c r="U88" s="38">
        <f t="shared" ref="U88:U99" si="23">IF(($P88      =0),0,(($H88      /$P88      )-1))</f>
        <v>-0.51485997419944951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16839439908</v>
      </c>
      <c r="E89" s="33">
        <v>16839439908</v>
      </c>
      <c r="F89" s="33">
        <v>6012700621</v>
      </c>
      <c r="G89" s="38">
        <f t="shared" si="16"/>
        <v>0.35706060616324392</v>
      </c>
      <c r="H89" s="33">
        <v>3528730248</v>
      </c>
      <c r="I89" s="38">
        <f t="shared" si="17"/>
        <v>0.20955152114789685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9541430869</v>
      </c>
      <c r="O89" s="38">
        <f t="shared" si="21"/>
        <v>0.56661212731114075</v>
      </c>
      <c r="P89" s="33">
        <v>8349687662</v>
      </c>
      <c r="Q89" s="33">
        <v>15583056522</v>
      </c>
      <c r="R89" s="33">
        <v>15583056522</v>
      </c>
      <c r="S89" s="33">
        <v>3233964979</v>
      </c>
      <c r="T89" s="38">
        <f t="shared" si="22"/>
        <v>0.20753085085934977</v>
      </c>
      <c r="U89" s="38">
        <f t="shared" si="23"/>
        <v>-0.57738176673847419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14054668654</v>
      </c>
      <c r="E90" s="33">
        <v>14054668654</v>
      </c>
      <c r="F90" s="33">
        <v>3442058310</v>
      </c>
      <c r="G90" s="38">
        <f t="shared" si="16"/>
        <v>0.24490497746600237</v>
      </c>
      <c r="H90" s="33">
        <v>3038215612</v>
      </c>
      <c r="I90" s="38">
        <f t="shared" si="17"/>
        <v>0.21617127282010415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6480273922</v>
      </c>
      <c r="O90" s="38">
        <f t="shared" si="21"/>
        <v>0.46107625028610655</v>
      </c>
      <c r="P90" s="33">
        <v>6088543886</v>
      </c>
      <c r="Q90" s="33">
        <v>12429920970</v>
      </c>
      <c r="R90" s="33">
        <v>12429920970</v>
      </c>
      <c r="S90" s="33">
        <v>2923114669</v>
      </c>
      <c r="T90" s="38">
        <f t="shared" si="22"/>
        <v>0.23516759889745301</v>
      </c>
      <c r="U90" s="38">
        <f t="shared" si="23"/>
        <v>-0.50099470926273948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48554322385</v>
      </c>
      <c r="E91" s="34">
        <f>SUM(E88:E90)</f>
        <v>48554322385</v>
      </c>
      <c r="F91" s="34">
        <f>SUM(F88:F90)</f>
        <v>15046989841</v>
      </c>
      <c r="G91" s="39">
        <f t="shared" si="16"/>
        <v>0.30990010985404054</v>
      </c>
      <c r="H91" s="34">
        <f>SUM(H88:H90)</f>
        <v>10464957160</v>
      </c>
      <c r="I91" s="39">
        <f t="shared" si="17"/>
        <v>0.21553090736228592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25511947001</v>
      </c>
      <c r="O91" s="39">
        <f t="shared" si="21"/>
        <v>0.52543101721632646</v>
      </c>
      <c r="P91" s="34">
        <f>SUM(P88:P90)</f>
        <v>22473048493</v>
      </c>
      <c r="Q91" s="34">
        <f>SUM(Q88:Q90)</f>
        <v>44105019997</v>
      </c>
      <c r="R91" s="34">
        <f>SUM(R88:R90)</f>
        <v>44105019997</v>
      </c>
      <c r="S91" s="34">
        <f>SUM(S88:S90)</f>
        <v>8632749187</v>
      </c>
      <c r="T91" s="39">
        <f t="shared" si="22"/>
        <v>0.19573166926547578</v>
      </c>
      <c r="U91" s="39">
        <f t="shared" si="23"/>
        <v>-0.53433299611044449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2779915431</v>
      </c>
      <c r="E92" s="33">
        <v>2779915431</v>
      </c>
      <c r="F92" s="33">
        <v>636641372</v>
      </c>
      <c r="G92" s="38">
        <f t="shared" si="16"/>
        <v>0.22901465451090552</v>
      </c>
      <c r="H92" s="33">
        <v>890925923</v>
      </c>
      <c r="I92" s="38">
        <f t="shared" si="17"/>
        <v>0.32048670008623725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1527567295</v>
      </c>
      <c r="O92" s="38">
        <f t="shared" si="21"/>
        <v>0.54950135459714278</v>
      </c>
      <c r="P92" s="33">
        <v>773871160</v>
      </c>
      <c r="Q92" s="33">
        <v>2237606989</v>
      </c>
      <c r="R92" s="33">
        <v>2237606989</v>
      </c>
      <c r="S92" s="33">
        <v>196606539</v>
      </c>
      <c r="T92" s="38">
        <f t="shared" si="22"/>
        <v>8.7864642882557603E-2</v>
      </c>
      <c r="U92" s="38">
        <f t="shared" si="23"/>
        <v>0.15125872244677008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504454879</v>
      </c>
      <c r="E93" s="33">
        <v>504454879</v>
      </c>
      <c r="F93" s="33">
        <v>119116709</v>
      </c>
      <c r="G93" s="38">
        <f t="shared" si="16"/>
        <v>0.23612956075700875</v>
      </c>
      <c r="H93" s="33">
        <v>160631468</v>
      </c>
      <c r="I93" s="38">
        <f t="shared" si="17"/>
        <v>0.31842583883503284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279748177</v>
      </c>
      <c r="O93" s="38">
        <f t="shared" si="21"/>
        <v>0.55455539959204159</v>
      </c>
      <c r="P93" s="33">
        <v>230697260</v>
      </c>
      <c r="Q93" s="33">
        <v>431163287</v>
      </c>
      <c r="R93" s="33">
        <v>431163287</v>
      </c>
      <c r="S93" s="33">
        <v>92729647</v>
      </c>
      <c r="T93" s="38">
        <f t="shared" si="22"/>
        <v>0.21506851301094196</v>
      </c>
      <c r="U93" s="38">
        <f t="shared" si="23"/>
        <v>-0.30371315203310179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447591578</v>
      </c>
      <c r="E94" s="33">
        <v>447591578</v>
      </c>
      <c r="F94" s="33">
        <v>91212910</v>
      </c>
      <c r="G94" s="38">
        <f t="shared" si="16"/>
        <v>0.20378602834211504</v>
      </c>
      <c r="H94" s="33">
        <v>86836153</v>
      </c>
      <c r="I94" s="38">
        <f t="shared" si="17"/>
        <v>0.19400756687160006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178049063</v>
      </c>
      <c r="O94" s="38">
        <f t="shared" si="21"/>
        <v>0.3977935952137151</v>
      </c>
      <c r="P94" s="33">
        <v>157102165</v>
      </c>
      <c r="Q94" s="33">
        <v>400621990</v>
      </c>
      <c r="R94" s="33">
        <v>400621990</v>
      </c>
      <c r="S94" s="33">
        <v>82393205</v>
      </c>
      <c r="T94" s="38">
        <f t="shared" si="22"/>
        <v>0.20566321134793425</v>
      </c>
      <c r="U94" s="38">
        <f t="shared" si="23"/>
        <v>-0.44726316788823373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3731961888</v>
      </c>
      <c r="E96" s="34">
        <f>SUM(E92:E95)</f>
        <v>3731961888</v>
      </c>
      <c r="F96" s="34">
        <f>SUM(F92:F95)</f>
        <v>846970991</v>
      </c>
      <c r="G96" s="39">
        <f t="shared" si="16"/>
        <v>0.22695060035940004</v>
      </c>
      <c r="H96" s="34">
        <f>SUM(H92:H95)</f>
        <v>1138393544</v>
      </c>
      <c r="I96" s="39">
        <f t="shared" si="17"/>
        <v>0.30503889861803435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1985364535</v>
      </c>
      <c r="O96" s="39">
        <f t="shared" si="21"/>
        <v>0.53198949897743431</v>
      </c>
      <c r="P96" s="34">
        <f>SUM(P92:P95)</f>
        <v>1161670585</v>
      </c>
      <c r="Q96" s="34">
        <f>SUM(Q92:Q95)</f>
        <v>3069392266</v>
      </c>
      <c r="R96" s="34">
        <f>SUM(R92:R95)</f>
        <v>3069392266</v>
      </c>
      <c r="S96" s="34">
        <f>SUM(S92:S95)</f>
        <v>371729391</v>
      </c>
      <c r="T96" s="39">
        <f t="shared" si="22"/>
        <v>0.12110846668823919</v>
      </c>
      <c r="U96" s="39">
        <f t="shared" si="23"/>
        <v>-2.0037557376904713E-2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1235295379</v>
      </c>
      <c r="E97" s="33">
        <v>1235295379</v>
      </c>
      <c r="F97" s="33">
        <v>269837654</v>
      </c>
      <c r="G97" s="38">
        <f t="shared" si="16"/>
        <v>0.21843978257122582</v>
      </c>
      <c r="H97" s="33">
        <v>242892149</v>
      </c>
      <c r="I97" s="38">
        <f t="shared" si="17"/>
        <v>0.1966267769872391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512729803</v>
      </c>
      <c r="O97" s="38">
        <f t="shared" si="21"/>
        <v>0.41506655955846494</v>
      </c>
      <c r="P97" s="33">
        <v>435717016</v>
      </c>
      <c r="Q97" s="33">
        <v>1083045831</v>
      </c>
      <c r="R97" s="33">
        <v>1083045831</v>
      </c>
      <c r="S97" s="33">
        <v>218814162</v>
      </c>
      <c r="T97" s="38">
        <f t="shared" si="22"/>
        <v>0.20203592104497006</v>
      </c>
      <c r="U97" s="38">
        <f t="shared" si="23"/>
        <v>-0.44254610198652422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543001539</v>
      </c>
      <c r="E98" s="33">
        <v>543001539</v>
      </c>
      <c r="F98" s="33">
        <v>156566646</v>
      </c>
      <c r="G98" s="38">
        <f t="shared" si="16"/>
        <v>0.28833554742466394</v>
      </c>
      <c r="H98" s="33">
        <v>84816907</v>
      </c>
      <c r="I98" s="38">
        <f t="shared" si="17"/>
        <v>0.15620012266668731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241383553</v>
      </c>
      <c r="O98" s="38">
        <f t="shared" si="21"/>
        <v>0.44453567009135125</v>
      </c>
      <c r="P98" s="33">
        <v>993842246</v>
      </c>
      <c r="Q98" s="33">
        <v>469472431</v>
      </c>
      <c r="R98" s="33">
        <v>469472431</v>
      </c>
      <c r="S98" s="33">
        <v>75455485</v>
      </c>
      <c r="T98" s="38">
        <f t="shared" si="22"/>
        <v>0.16072399573980523</v>
      </c>
      <c r="U98" s="38">
        <f t="shared" si="23"/>
        <v>-0.91465757534319991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744797959</v>
      </c>
      <c r="E99" s="33">
        <v>744797959</v>
      </c>
      <c r="F99" s="33">
        <v>279363276</v>
      </c>
      <c r="G99" s="38">
        <f t="shared" si="16"/>
        <v>0.37508598489593875</v>
      </c>
      <c r="H99" s="33">
        <v>280206616</v>
      </c>
      <c r="I99" s="38">
        <f t="shared" si="17"/>
        <v>0.37621829197305845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559569892</v>
      </c>
      <c r="O99" s="38">
        <f t="shared" si="21"/>
        <v>0.75130427686899715</v>
      </c>
      <c r="P99" s="33">
        <v>270636107</v>
      </c>
      <c r="Q99" s="33">
        <v>719402547</v>
      </c>
      <c r="R99" s="33">
        <v>719402547</v>
      </c>
      <c r="S99" s="33">
        <v>90801673</v>
      </c>
      <c r="T99" s="38">
        <f t="shared" si="22"/>
        <v>0.12621817003380723</v>
      </c>
      <c r="U99" s="38">
        <f t="shared" si="23"/>
        <v>3.5363016066440878E-2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2523094877</v>
      </c>
      <c r="E101" s="34">
        <f>SUM(E97:E100)</f>
        <v>2523094877</v>
      </c>
      <c r="F101" s="34">
        <f>SUM(F97:F100)</f>
        <v>705767576</v>
      </c>
      <c r="G101" s="39">
        <f>IF(($D101     =0),0,($F101     /$D101     ))</f>
        <v>0.2797229634262382</v>
      </c>
      <c r="H101" s="34">
        <f>SUM(H97:H100)</f>
        <v>607915672</v>
      </c>
      <c r="I101" s="39">
        <f>IF(($D101     =0),0,($H101     /$D101     ))</f>
        <v>0.24094047256868176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1313683248</v>
      </c>
      <c r="O101" s="39">
        <f>IF(($D101     =0),0,($N101     /$D101     ))</f>
        <v>0.52066343599491993</v>
      </c>
      <c r="P101" s="34">
        <f>SUM(P97:P100)</f>
        <v>1700195369</v>
      </c>
      <c r="Q101" s="34">
        <f>SUM(Q97:Q100)</f>
        <v>2271920809</v>
      </c>
      <c r="R101" s="34">
        <f>SUM(R97:R100)</f>
        <v>2271920809</v>
      </c>
      <c r="S101" s="34">
        <f>SUM(S97:S100)</f>
        <v>385071320</v>
      </c>
      <c r="T101" s="39">
        <f>IF(($Q101     =0),0,($S101     /$Q101     ))</f>
        <v>0.1694915238570712</v>
      </c>
      <c r="U101" s="39">
        <f>IF(($P101     =0),0,(($H101     /$P101     )-1))</f>
        <v>-0.64244363731118947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54809379150</v>
      </c>
      <c r="E102" s="34">
        <f>SUM(E88:E90,E92:E95,E97:E100)</f>
        <v>54809379150</v>
      </c>
      <c r="F102" s="34">
        <f>SUM(F88:F90,F92:F95,F97:F100)</f>
        <v>16599728408</v>
      </c>
      <c r="G102" s="39">
        <f>IF(($D102     =0),0,($F102     /$D102     ))</f>
        <v>0.30286291626421386</v>
      </c>
      <c r="H102" s="34">
        <f>SUM(H88:H90,H92:H95,H97:H100)</f>
        <v>12211266376</v>
      </c>
      <c r="I102" s="39">
        <f>IF(($D102     =0),0,($H102     /$D102     ))</f>
        <v>0.22279519610285534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28810994784</v>
      </c>
      <c r="O102" s="39">
        <f>IF(($D102     =0),0,($N102     /$D102     ))</f>
        <v>0.52565811236706916</v>
      </c>
      <c r="P102" s="34">
        <f>SUM(P88:P90,P92:P95,P97:P100)</f>
        <v>25334914447</v>
      </c>
      <c r="Q102" s="34">
        <f>SUM(Q88:Q90,Q92:Q95,Q97:Q100)</f>
        <v>49446333072</v>
      </c>
      <c r="R102" s="34">
        <f>SUM(R88:R90,R92:R95,R97:R100)</f>
        <v>49446333072</v>
      </c>
      <c r="S102" s="34">
        <f>SUM(S88:S90,S92:S95,S97:S100)</f>
        <v>9389549898</v>
      </c>
      <c r="T102" s="39">
        <f>IF(($Q102     =0),0,($S102     /$Q102     ))</f>
        <v>0.18989375580849746</v>
      </c>
      <c r="U102" s="39">
        <f>IF(($P102     =0),0,(($H102     /$P102     )-1))</f>
        <v>-0.51800640963103861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15804083140</v>
      </c>
      <c r="E105" s="33">
        <v>15785399005</v>
      </c>
      <c r="F105" s="33">
        <v>4558867310</v>
      </c>
      <c r="G105" s="38">
        <f t="shared" ref="G105:G136" si="24">IF(($D105     =0),0,($F105     /$D105     ))</f>
        <v>0.28846135961291836</v>
      </c>
      <c r="H105" s="33">
        <v>3488282450</v>
      </c>
      <c r="I105" s="38">
        <f t="shared" ref="I105:I136" si="25">IF(($D105     =0),0,($H105     /$D105     ))</f>
        <v>0.22072033025257801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8047149760</v>
      </c>
      <c r="O105" s="38">
        <f t="shared" ref="O105:O136" si="29">IF(($D105     =0),0,($N105     /$D105     ))</f>
        <v>0.50918168986549639</v>
      </c>
      <c r="P105" s="33">
        <v>6983267639</v>
      </c>
      <c r="Q105" s="33">
        <v>13338143180</v>
      </c>
      <c r="R105" s="33">
        <v>13338143180</v>
      </c>
      <c r="S105" s="33">
        <v>3138089679</v>
      </c>
      <c r="T105" s="38">
        <f t="shared" ref="T105:T136" si="30">IF(($Q105     =0),0,($S105     /$Q105     ))</f>
        <v>0.23527185430918429</v>
      </c>
      <c r="U105" s="38">
        <f t="shared" ref="U105:U136" si="31">IF(($P105     =0),0,(($H105     /$P105     )-1))</f>
        <v>-0.5004799142283024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15804083140</v>
      </c>
      <c r="E106" s="34">
        <f>E105</f>
        <v>15785399005</v>
      </c>
      <c r="F106" s="34">
        <f>F105</f>
        <v>4558867310</v>
      </c>
      <c r="G106" s="39">
        <f t="shared" si="24"/>
        <v>0.28846135961291836</v>
      </c>
      <c r="H106" s="34">
        <f>H105</f>
        <v>3488282450</v>
      </c>
      <c r="I106" s="39">
        <f t="shared" si="25"/>
        <v>0.22072033025257801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8047149760</v>
      </c>
      <c r="O106" s="39">
        <f t="shared" si="29"/>
        <v>0.50918168986549639</v>
      </c>
      <c r="P106" s="34">
        <f>P105</f>
        <v>6983267639</v>
      </c>
      <c r="Q106" s="34">
        <f>Q105</f>
        <v>13338143180</v>
      </c>
      <c r="R106" s="34">
        <f>R105</f>
        <v>13338143180</v>
      </c>
      <c r="S106" s="34">
        <f>S105</f>
        <v>3138089679</v>
      </c>
      <c r="T106" s="39">
        <f t="shared" si="30"/>
        <v>0.23527185430918429</v>
      </c>
      <c r="U106" s="39">
        <f t="shared" si="31"/>
        <v>-0.5004799142283024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1797763</v>
      </c>
      <c r="E107" s="33">
        <v>1797763</v>
      </c>
      <c r="F107" s="33">
        <v>8452</v>
      </c>
      <c r="G107" s="38">
        <f t="shared" si="24"/>
        <v>4.701398348948109E-3</v>
      </c>
      <c r="H107" s="33">
        <v>230879</v>
      </c>
      <c r="I107" s="38">
        <f t="shared" si="25"/>
        <v>0.12842571573672393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239331</v>
      </c>
      <c r="O107" s="38">
        <f t="shared" si="29"/>
        <v>0.13312711408567202</v>
      </c>
      <c r="P107" s="33">
        <v>810780</v>
      </c>
      <c r="Q107" s="33">
        <v>2060119</v>
      </c>
      <c r="R107" s="33">
        <v>2060119</v>
      </c>
      <c r="S107" s="33">
        <v>546320</v>
      </c>
      <c r="T107" s="38">
        <f t="shared" si="30"/>
        <v>0.26518856434992349</v>
      </c>
      <c r="U107" s="38">
        <f t="shared" si="31"/>
        <v>-0.71523841239300423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26500000</v>
      </c>
      <c r="E108" s="33">
        <v>26500000</v>
      </c>
      <c r="F108" s="33">
        <v>8445313</v>
      </c>
      <c r="G108" s="38">
        <f t="shared" si="24"/>
        <v>0.31869105660377356</v>
      </c>
      <c r="H108" s="33">
        <v>13903984</v>
      </c>
      <c r="I108" s="38">
        <f t="shared" si="25"/>
        <v>0.524678641509434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22349297</v>
      </c>
      <c r="O108" s="38">
        <f t="shared" si="29"/>
        <v>0.8433696981132075</v>
      </c>
      <c r="P108" s="33">
        <v>286102</v>
      </c>
      <c r="Q108" s="33">
        <v>10198750</v>
      </c>
      <c r="R108" s="33">
        <v>10198750</v>
      </c>
      <c r="S108" s="33">
        <v>144143</v>
      </c>
      <c r="T108" s="38">
        <f t="shared" si="30"/>
        <v>1.4133398700821179E-2</v>
      </c>
      <c r="U108" s="38">
        <f t="shared" si="31"/>
        <v>47.597996518724088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58855944</v>
      </c>
      <c r="E109" s="33">
        <v>58855944</v>
      </c>
      <c r="F109" s="33">
        <v>18340791</v>
      </c>
      <c r="G109" s="38">
        <f t="shared" si="24"/>
        <v>0.31162172846977021</v>
      </c>
      <c r="H109" s="33">
        <v>13568438</v>
      </c>
      <c r="I109" s="38">
        <f t="shared" si="25"/>
        <v>0.23053640937268799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31909229</v>
      </c>
      <c r="O109" s="38">
        <f t="shared" si="29"/>
        <v>0.54215813784245814</v>
      </c>
      <c r="P109" s="33">
        <v>27219609</v>
      </c>
      <c r="Q109" s="33">
        <v>57211560</v>
      </c>
      <c r="R109" s="33">
        <v>57211560</v>
      </c>
      <c r="S109" s="33">
        <v>11460394</v>
      </c>
      <c r="T109" s="38">
        <f t="shared" si="30"/>
        <v>0.20031605500706501</v>
      </c>
      <c r="U109" s="38">
        <f t="shared" si="31"/>
        <v>-0.50151973160231655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151016430</v>
      </c>
      <c r="E110" s="33">
        <v>151016430</v>
      </c>
      <c r="F110" s="33">
        <v>33156903</v>
      </c>
      <c r="G110" s="38">
        <f t="shared" si="24"/>
        <v>0.21955824939048021</v>
      </c>
      <c r="H110" s="33">
        <v>33321699</v>
      </c>
      <c r="I110" s="38">
        <f t="shared" si="25"/>
        <v>0.22064949489270802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66478602</v>
      </c>
      <c r="O110" s="38">
        <f t="shared" si="29"/>
        <v>0.44020774428318826</v>
      </c>
      <c r="P110" s="33">
        <v>63922557</v>
      </c>
      <c r="Q110" s="33">
        <v>132865775</v>
      </c>
      <c r="R110" s="33">
        <v>132865775</v>
      </c>
      <c r="S110" s="33">
        <v>33839587</v>
      </c>
      <c r="T110" s="38">
        <f t="shared" si="30"/>
        <v>0.25469002081235742</v>
      </c>
      <c r="U110" s="38">
        <f t="shared" si="31"/>
        <v>-0.47871767707915691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238170137</v>
      </c>
      <c r="E112" s="34">
        <f>SUM(E107:E111)</f>
        <v>238170137</v>
      </c>
      <c r="F112" s="34">
        <f>SUM(F107:F111)</f>
        <v>59951459</v>
      </c>
      <c r="G112" s="39">
        <f t="shared" si="24"/>
        <v>0.25171694384170423</v>
      </c>
      <c r="H112" s="34">
        <f>SUM(H107:H111)</f>
        <v>61025000</v>
      </c>
      <c r="I112" s="39">
        <f t="shared" si="25"/>
        <v>0.2562243981074756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120976459</v>
      </c>
      <c r="O112" s="39">
        <f t="shared" si="29"/>
        <v>0.50794134194917984</v>
      </c>
      <c r="P112" s="34">
        <f>SUM(P107:P111)</f>
        <v>92239048</v>
      </c>
      <c r="Q112" s="34">
        <f>SUM(Q107:Q111)</f>
        <v>202336204</v>
      </c>
      <c r="R112" s="34">
        <f>SUM(R107:R111)</f>
        <v>202336204</v>
      </c>
      <c r="S112" s="34">
        <f>SUM(S107:S111)</f>
        <v>45990444</v>
      </c>
      <c r="T112" s="39">
        <f t="shared" si="30"/>
        <v>0.22729715735894698</v>
      </c>
      <c r="U112" s="39">
        <f t="shared" si="31"/>
        <v>-0.33840383955393816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11730000</v>
      </c>
      <c r="E113" s="33">
        <v>11730000</v>
      </c>
      <c r="F113" s="33">
        <v>1944226</v>
      </c>
      <c r="G113" s="38">
        <f t="shared" si="24"/>
        <v>0.16574816709292411</v>
      </c>
      <c r="H113" s="33">
        <v>499491</v>
      </c>
      <c r="I113" s="38">
        <f t="shared" si="25"/>
        <v>4.2582352941176474E-2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2443717</v>
      </c>
      <c r="O113" s="38">
        <f t="shared" si="29"/>
        <v>0.2083305200341006</v>
      </c>
      <c r="P113" s="33">
        <v>9013461</v>
      </c>
      <c r="Q113" s="33">
        <v>4500000</v>
      </c>
      <c r="R113" s="33">
        <v>4500000</v>
      </c>
      <c r="S113" s="33">
        <v>5782330</v>
      </c>
      <c r="T113" s="38">
        <f t="shared" si="30"/>
        <v>1.2849622222222221</v>
      </c>
      <c r="U113" s="38">
        <f t="shared" si="31"/>
        <v>-0.94458388403744131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184957428</v>
      </c>
      <c r="E114" s="33">
        <v>184957428</v>
      </c>
      <c r="F114" s="33">
        <v>55957545</v>
      </c>
      <c r="G114" s="38">
        <f t="shared" si="24"/>
        <v>0.30254283704680407</v>
      </c>
      <c r="H114" s="33">
        <v>43367597</v>
      </c>
      <c r="I114" s="38">
        <f t="shared" si="25"/>
        <v>0.23447340000856845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99325142</v>
      </c>
      <c r="O114" s="38">
        <f t="shared" si="29"/>
        <v>0.5370162370553726</v>
      </c>
      <c r="P114" s="33">
        <v>81303167</v>
      </c>
      <c r="Q114" s="33">
        <v>155774257</v>
      </c>
      <c r="R114" s="33">
        <v>155774257</v>
      </c>
      <c r="S114" s="33">
        <v>29652018</v>
      </c>
      <c r="T114" s="38">
        <f t="shared" si="30"/>
        <v>0.19035249193966625</v>
      </c>
      <c r="U114" s="38">
        <f t="shared" si="31"/>
        <v>-0.4665940011906301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87987110</v>
      </c>
      <c r="E115" s="33">
        <v>87987110</v>
      </c>
      <c r="F115" s="33">
        <v>32295375</v>
      </c>
      <c r="G115" s="38">
        <f t="shared" si="24"/>
        <v>0.36704666172124528</v>
      </c>
      <c r="H115" s="33">
        <v>22247638</v>
      </c>
      <c r="I115" s="38">
        <f t="shared" si="25"/>
        <v>0.25285110512210257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54543013</v>
      </c>
      <c r="O115" s="38">
        <f t="shared" si="29"/>
        <v>0.61989776684334785</v>
      </c>
      <c r="P115" s="33">
        <v>23783808</v>
      </c>
      <c r="Q115" s="33">
        <v>84058138</v>
      </c>
      <c r="R115" s="33">
        <v>84058138</v>
      </c>
      <c r="S115" s="33">
        <v>10050785</v>
      </c>
      <c r="T115" s="38">
        <f t="shared" si="30"/>
        <v>0.11956944608980037</v>
      </c>
      <c r="U115" s="38">
        <f t="shared" si="31"/>
        <v>-6.4588900145847172E-2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3518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2657799028</v>
      </c>
      <c r="E117" s="33">
        <v>2657799028</v>
      </c>
      <c r="F117" s="33">
        <v>922149003</v>
      </c>
      <c r="G117" s="38">
        <f t="shared" si="24"/>
        <v>0.34695964340611535</v>
      </c>
      <c r="H117" s="33">
        <v>1620634457</v>
      </c>
      <c r="I117" s="38">
        <f t="shared" si="25"/>
        <v>0.60976561430212095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2542783460</v>
      </c>
      <c r="O117" s="38">
        <f t="shared" si="29"/>
        <v>0.95672525770823635</v>
      </c>
      <c r="P117" s="33">
        <v>3268650465</v>
      </c>
      <c r="Q117" s="33">
        <v>2249521902</v>
      </c>
      <c r="R117" s="33">
        <v>2249521902</v>
      </c>
      <c r="S117" s="33">
        <v>424027914</v>
      </c>
      <c r="T117" s="38">
        <f t="shared" si="30"/>
        <v>0.18849690399680313</v>
      </c>
      <c r="U117" s="38">
        <f t="shared" si="31"/>
        <v>-0.50418851010427634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3472034</v>
      </c>
      <c r="G118" s="38">
        <f t="shared" si="24"/>
        <v>0</v>
      </c>
      <c r="H118" s="33">
        <v>1332452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4804486</v>
      </c>
      <c r="O118" s="38">
        <f t="shared" si="29"/>
        <v>0</v>
      </c>
      <c r="P118" s="33">
        <v>2980791</v>
      </c>
      <c r="Q118" s="33">
        <v>0</v>
      </c>
      <c r="R118" s="33">
        <v>0</v>
      </c>
      <c r="S118" s="33">
        <v>1819983</v>
      </c>
      <c r="T118" s="38">
        <f t="shared" si="30"/>
        <v>0</v>
      </c>
      <c r="U118" s="38">
        <f t="shared" si="31"/>
        <v>-0.55298710979736587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2946024566</v>
      </c>
      <c r="E121" s="34">
        <f>SUM(E113:E120)</f>
        <v>2946024566</v>
      </c>
      <c r="F121" s="34">
        <f>SUM(F113:F120)</f>
        <v>1015818183</v>
      </c>
      <c r="G121" s="39">
        <f t="shared" si="24"/>
        <v>0.34480981412155681</v>
      </c>
      <c r="H121" s="34">
        <f>SUM(H113:H120)</f>
        <v>1688081635</v>
      </c>
      <c r="I121" s="39">
        <f t="shared" si="25"/>
        <v>0.57300324460362972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2703899818</v>
      </c>
      <c r="O121" s="39">
        <f t="shared" si="29"/>
        <v>0.91781305872518648</v>
      </c>
      <c r="P121" s="34">
        <f>SUM(P113:P120)</f>
        <v>3385735210</v>
      </c>
      <c r="Q121" s="34">
        <f>SUM(Q113:Q120)</f>
        <v>2493854297</v>
      </c>
      <c r="R121" s="34">
        <f>SUM(R113:R120)</f>
        <v>2493854297</v>
      </c>
      <c r="S121" s="34">
        <f>SUM(S113:S120)</f>
        <v>471333030</v>
      </c>
      <c r="T121" s="39">
        <f t="shared" si="30"/>
        <v>0.1889978217921526</v>
      </c>
      <c r="U121" s="39">
        <f t="shared" si="31"/>
        <v>-0.50141356890103639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1110299</v>
      </c>
      <c r="E122" s="33">
        <v>1110299</v>
      </c>
      <c r="F122" s="33">
        <v>311899</v>
      </c>
      <c r="G122" s="38">
        <f t="shared" si="24"/>
        <v>0.28091442034983372</v>
      </c>
      <c r="H122" s="33">
        <v>202926</v>
      </c>
      <c r="I122" s="38">
        <f t="shared" si="25"/>
        <v>0.18276698438888983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514825</v>
      </c>
      <c r="O122" s="38">
        <f t="shared" si="29"/>
        <v>0.46368140473872355</v>
      </c>
      <c r="P122" s="33">
        <v>444118</v>
      </c>
      <c r="Q122" s="33">
        <v>856814</v>
      </c>
      <c r="R122" s="33">
        <v>856814</v>
      </c>
      <c r="S122" s="33">
        <v>219864</v>
      </c>
      <c r="T122" s="38">
        <f t="shared" si="30"/>
        <v>0.25660645134183147</v>
      </c>
      <c r="U122" s="38">
        <f t="shared" si="31"/>
        <v>-0.54308089291584671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226939744</v>
      </c>
      <c r="E123" s="33">
        <v>226939744</v>
      </c>
      <c r="F123" s="33">
        <v>57289586</v>
      </c>
      <c r="G123" s="38">
        <f t="shared" si="24"/>
        <v>0.25244404082874089</v>
      </c>
      <c r="H123" s="33">
        <v>52203066</v>
      </c>
      <c r="I123" s="38">
        <f t="shared" si="25"/>
        <v>0.23003051417912943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109492652</v>
      </c>
      <c r="O123" s="38">
        <f t="shared" si="29"/>
        <v>0.48247455500787029</v>
      </c>
      <c r="P123" s="33">
        <v>90702677</v>
      </c>
      <c r="Q123" s="33">
        <v>230539471</v>
      </c>
      <c r="R123" s="33">
        <v>230539471</v>
      </c>
      <c r="S123" s="33">
        <v>43323033</v>
      </c>
      <c r="T123" s="38">
        <f t="shared" si="30"/>
        <v>0.18792024121544029</v>
      </c>
      <c r="U123" s="38">
        <f t="shared" si="31"/>
        <v>-0.42445947874283796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436325376</v>
      </c>
      <c r="E124" s="33">
        <v>436325376</v>
      </c>
      <c r="F124" s="33">
        <v>101795038</v>
      </c>
      <c r="G124" s="38">
        <f t="shared" si="24"/>
        <v>0.23330075122653421</v>
      </c>
      <c r="H124" s="33">
        <v>90745685</v>
      </c>
      <c r="I124" s="38">
        <f t="shared" si="25"/>
        <v>0.20797709689018867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192540723</v>
      </c>
      <c r="O124" s="38">
        <f t="shared" si="29"/>
        <v>0.44127784811672288</v>
      </c>
      <c r="P124" s="33">
        <v>166761316</v>
      </c>
      <c r="Q124" s="33">
        <v>383233776</v>
      </c>
      <c r="R124" s="33">
        <v>383233776</v>
      </c>
      <c r="S124" s="33">
        <v>76210016</v>
      </c>
      <c r="T124" s="38">
        <f t="shared" si="30"/>
        <v>0.19886038437280121</v>
      </c>
      <c r="U124" s="38">
        <f t="shared" si="31"/>
        <v>-0.45583491917274144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664375419</v>
      </c>
      <c r="E126" s="34">
        <f>SUM(E122:E125)</f>
        <v>664375419</v>
      </c>
      <c r="F126" s="34">
        <f>SUM(F122:F125)</f>
        <v>159396523</v>
      </c>
      <c r="G126" s="39">
        <f t="shared" si="24"/>
        <v>0.23991935649864854</v>
      </c>
      <c r="H126" s="34">
        <f>SUM(H122:H125)</f>
        <v>143151677</v>
      </c>
      <c r="I126" s="39">
        <f t="shared" si="25"/>
        <v>0.21546805150537937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302548200</v>
      </c>
      <c r="O126" s="39">
        <f t="shared" si="29"/>
        <v>0.45538740800402794</v>
      </c>
      <c r="P126" s="34">
        <f>SUM(P122:P125)</f>
        <v>257908111</v>
      </c>
      <c r="Q126" s="34">
        <f>SUM(Q122:Q125)</f>
        <v>614630061</v>
      </c>
      <c r="R126" s="34">
        <f>SUM(R122:R125)</f>
        <v>614630061</v>
      </c>
      <c r="S126" s="34">
        <f>SUM(S122:S125)</f>
        <v>119752913</v>
      </c>
      <c r="T126" s="39">
        <f t="shared" si="30"/>
        <v>0.19483738365344938</v>
      </c>
      <c r="U126" s="39">
        <f t="shared" si="31"/>
        <v>-0.44495085305789395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174237057</v>
      </c>
      <c r="E127" s="33">
        <v>174237057</v>
      </c>
      <c r="F127" s="33">
        <v>19661208</v>
      </c>
      <c r="G127" s="38">
        <f t="shared" si="24"/>
        <v>0.11284171311502351</v>
      </c>
      <c r="H127" s="33">
        <v>26124457</v>
      </c>
      <c r="I127" s="38">
        <f t="shared" si="25"/>
        <v>0.14993628479388285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45785665</v>
      </c>
      <c r="O127" s="38">
        <f t="shared" si="29"/>
        <v>0.26277799790890638</v>
      </c>
      <c r="P127" s="33">
        <v>63530917</v>
      </c>
      <c r="Q127" s="33">
        <v>140041641</v>
      </c>
      <c r="R127" s="33">
        <v>140041641</v>
      </c>
      <c r="S127" s="33">
        <v>28481106</v>
      </c>
      <c r="T127" s="38">
        <f t="shared" si="30"/>
        <v>0.20337598014864736</v>
      </c>
      <c r="U127" s="38">
        <f t="shared" si="31"/>
        <v>-0.58879143834804082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32289161</v>
      </c>
      <c r="E128" s="33">
        <v>32289161</v>
      </c>
      <c r="F128" s="33">
        <v>10548549</v>
      </c>
      <c r="G128" s="38">
        <f t="shared" si="24"/>
        <v>0.32669009269085686</v>
      </c>
      <c r="H128" s="33">
        <v>7278493</v>
      </c>
      <c r="I128" s="38">
        <f t="shared" si="25"/>
        <v>0.22541598402014842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17827042</v>
      </c>
      <c r="O128" s="38">
        <f t="shared" si="29"/>
        <v>0.55210607671100531</v>
      </c>
      <c r="P128" s="33">
        <v>15357397</v>
      </c>
      <c r="Q128" s="33">
        <v>24890499</v>
      </c>
      <c r="R128" s="33">
        <v>24890499</v>
      </c>
      <c r="S128" s="33">
        <v>6203125</v>
      </c>
      <c r="T128" s="38">
        <f t="shared" si="30"/>
        <v>0.24921657858285606</v>
      </c>
      <c r="U128" s="38">
        <f t="shared" si="31"/>
        <v>-0.52605946176946516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11633862</v>
      </c>
      <c r="E129" s="33">
        <v>11633862</v>
      </c>
      <c r="F129" s="33">
        <v>224411</v>
      </c>
      <c r="G129" s="38">
        <f t="shared" si="24"/>
        <v>1.9289467246560086E-2</v>
      </c>
      <c r="H129" s="33">
        <v>3215062</v>
      </c>
      <c r="I129" s="38">
        <f t="shared" si="25"/>
        <v>0.27635380237448237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3439473</v>
      </c>
      <c r="O129" s="38">
        <f t="shared" si="29"/>
        <v>0.29564326962104243</v>
      </c>
      <c r="P129" s="33">
        <v>9631897</v>
      </c>
      <c r="Q129" s="33">
        <v>21730764</v>
      </c>
      <c r="R129" s="33">
        <v>21730764</v>
      </c>
      <c r="S129" s="33">
        <v>5538934</v>
      </c>
      <c r="T129" s="38">
        <f t="shared" si="30"/>
        <v>0.25488905958391522</v>
      </c>
      <c r="U129" s="38">
        <f t="shared" si="31"/>
        <v>-0.66620677110646009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89423540</v>
      </c>
      <c r="E130" s="33">
        <v>89423540</v>
      </c>
      <c r="F130" s="33">
        <v>24875614</v>
      </c>
      <c r="G130" s="38">
        <f t="shared" si="24"/>
        <v>0.27817746870678572</v>
      </c>
      <c r="H130" s="33">
        <v>19788345</v>
      </c>
      <c r="I130" s="38">
        <f t="shared" si="25"/>
        <v>0.22128787341677594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44663959</v>
      </c>
      <c r="O130" s="38">
        <f t="shared" si="29"/>
        <v>0.49946534212356164</v>
      </c>
      <c r="P130" s="33">
        <v>39208236</v>
      </c>
      <c r="Q130" s="33">
        <v>77282044</v>
      </c>
      <c r="R130" s="33">
        <v>77282044</v>
      </c>
      <c r="S130" s="33">
        <v>17879837</v>
      </c>
      <c r="T130" s="38">
        <f t="shared" si="30"/>
        <v>0.23135823115651546</v>
      </c>
      <c r="U130" s="38">
        <f t="shared" si="31"/>
        <v>-0.49530131883515494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307583620</v>
      </c>
      <c r="E132" s="34">
        <f>SUM(E127:E131)</f>
        <v>307583620</v>
      </c>
      <c r="F132" s="34">
        <f>SUM(F127:F131)</f>
        <v>55309782</v>
      </c>
      <c r="G132" s="39">
        <f t="shared" si="24"/>
        <v>0.17982031032731846</v>
      </c>
      <c r="H132" s="34">
        <f>SUM(H127:H131)</f>
        <v>56406357</v>
      </c>
      <c r="I132" s="39">
        <f t="shared" si="25"/>
        <v>0.18338543840533511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111716139</v>
      </c>
      <c r="O132" s="39">
        <f t="shared" si="29"/>
        <v>0.3632057487326536</v>
      </c>
      <c r="P132" s="34">
        <f>SUM(P127:P131)</f>
        <v>127728447</v>
      </c>
      <c r="Q132" s="34">
        <f>SUM(Q127:Q131)</f>
        <v>263944948</v>
      </c>
      <c r="R132" s="34">
        <f>SUM(R127:R131)</f>
        <v>263944948</v>
      </c>
      <c r="S132" s="34">
        <f>SUM(S127:S131)</f>
        <v>58103002</v>
      </c>
      <c r="T132" s="39">
        <f t="shared" si="30"/>
        <v>0.22013303319599814</v>
      </c>
      <c r="U132" s="39">
        <f t="shared" si="31"/>
        <v>-0.55838845359170453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701054821</v>
      </c>
      <c r="E133" s="33">
        <v>701054821</v>
      </c>
      <c r="F133" s="33">
        <v>150064203</v>
      </c>
      <c r="G133" s="38">
        <f t="shared" si="24"/>
        <v>0.21405487631615616</v>
      </c>
      <c r="H133" s="33">
        <v>139794538</v>
      </c>
      <c r="I133" s="38">
        <f t="shared" si="25"/>
        <v>0.1994060005187526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289858741</v>
      </c>
      <c r="O133" s="38">
        <f t="shared" si="29"/>
        <v>0.41346087683490873</v>
      </c>
      <c r="P133" s="33">
        <v>251754988</v>
      </c>
      <c r="Q133" s="33">
        <v>680598598</v>
      </c>
      <c r="R133" s="33">
        <v>680598598</v>
      </c>
      <c r="S133" s="33">
        <v>119697735</v>
      </c>
      <c r="T133" s="38">
        <f t="shared" si="30"/>
        <v>0.17587126296137331</v>
      </c>
      <c r="U133" s="38">
        <f t="shared" si="31"/>
        <v>-0.44471988773465732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21426327</v>
      </c>
      <c r="E134" s="33">
        <v>21426327</v>
      </c>
      <c r="F134" s="33">
        <v>2221718</v>
      </c>
      <c r="G134" s="38">
        <f t="shared" si="24"/>
        <v>0.10369103393222739</v>
      </c>
      <c r="H134" s="33">
        <v>3211092</v>
      </c>
      <c r="I134" s="38">
        <f t="shared" si="25"/>
        <v>0.1498666570336577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5432810</v>
      </c>
      <c r="O134" s="38">
        <f t="shared" si="29"/>
        <v>0.2535576909658851</v>
      </c>
      <c r="P134" s="33">
        <v>6411723</v>
      </c>
      <c r="Q134" s="33">
        <v>20407013</v>
      </c>
      <c r="R134" s="33">
        <v>20407013</v>
      </c>
      <c r="S134" s="33">
        <v>3890605</v>
      </c>
      <c r="T134" s="38">
        <f t="shared" si="30"/>
        <v>0.19065039062796696</v>
      </c>
      <c r="U134" s="38">
        <f t="shared" si="31"/>
        <v>-0.49918422863869816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5428067</v>
      </c>
      <c r="E136" s="33">
        <v>5428067</v>
      </c>
      <c r="F136" s="33">
        <v>2278807</v>
      </c>
      <c r="G136" s="38">
        <f t="shared" si="24"/>
        <v>0.41981924688844113</v>
      </c>
      <c r="H136" s="33">
        <v>1495282</v>
      </c>
      <c r="I136" s="38">
        <f t="shared" si="25"/>
        <v>0.27547228138488344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3774089</v>
      </c>
      <c r="O136" s="38">
        <f t="shared" si="29"/>
        <v>0.69529152827332452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727909215</v>
      </c>
      <c r="E137" s="34">
        <f>SUM(E133:E136)</f>
        <v>727909215</v>
      </c>
      <c r="F137" s="34">
        <f>SUM(F133:F136)</f>
        <v>154564728</v>
      </c>
      <c r="G137" s="39">
        <f t="shared" ref="G137:G170" si="32">IF(($D137     =0),0,($F137     /$D137     ))</f>
        <v>0.21234066668602347</v>
      </c>
      <c r="H137" s="34">
        <f>SUM(H133:H136)</f>
        <v>144500912</v>
      </c>
      <c r="I137" s="39">
        <f t="shared" ref="I137:I170" si="33">IF(($D137     =0),0,($H137     /$D137     ))</f>
        <v>0.19851501948632427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299065640</v>
      </c>
      <c r="O137" s="39">
        <f t="shared" ref="O137:O170" si="37">IF(($D137     =0),0,($N137     /$D137     ))</f>
        <v>0.41085568617234774</v>
      </c>
      <c r="P137" s="34">
        <f>SUM(P133:P136)</f>
        <v>258166711</v>
      </c>
      <c r="Q137" s="34">
        <f>SUM(Q133:Q136)</f>
        <v>701005611</v>
      </c>
      <c r="R137" s="34">
        <f>SUM(R133:R136)</f>
        <v>701005611</v>
      </c>
      <c r="S137" s="34">
        <f>SUM(S133:S136)</f>
        <v>123588340</v>
      </c>
      <c r="T137" s="39">
        <f t="shared" ref="T137:T170" si="38">IF(($Q137     =0),0,($S137     /$Q137     ))</f>
        <v>0.17630149896189631</v>
      </c>
      <c r="U137" s="39">
        <f t="shared" ref="U137:U170" si="39">IF(($P137     =0),0,(($H137     /$P137     )-1))</f>
        <v>-0.44028061774393523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33513678</v>
      </c>
      <c r="E138" s="33">
        <v>33513678</v>
      </c>
      <c r="F138" s="33">
        <v>10804567</v>
      </c>
      <c r="G138" s="38">
        <f t="shared" si="32"/>
        <v>0.32239275557878189</v>
      </c>
      <c r="H138" s="33">
        <v>8281823</v>
      </c>
      <c r="I138" s="38">
        <f t="shared" si="33"/>
        <v>0.24711769922716331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19086390</v>
      </c>
      <c r="O138" s="38">
        <f t="shared" si="37"/>
        <v>0.5695104548059452</v>
      </c>
      <c r="P138" s="33">
        <v>20499172</v>
      </c>
      <c r="Q138" s="33">
        <v>34115750</v>
      </c>
      <c r="R138" s="33">
        <v>34115750</v>
      </c>
      <c r="S138" s="33">
        <v>9821250</v>
      </c>
      <c r="T138" s="38">
        <f t="shared" si="38"/>
        <v>0.28788023127148016</v>
      </c>
      <c r="U138" s="38">
        <f t="shared" si="39"/>
        <v>-0.59599231617745341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44542731</v>
      </c>
      <c r="E139" s="33">
        <v>44542731</v>
      </c>
      <c r="F139" s="33">
        <v>10890344</v>
      </c>
      <c r="G139" s="38">
        <f t="shared" si="32"/>
        <v>0.24449205864813273</v>
      </c>
      <c r="H139" s="33">
        <v>5541049</v>
      </c>
      <c r="I139" s="38">
        <f t="shared" si="33"/>
        <v>0.12439850174431379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16431393</v>
      </c>
      <c r="O139" s="38">
        <f t="shared" si="37"/>
        <v>0.3688905603924465</v>
      </c>
      <c r="P139" s="33">
        <v>17331722</v>
      </c>
      <c r="Q139" s="33">
        <v>39841068</v>
      </c>
      <c r="R139" s="33">
        <v>39841068</v>
      </c>
      <c r="S139" s="33">
        <v>4774175</v>
      </c>
      <c r="T139" s="38">
        <f t="shared" si="38"/>
        <v>0.11983049751577944</v>
      </c>
      <c r="U139" s="38">
        <f t="shared" si="39"/>
        <v>-0.68029437582716823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289520370</v>
      </c>
      <c r="E140" s="33">
        <v>289520370</v>
      </c>
      <c r="F140" s="33">
        <v>62519204</v>
      </c>
      <c r="G140" s="38">
        <f t="shared" si="32"/>
        <v>0.21594060549176558</v>
      </c>
      <c r="H140" s="33">
        <v>63117285</v>
      </c>
      <c r="I140" s="38">
        <f t="shared" si="33"/>
        <v>0.21800637032896855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125636489</v>
      </c>
      <c r="O140" s="38">
        <f t="shared" si="37"/>
        <v>0.43394697582073416</v>
      </c>
      <c r="P140" s="33">
        <v>117330416</v>
      </c>
      <c r="Q140" s="33">
        <v>241036159</v>
      </c>
      <c r="R140" s="33">
        <v>241036159</v>
      </c>
      <c r="S140" s="33">
        <v>56865917</v>
      </c>
      <c r="T140" s="38">
        <f t="shared" si="38"/>
        <v>0.23592276460064235</v>
      </c>
      <c r="U140" s="38">
        <f t="shared" si="39"/>
        <v>-0.46205521848656872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118547878</v>
      </c>
      <c r="E142" s="33">
        <v>118547878</v>
      </c>
      <c r="F142" s="33">
        <v>45594127</v>
      </c>
      <c r="G142" s="38">
        <f t="shared" si="32"/>
        <v>0.38460517192893151</v>
      </c>
      <c r="H142" s="33">
        <v>31864589</v>
      </c>
      <c r="I142" s="38">
        <f t="shared" si="33"/>
        <v>0.26879088464156231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77458716</v>
      </c>
      <c r="O142" s="38">
        <f t="shared" si="37"/>
        <v>0.65339605657049382</v>
      </c>
      <c r="P142" s="33">
        <v>65289728</v>
      </c>
      <c r="Q142" s="33">
        <v>31531611</v>
      </c>
      <c r="R142" s="33">
        <v>31531611</v>
      </c>
      <c r="S142" s="33">
        <v>22563999</v>
      </c>
      <c r="T142" s="38">
        <f t="shared" si="38"/>
        <v>0.71559930762814494</v>
      </c>
      <c r="U142" s="38">
        <f t="shared" si="39"/>
        <v>-0.51195096110677629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486124657</v>
      </c>
      <c r="E144" s="34">
        <f>SUM(E138:E143)</f>
        <v>486124657</v>
      </c>
      <c r="F144" s="34">
        <f>SUM(F138:F143)</f>
        <v>129808242</v>
      </c>
      <c r="G144" s="39">
        <f t="shared" si="32"/>
        <v>0.26702665690952598</v>
      </c>
      <c r="H144" s="34">
        <f>SUM(H138:H143)</f>
        <v>108804746</v>
      </c>
      <c r="I144" s="39">
        <f t="shared" si="33"/>
        <v>0.22382066910874673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238612988</v>
      </c>
      <c r="O144" s="39">
        <f t="shared" si="37"/>
        <v>0.49084732601827269</v>
      </c>
      <c r="P144" s="34">
        <f>SUM(P138:P143)</f>
        <v>220451038</v>
      </c>
      <c r="Q144" s="34">
        <f>SUM(Q138:Q143)</f>
        <v>346524588</v>
      </c>
      <c r="R144" s="34">
        <f>SUM(R138:R143)</f>
        <v>346524588</v>
      </c>
      <c r="S144" s="34">
        <f>SUM(S138:S143)</f>
        <v>94025341</v>
      </c>
      <c r="T144" s="39">
        <f t="shared" si="38"/>
        <v>0.27133815104629749</v>
      </c>
      <c r="U144" s="39">
        <f t="shared" si="39"/>
        <v>-0.50644484604331963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571657</v>
      </c>
      <c r="E145" s="33">
        <v>571657</v>
      </c>
      <c r="F145" s="33">
        <v>77876</v>
      </c>
      <c r="G145" s="38">
        <f t="shared" si="32"/>
        <v>0.13622854264007964</v>
      </c>
      <c r="H145" s="33">
        <v>81092</v>
      </c>
      <c r="I145" s="38">
        <f t="shared" si="33"/>
        <v>0.141854293746075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158968</v>
      </c>
      <c r="O145" s="38">
        <f t="shared" si="37"/>
        <v>0.27808283638615461</v>
      </c>
      <c r="P145" s="33">
        <v>0</v>
      </c>
      <c r="Q145" s="33">
        <v>547040</v>
      </c>
      <c r="R145" s="33">
        <v>547040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8980000</v>
      </c>
      <c r="E146" s="33">
        <v>8980000</v>
      </c>
      <c r="F146" s="33">
        <v>1770101</v>
      </c>
      <c r="G146" s="38">
        <f t="shared" si="32"/>
        <v>0.19711592427616925</v>
      </c>
      <c r="H146" s="33">
        <v>5124048</v>
      </c>
      <c r="I146" s="38">
        <f t="shared" si="33"/>
        <v>0.57060668151447658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6894149</v>
      </c>
      <c r="O146" s="38">
        <f t="shared" si="37"/>
        <v>0.76772260579064588</v>
      </c>
      <c r="P146" s="33">
        <v>3113554</v>
      </c>
      <c r="Q146" s="33">
        <v>14000000</v>
      </c>
      <c r="R146" s="33">
        <v>14000000</v>
      </c>
      <c r="S146" s="33">
        <v>1842391</v>
      </c>
      <c r="T146" s="38">
        <f t="shared" si="38"/>
        <v>0.13159935714285714</v>
      </c>
      <c r="U146" s="38">
        <f t="shared" si="39"/>
        <v>0.64572318321763489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6743</v>
      </c>
      <c r="Q147" s="33">
        <v>150000</v>
      </c>
      <c r="R147" s="33">
        <v>150000</v>
      </c>
      <c r="S147" s="33">
        <v>0</v>
      </c>
      <c r="T147" s="38">
        <f t="shared" si="38"/>
        <v>0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67217198</v>
      </c>
      <c r="E149" s="33">
        <v>67217198</v>
      </c>
      <c r="F149" s="33">
        <v>25730843</v>
      </c>
      <c r="G149" s="38">
        <f t="shared" si="32"/>
        <v>0.38280148184695234</v>
      </c>
      <c r="H149" s="33">
        <v>15383201</v>
      </c>
      <c r="I149" s="38">
        <f t="shared" si="33"/>
        <v>0.22885811158031313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41114044</v>
      </c>
      <c r="O149" s="38">
        <f t="shared" si="37"/>
        <v>0.61165959342726539</v>
      </c>
      <c r="P149" s="33">
        <v>7709958</v>
      </c>
      <c r="Q149" s="33">
        <v>74460582</v>
      </c>
      <c r="R149" s="33">
        <v>74460582</v>
      </c>
      <c r="S149" s="33">
        <v>188307</v>
      </c>
      <c r="T149" s="38">
        <f t="shared" si="38"/>
        <v>2.5289488067659744E-3</v>
      </c>
      <c r="U149" s="38">
        <f t="shared" si="39"/>
        <v>0.99523797665305058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76768855</v>
      </c>
      <c r="E150" s="34">
        <f>SUM(E145:E149)</f>
        <v>76768855</v>
      </c>
      <c r="F150" s="34">
        <f>SUM(F145:F149)</f>
        <v>27578820</v>
      </c>
      <c r="G150" s="39">
        <f t="shared" si="32"/>
        <v>0.35924490472080117</v>
      </c>
      <c r="H150" s="34">
        <f>SUM(H145:H149)</f>
        <v>20588341</v>
      </c>
      <c r="I150" s="39">
        <f t="shared" si="33"/>
        <v>0.26818611531981296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48167161</v>
      </c>
      <c r="O150" s="39">
        <f t="shared" si="37"/>
        <v>0.62743102004061413</v>
      </c>
      <c r="P150" s="34">
        <f>SUM(P145:P149)</f>
        <v>10830255</v>
      </c>
      <c r="Q150" s="34">
        <f>SUM(Q145:Q149)</f>
        <v>89157622</v>
      </c>
      <c r="R150" s="34">
        <f>SUM(R145:R149)</f>
        <v>89157622</v>
      </c>
      <c r="S150" s="34">
        <f>SUM(S145:S149)</f>
        <v>2030698</v>
      </c>
      <c r="T150" s="39">
        <f t="shared" si="38"/>
        <v>2.2776493522898133E-2</v>
      </c>
      <c r="U150" s="39">
        <f t="shared" si="39"/>
        <v>0.90100242330397573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1650000</v>
      </c>
      <c r="E151" s="33">
        <v>1650000</v>
      </c>
      <c r="F151" s="33">
        <v>256793</v>
      </c>
      <c r="G151" s="38">
        <f t="shared" si="32"/>
        <v>0.15563212121212122</v>
      </c>
      <c r="H151" s="33">
        <v>756067</v>
      </c>
      <c r="I151" s="38">
        <f t="shared" si="33"/>
        <v>0.45822242424242426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1012860</v>
      </c>
      <c r="O151" s="38">
        <f t="shared" si="37"/>
        <v>0.61385454545454543</v>
      </c>
      <c r="P151" s="33">
        <v>448798</v>
      </c>
      <c r="Q151" s="33">
        <v>1300000</v>
      </c>
      <c r="R151" s="33">
        <v>1300000</v>
      </c>
      <c r="S151" s="33">
        <v>448798</v>
      </c>
      <c r="T151" s="38">
        <f t="shared" si="38"/>
        <v>0.34522923076923079</v>
      </c>
      <c r="U151" s="38">
        <f t="shared" si="39"/>
        <v>0.6846487729446209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1524917100</v>
      </c>
      <c r="E152" s="33">
        <v>1524917100</v>
      </c>
      <c r="F152" s="33">
        <v>400252345</v>
      </c>
      <c r="G152" s="38">
        <f t="shared" si="32"/>
        <v>0.26247482240182107</v>
      </c>
      <c r="H152" s="33">
        <v>312398920</v>
      </c>
      <c r="I152" s="38">
        <f t="shared" si="33"/>
        <v>0.2048628873005621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712651265</v>
      </c>
      <c r="O152" s="38">
        <f t="shared" si="37"/>
        <v>0.46733770970238314</v>
      </c>
      <c r="P152" s="33">
        <v>665256838</v>
      </c>
      <c r="Q152" s="33">
        <v>1281244200</v>
      </c>
      <c r="R152" s="33">
        <v>1281244200</v>
      </c>
      <c r="S152" s="33">
        <v>305468187</v>
      </c>
      <c r="T152" s="38">
        <f t="shared" si="38"/>
        <v>0.23841527399694765</v>
      </c>
      <c r="U152" s="38">
        <f t="shared" si="39"/>
        <v>-0.53040855477835769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90255960</v>
      </c>
      <c r="E153" s="33">
        <v>90255960</v>
      </c>
      <c r="F153" s="33">
        <v>21816571</v>
      </c>
      <c r="G153" s="38">
        <f t="shared" si="32"/>
        <v>0.24171889590449208</v>
      </c>
      <c r="H153" s="33">
        <v>20530361</v>
      </c>
      <c r="I153" s="38">
        <f t="shared" si="33"/>
        <v>0.2274682026538746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42346932</v>
      </c>
      <c r="O153" s="38">
        <f t="shared" si="37"/>
        <v>0.46918709855836666</v>
      </c>
      <c r="P153" s="33">
        <v>36917787</v>
      </c>
      <c r="Q153" s="33">
        <v>91730920</v>
      </c>
      <c r="R153" s="33">
        <v>91730920</v>
      </c>
      <c r="S153" s="33">
        <v>17810153</v>
      </c>
      <c r="T153" s="38">
        <f t="shared" si="38"/>
        <v>0.19415648507613353</v>
      </c>
      <c r="U153" s="38">
        <f t="shared" si="39"/>
        <v>-0.44388971635813379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35302405</v>
      </c>
      <c r="E154" s="33">
        <v>35302405</v>
      </c>
      <c r="F154" s="33">
        <v>8112248</v>
      </c>
      <c r="G154" s="38">
        <f t="shared" si="32"/>
        <v>0.22979306933904362</v>
      </c>
      <c r="H154" s="33">
        <v>4539644</v>
      </c>
      <c r="I154" s="38">
        <f t="shared" si="33"/>
        <v>0.12859305194646087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12651892</v>
      </c>
      <c r="O154" s="38">
        <f t="shared" si="37"/>
        <v>0.35838612128550451</v>
      </c>
      <c r="P154" s="33">
        <v>14701421</v>
      </c>
      <c r="Q154" s="33">
        <v>27247063</v>
      </c>
      <c r="R154" s="33">
        <v>27247063</v>
      </c>
      <c r="S154" s="33">
        <v>7594328</v>
      </c>
      <c r="T154" s="38">
        <f t="shared" si="38"/>
        <v>0.27872097627549802</v>
      </c>
      <c r="U154" s="38">
        <f t="shared" si="39"/>
        <v>-0.69121052992088317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17523822</v>
      </c>
      <c r="E155" s="33">
        <v>17523822</v>
      </c>
      <c r="F155" s="33">
        <v>0</v>
      </c>
      <c r="G155" s="38">
        <f t="shared" si="32"/>
        <v>0</v>
      </c>
      <c r="H155" s="33">
        <v>173514</v>
      </c>
      <c r="I155" s="38">
        <f t="shared" si="33"/>
        <v>9.9016070809210457E-3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173514</v>
      </c>
      <c r="O155" s="38">
        <f t="shared" si="37"/>
        <v>9.9016070809210457E-3</v>
      </c>
      <c r="P155" s="33">
        <v>862699</v>
      </c>
      <c r="Q155" s="33">
        <v>25171167</v>
      </c>
      <c r="R155" s="33">
        <v>25171167</v>
      </c>
      <c r="S155" s="33">
        <v>186013</v>
      </c>
      <c r="T155" s="38">
        <f t="shared" si="38"/>
        <v>7.3899235581727299E-3</v>
      </c>
      <c r="U155" s="38">
        <f t="shared" si="39"/>
        <v>-0.7988707532986592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1669649287</v>
      </c>
      <c r="E157" s="34">
        <f>SUM(E151:E156)</f>
        <v>1669649287</v>
      </c>
      <c r="F157" s="34">
        <f>SUM(F151:F156)</f>
        <v>430437957</v>
      </c>
      <c r="G157" s="39">
        <f t="shared" si="32"/>
        <v>0.25780141994574457</v>
      </c>
      <c r="H157" s="34">
        <f>SUM(H151:H156)</f>
        <v>338398506</v>
      </c>
      <c r="I157" s="39">
        <f t="shared" si="33"/>
        <v>0.20267639954976965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768836463</v>
      </c>
      <c r="O157" s="39">
        <f t="shared" si="37"/>
        <v>0.4604778194955142</v>
      </c>
      <c r="P157" s="34">
        <f>SUM(P151:P156)</f>
        <v>718187543</v>
      </c>
      <c r="Q157" s="34">
        <f>SUM(Q151:Q156)</f>
        <v>1426693350</v>
      </c>
      <c r="R157" s="34">
        <f>SUM(R151:R156)</f>
        <v>1426693350</v>
      </c>
      <c r="S157" s="34">
        <f>SUM(S151:S156)</f>
        <v>331507479</v>
      </c>
      <c r="T157" s="39">
        <f t="shared" si="38"/>
        <v>0.23236070946850632</v>
      </c>
      <c r="U157" s="39">
        <f t="shared" si="39"/>
        <v>-0.52881596276865528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47420190</v>
      </c>
      <c r="E158" s="33">
        <v>47420190</v>
      </c>
      <c r="F158" s="33">
        <v>12077237</v>
      </c>
      <c r="G158" s="38">
        <f t="shared" si="32"/>
        <v>0.25468554638857416</v>
      </c>
      <c r="H158" s="33">
        <v>10100883</v>
      </c>
      <c r="I158" s="38">
        <f t="shared" si="33"/>
        <v>0.2130080668171089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22178120</v>
      </c>
      <c r="O158" s="38">
        <f t="shared" si="37"/>
        <v>0.46769361320568309</v>
      </c>
      <c r="P158" s="33">
        <v>19498133</v>
      </c>
      <c r="Q158" s="33">
        <v>40122155</v>
      </c>
      <c r="R158" s="33">
        <v>40122155</v>
      </c>
      <c r="S158" s="33">
        <v>8568855</v>
      </c>
      <c r="T158" s="38">
        <f t="shared" si="38"/>
        <v>0.21356916147699445</v>
      </c>
      <c r="U158" s="38">
        <f t="shared" si="39"/>
        <v>-0.48195640064615419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1159251008</v>
      </c>
      <c r="E159" s="33">
        <v>1159251008</v>
      </c>
      <c r="F159" s="33">
        <v>243426054</v>
      </c>
      <c r="G159" s="38">
        <f t="shared" si="32"/>
        <v>0.20998563065299486</v>
      </c>
      <c r="H159" s="33">
        <v>259136809</v>
      </c>
      <c r="I159" s="38">
        <f t="shared" si="33"/>
        <v>0.22353813558210855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502562863</v>
      </c>
      <c r="O159" s="38">
        <f t="shared" si="37"/>
        <v>0.43352376623510341</v>
      </c>
      <c r="P159" s="33">
        <v>406655430</v>
      </c>
      <c r="Q159" s="33">
        <v>1049720964</v>
      </c>
      <c r="R159" s="33">
        <v>1049720964</v>
      </c>
      <c r="S159" s="33">
        <v>210540367</v>
      </c>
      <c r="T159" s="38">
        <f t="shared" si="38"/>
        <v>0.20056793588052987</v>
      </c>
      <c r="U159" s="38">
        <f t="shared" si="39"/>
        <v>-0.36276073087232596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1206671198</v>
      </c>
      <c r="E163" s="34">
        <f>SUM(E158:E162)</f>
        <v>1206671198</v>
      </c>
      <c r="F163" s="34">
        <f>SUM(F158:F162)</f>
        <v>255503291</v>
      </c>
      <c r="G163" s="39">
        <f t="shared" si="32"/>
        <v>0.21174226369493573</v>
      </c>
      <c r="H163" s="34">
        <f>SUM(H158:H162)</f>
        <v>269237692</v>
      </c>
      <c r="I163" s="39">
        <f t="shared" si="33"/>
        <v>0.223124321228723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524740983</v>
      </c>
      <c r="O163" s="39">
        <f t="shared" si="37"/>
        <v>0.43486658492365871</v>
      </c>
      <c r="P163" s="34">
        <f>SUM(P158:P162)</f>
        <v>426153563</v>
      </c>
      <c r="Q163" s="34">
        <f>SUM(Q158:Q162)</f>
        <v>1089843119</v>
      </c>
      <c r="R163" s="34">
        <f>SUM(R158:R162)</f>
        <v>1089843119</v>
      </c>
      <c r="S163" s="34">
        <f>SUM(S158:S162)</f>
        <v>219109222</v>
      </c>
      <c r="T163" s="39">
        <f t="shared" si="38"/>
        <v>0.20104657099734369</v>
      </c>
      <c r="U163" s="39">
        <f t="shared" si="39"/>
        <v>-0.36821438238215554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150994305</v>
      </c>
      <c r="E164" s="33">
        <v>150994305</v>
      </c>
      <c r="F164" s="33">
        <v>36031204</v>
      </c>
      <c r="G164" s="38">
        <f t="shared" si="32"/>
        <v>0.23862624487724884</v>
      </c>
      <c r="H164" s="33">
        <v>46900897</v>
      </c>
      <c r="I164" s="38">
        <f t="shared" si="33"/>
        <v>0.31061368175442111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82932101</v>
      </c>
      <c r="O164" s="38">
        <f t="shared" si="37"/>
        <v>0.54923992663166998</v>
      </c>
      <c r="P164" s="33">
        <v>71029989</v>
      </c>
      <c r="Q164" s="33">
        <v>140224669</v>
      </c>
      <c r="R164" s="33">
        <v>140224669</v>
      </c>
      <c r="S164" s="33">
        <v>26064287</v>
      </c>
      <c r="T164" s="38">
        <f t="shared" si="38"/>
        <v>0.18587519004947695</v>
      </c>
      <c r="U164" s="38">
        <f t="shared" si="39"/>
        <v>-0.33970288239802482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404715</v>
      </c>
      <c r="Q165" s="33">
        <v>0</v>
      </c>
      <c r="R165" s="33">
        <v>0</v>
      </c>
      <c r="S165" s="33">
        <v>404715</v>
      </c>
      <c r="T165" s="38">
        <f t="shared" si="38"/>
        <v>0</v>
      </c>
      <c r="U165" s="38">
        <f t="shared" si="39"/>
        <v>-1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3600000</v>
      </c>
      <c r="E166" s="33">
        <v>3600000</v>
      </c>
      <c r="F166" s="33">
        <v>979062</v>
      </c>
      <c r="G166" s="38">
        <f t="shared" si="32"/>
        <v>0.27196166666666666</v>
      </c>
      <c r="H166" s="33">
        <v>563441</v>
      </c>
      <c r="I166" s="38">
        <f t="shared" si="33"/>
        <v>0.15651138888888888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1542503</v>
      </c>
      <c r="O166" s="38">
        <f t="shared" si="37"/>
        <v>0.42847305555555554</v>
      </c>
      <c r="P166" s="33">
        <v>1006645</v>
      </c>
      <c r="Q166" s="33">
        <v>1900000</v>
      </c>
      <c r="R166" s="33">
        <v>1900000</v>
      </c>
      <c r="S166" s="33">
        <v>495555</v>
      </c>
      <c r="T166" s="38">
        <f t="shared" si="38"/>
        <v>0.26081842105263159</v>
      </c>
      <c r="U166" s="38">
        <f t="shared" si="39"/>
        <v>-0.44027835036184548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1000000</v>
      </c>
      <c r="E167" s="33">
        <v>1000000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2594642</v>
      </c>
      <c r="Q167" s="33">
        <v>0</v>
      </c>
      <c r="R167" s="33">
        <v>0</v>
      </c>
      <c r="S167" s="33">
        <v>2594642</v>
      </c>
      <c r="T167" s="38">
        <f t="shared" si="38"/>
        <v>0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155594305</v>
      </c>
      <c r="E169" s="34">
        <f>SUM(E164:E168)</f>
        <v>155594305</v>
      </c>
      <c r="F169" s="34">
        <f>SUM(F164:F168)</f>
        <v>37010266</v>
      </c>
      <c r="G169" s="39">
        <f t="shared" si="32"/>
        <v>0.23786388582795495</v>
      </c>
      <c r="H169" s="34">
        <f>SUM(H164:H168)</f>
        <v>47464338</v>
      </c>
      <c r="I169" s="39">
        <f t="shared" si="33"/>
        <v>0.30505189762568752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84474604</v>
      </c>
      <c r="O169" s="39">
        <f t="shared" si="37"/>
        <v>0.54291578345364244</v>
      </c>
      <c r="P169" s="34">
        <f>SUM(P164:P168)</f>
        <v>75035991</v>
      </c>
      <c r="Q169" s="34">
        <f>SUM(Q164:Q168)</f>
        <v>142124669</v>
      </c>
      <c r="R169" s="34">
        <f>SUM(R164:R168)</f>
        <v>142124669</v>
      </c>
      <c r="S169" s="34">
        <f>SUM(S164:S168)</f>
        <v>29559199</v>
      </c>
      <c r="T169" s="39">
        <f t="shared" si="38"/>
        <v>0.20798077637035692</v>
      </c>
      <c r="U169" s="39">
        <f t="shared" si="39"/>
        <v>-0.36744571015261196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24282954399</v>
      </c>
      <c r="E170" s="34">
        <f>SUM(E105,E107:E111,E113:E120,E122:E125,E127:E131,E133:E136,E138:E143,E145:E149,E151:E156,E158:E162,E164:E168)</f>
        <v>24264270264</v>
      </c>
      <c r="F170" s="34">
        <f>SUM(F105,F107:F111,F113:F120,F122:F125,F127:F131,F133:F136,F138:F143,F145:F149,F151:F156,F158:F162,F164:F168)</f>
        <v>6884246561</v>
      </c>
      <c r="G170" s="39">
        <f t="shared" si="32"/>
        <v>0.28350119379557459</v>
      </c>
      <c r="H170" s="34">
        <f>SUM(H105,H107:H111,H113:H120,H122:H125,H127:H131,H133:H136,H138:H143,H145:H149,H151:H156,H158:H162,H164:H168)</f>
        <v>6365941654</v>
      </c>
      <c r="I170" s="39">
        <f t="shared" si="33"/>
        <v>0.2621568014088993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13250188215</v>
      </c>
      <c r="O170" s="39">
        <f t="shared" si="37"/>
        <v>0.54565799520447389</v>
      </c>
      <c r="P170" s="34">
        <f>SUM(P105,P107:P111,P113:P120,P122:P125,P127:P131,P133:P136,P138:P143,P145:P149,P151:P156,P158:P162,P164:P168)</f>
        <v>12555703556</v>
      </c>
      <c r="Q170" s="34">
        <f>SUM(Q105,Q107:Q111,Q113:Q120,Q122:Q125,Q127:Q131,Q133:Q136,Q138:Q143,Q145:Q149,Q151:Q156,Q158:Q162,Q164:Q168)</f>
        <v>20708257649</v>
      </c>
      <c r="R170" s="34">
        <f>SUM(R105,R107:R111,R113:R120,R122:R125,R127:R131,R133:R136,R138:R143,R145:R149,R151:R156,R158:R162,R164:R168)</f>
        <v>20708257649</v>
      </c>
      <c r="S170" s="34">
        <f>SUM(S105,S107:S111,S113:S120,S122:S125,S127:S131,S133:S136,S138:S143,S145:S149,S151:S156,S158:S162,S164:S168)</f>
        <v>4633089347</v>
      </c>
      <c r="T170" s="39">
        <f t="shared" si="38"/>
        <v>0.22373149038078205</v>
      </c>
      <c r="U170" s="39">
        <f t="shared" si="39"/>
        <v>-0.49298407487823293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51954875</v>
      </c>
      <c r="E173" s="33">
        <v>51954875</v>
      </c>
      <c r="F173" s="33">
        <v>5623763</v>
      </c>
      <c r="G173" s="38">
        <f t="shared" ref="G173:G205" si="40">IF(($D173     =0),0,($F173     /$D173     ))</f>
        <v>0.10824322067948387</v>
      </c>
      <c r="H173" s="33">
        <v>7238617</v>
      </c>
      <c r="I173" s="38">
        <f t="shared" ref="I173:I205" si="41">IF(($D173     =0),0,($H173     /$D173     ))</f>
        <v>0.13932507777181641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12862380</v>
      </c>
      <c r="O173" s="38">
        <f t="shared" ref="O173:O205" si="45">IF(($D173     =0),0,($N173     /$D173     ))</f>
        <v>0.24756829845130029</v>
      </c>
      <c r="P173" s="33">
        <v>15092043</v>
      </c>
      <c r="Q173" s="33">
        <v>32929858</v>
      </c>
      <c r="R173" s="33">
        <v>32929858</v>
      </c>
      <c r="S173" s="33">
        <v>10466464</v>
      </c>
      <c r="T173" s="38">
        <f t="shared" ref="T173:T205" si="46">IF(($Q173     =0),0,($S173     /$Q173     ))</f>
        <v>0.31784115194180307</v>
      </c>
      <c r="U173" s="38">
        <f t="shared" ref="U173:U205" si="47">IF(($P173     =0),0,(($H173     /$P173     )-1))</f>
        <v>-0.52036864724013832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38597844</v>
      </c>
      <c r="E174" s="33">
        <v>38597844</v>
      </c>
      <c r="F174" s="33">
        <v>8158781</v>
      </c>
      <c r="G174" s="38">
        <f t="shared" si="40"/>
        <v>0.21137918998791747</v>
      </c>
      <c r="H174" s="33">
        <v>9765951</v>
      </c>
      <c r="I174" s="38">
        <f t="shared" si="41"/>
        <v>0.25301804422029378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17924732</v>
      </c>
      <c r="O174" s="38">
        <f t="shared" si="45"/>
        <v>0.46439723420821122</v>
      </c>
      <c r="P174" s="33">
        <v>12862557</v>
      </c>
      <c r="Q174" s="33">
        <v>42764244</v>
      </c>
      <c r="R174" s="33">
        <v>42764244</v>
      </c>
      <c r="S174" s="33">
        <v>4418144</v>
      </c>
      <c r="T174" s="38">
        <f t="shared" si="46"/>
        <v>0.10331397416963574</v>
      </c>
      <c r="U174" s="38">
        <f t="shared" si="47"/>
        <v>-0.24074575529577824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628353359</v>
      </c>
      <c r="E175" s="33">
        <v>628353359</v>
      </c>
      <c r="F175" s="33">
        <v>52187924</v>
      </c>
      <c r="G175" s="38">
        <f t="shared" si="40"/>
        <v>8.3055056923790546E-2</v>
      </c>
      <c r="H175" s="33">
        <v>133095971</v>
      </c>
      <c r="I175" s="38">
        <f t="shared" si="41"/>
        <v>0.21181707568463878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185283895</v>
      </c>
      <c r="O175" s="38">
        <f t="shared" si="45"/>
        <v>0.29487213260842932</v>
      </c>
      <c r="P175" s="33">
        <v>234262832</v>
      </c>
      <c r="Q175" s="33">
        <v>572684922</v>
      </c>
      <c r="R175" s="33">
        <v>572684922</v>
      </c>
      <c r="S175" s="33">
        <v>206772938</v>
      </c>
      <c r="T175" s="38">
        <f t="shared" si="46"/>
        <v>0.36105881272005969</v>
      </c>
      <c r="U175" s="38">
        <f t="shared" si="47"/>
        <v>-0.43185195080370242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155354183</v>
      </c>
      <c r="E176" s="33">
        <v>155354183</v>
      </c>
      <c r="F176" s="33">
        <v>25921003</v>
      </c>
      <c r="G176" s="38">
        <f t="shared" si="40"/>
        <v>0.16685101424015084</v>
      </c>
      <c r="H176" s="33">
        <v>35836416</v>
      </c>
      <c r="I176" s="38">
        <f t="shared" si="41"/>
        <v>0.23067557826878726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61757419</v>
      </c>
      <c r="O176" s="38">
        <f t="shared" si="45"/>
        <v>0.39752659250893813</v>
      </c>
      <c r="P176" s="33">
        <v>55769402</v>
      </c>
      <c r="Q176" s="33">
        <v>156684765</v>
      </c>
      <c r="R176" s="33">
        <v>156684765</v>
      </c>
      <c r="S176" s="33">
        <v>32050458</v>
      </c>
      <c r="T176" s="38">
        <f t="shared" si="46"/>
        <v>0.20455376117773799</v>
      </c>
      <c r="U176" s="38">
        <f t="shared" si="47"/>
        <v>-0.35741796191395414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1000000</v>
      </c>
      <c r="E177" s="33">
        <v>1000000</v>
      </c>
      <c r="F177" s="33">
        <v>127541</v>
      </c>
      <c r="G177" s="38">
        <f t="shared" si="40"/>
        <v>0.12754099999999999</v>
      </c>
      <c r="H177" s="33">
        <v>125743</v>
      </c>
      <c r="I177" s="38">
        <f t="shared" si="41"/>
        <v>0.12574299999999999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253284</v>
      </c>
      <c r="O177" s="38">
        <f t="shared" si="45"/>
        <v>0.25328400000000001</v>
      </c>
      <c r="P177" s="33">
        <v>251824</v>
      </c>
      <c r="Q177" s="33">
        <v>1500000</v>
      </c>
      <c r="R177" s="33">
        <v>1500000</v>
      </c>
      <c r="S177" s="33">
        <v>63536</v>
      </c>
      <c r="T177" s="38">
        <f t="shared" si="46"/>
        <v>4.235733333333333E-2</v>
      </c>
      <c r="U177" s="38">
        <f t="shared" si="47"/>
        <v>-0.50067110362793055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2544312</v>
      </c>
      <c r="E178" s="33">
        <v>2544312</v>
      </c>
      <c r="F178" s="33">
        <v>131271</v>
      </c>
      <c r="G178" s="38">
        <f t="shared" si="40"/>
        <v>5.15939082942658E-2</v>
      </c>
      <c r="H178" s="33">
        <v>705005</v>
      </c>
      <c r="I178" s="38">
        <f t="shared" si="41"/>
        <v>0.27709062410584867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836276</v>
      </c>
      <c r="O178" s="38">
        <f t="shared" si="45"/>
        <v>0.32868453240011447</v>
      </c>
      <c r="P178" s="33">
        <v>282707</v>
      </c>
      <c r="Q178" s="33">
        <v>2660904</v>
      </c>
      <c r="R178" s="33">
        <v>2660904</v>
      </c>
      <c r="S178" s="33">
        <v>151940</v>
      </c>
      <c r="T178" s="38">
        <f t="shared" si="46"/>
        <v>5.710089503416884E-2</v>
      </c>
      <c r="U178" s="38">
        <f t="shared" si="47"/>
        <v>1.493765630140039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877804573</v>
      </c>
      <c r="E179" s="34">
        <f>SUM(E173:E178)</f>
        <v>877804573</v>
      </c>
      <c r="F179" s="34">
        <f>SUM(F173:F178)</f>
        <v>92150283</v>
      </c>
      <c r="G179" s="39">
        <f t="shared" si="40"/>
        <v>0.10497813047961872</v>
      </c>
      <c r="H179" s="34">
        <f>SUM(H173:H178)</f>
        <v>186767703</v>
      </c>
      <c r="I179" s="39">
        <f t="shared" si="41"/>
        <v>0.21276683756806994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278917986</v>
      </c>
      <c r="O179" s="39">
        <f t="shared" si="45"/>
        <v>0.31774496804768865</v>
      </c>
      <c r="P179" s="34">
        <f>SUM(P173:P178)</f>
        <v>318521365</v>
      </c>
      <c r="Q179" s="34">
        <f>SUM(Q173:Q178)</f>
        <v>809224693</v>
      </c>
      <c r="R179" s="34">
        <f>SUM(R173:R178)</f>
        <v>809224693</v>
      </c>
      <c r="S179" s="34">
        <f>SUM(S173:S178)</f>
        <v>253923480</v>
      </c>
      <c r="T179" s="39">
        <f t="shared" si="46"/>
        <v>0.31378612417107743</v>
      </c>
      <c r="U179" s="39">
        <f t="shared" si="47"/>
        <v>-0.41364152134661358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300333584</v>
      </c>
      <c r="E180" s="33">
        <v>300333584</v>
      </c>
      <c r="F180" s="33">
        <v>2769165</v>
      </c>
      <c r="G180" s="38">
        <f t="shared" si="40"/>
        <v>9.2202975209059543E-3</v>
      </c>
      <c r="H180" s="33">
        <v>15638542</v>
      </c>
      <c r="I180" s="38">
        <f t="shared" si="41"/>
        <v>5.2070573632551194E-2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18407707</v>
      </c>
      <c r="O180" s="38">
        <f t="shared" si="45"/>
        <v>6.1290871153457153E-2</v>
      </c>
      <c r="P180" s="33">
        <v>34326734</v>
      </c>
      <c r="Q180" s="33">
        <v>130195150</v>
      </c>
      <c r="R180" s="33">
        <v>130195150</v>
      </c>
      <c r="S180" s="33">
        <v>32049924</v>
      </c>
      <c r="T180" s="38">
        <f t="shared" si="46"/>
        <v>0.24616834037212601</v>
      </c>
      <c r="U180" s="38">
        <f t="shared" si="47"/>
        <v>-0.54442091694479289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403457520</v>
      </c>
      <c r="E182" s="33">
        <v>403457520</v>
      </c>
      <c r="F182" s="33">
        <v>55432824</v>
      </c>
      <c r="G182" s="38">
        <f t="shared" si="40"/>
        <v>0.13739444985434898</v>
      </c>
      <c r="H182" s="33">
        <v>123997197</v>
      </c>
      <c r="I182" s="38">
        <f t="shared" si="41"/>
        <v>0.30733643779895342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179430021</v>
      </c>
      <c r="O182" s="38">
        <f t="shared" si="45"/>
        <v>0.44473088765330238</v>
      </c>
      <c r="P182" s="33">
        <v>155677697</v>
      </c>
      <c r="Q182" s="33">
        <v>331433676</v>
      </c>
      <c r="R182" s="33">
        <v>331433676</v>
      </c>
      <c r="S182" s="33">
        <v>76366179</v>
      </c>
      <c r="T182" s="38">
        <f t="shared" si="46"/>
        <v>0.2304116465220028</v>
      </c>
      <c r="U182" s="38">
        <f t="shared" si="47"/>
        <v>-0.2035005695131783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26117028</v>
      </c>
      <c r="E183" s="33">
        <v>26117028</v>
      </c>
      <c r="F183" s="33">
        <v>4430159</v>
      </c>
      <c r="G183" s="38">
        <f t="shared" si="40"/>
        <v>0.16962722557865312</v>
      </c>
      <c r="H183" s="33">
        <v>9171460</v>
      </c>
      <c r="I183" s="38">
        <f t="shared" si="41"/>
        <v>0.35116782813113345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13601619</v>
      </c>
      <c r="O183" s="38">
        <f t="shared" si="45"/>
        <v>0.52079505370978663</v>
      </c>
      <c r="P183" s="33">
        <v>6392840</v>
      </c>
      <c r="Q183" s="33">
        <v>10284336</v>
      </c>
      <c r="R183" s="33">
        <v>10284336</v>
      </c>
      <c r="S183" s="33">
        <v>4393718</v>
      </c>
      <c r="T183" s="38">
        <f t="shared" si="46"/>
        <v>0.42722427583073908</v>
      </c>
      <c r="U183" s="38">
        <f t="shared" si="47"/>
        <v>0.43464563480393692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729908132</v>
      </c>
      <c r="E185" s="34">
        <f>SUM(E180:E184)</f>
        <v>729908132</v>
      </c>
      <c r="F185" s="34">
        <f>SUM(F180:F184)</f>
        <v>62632148</v>
      </c>
      <c r="G185" s="39">
        <f t="shared" si="40"/>
        <v>8.5808261689568358E-2</v>
      </c>
      <c r="H185" s="34">
        <f>SUM(H180:H184)</f>
        <v>148807199</v>
      </c>
      <c r="I185" s="39">
        <f t="shared" si="41"/>
        <v>0.20387113456628814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211439347</v>
      </c>
      <c r="O185" s="39">
        <f t="shared" si="45"/>
        <v>0.28967939625585648</v>
      </c>
      <c r="P185" s="34">
        <f>SUM(P180:P184)</f>
        <v>196397271</v>
      </c>
      <c r="Q185" s="34">
        <f>SUM(Q180:Q184)</f>
        <v>471913162</v>
      </c>
      <c r="R185" s="34">
        <f>SUM(R180:R184)</f>
        <v>471913162</v>
      </c>
      <c r="S185" s="34">
        <f>SUM(S180:S184)</f>
        <v>112809821</v>
      </c>
      <c r="T185" s="39">
        <f t="shared" si="46"/>
        <v>0.2390478377884277</v>
      </c>
      <c r="U185" s="39">
        <f t="shared" si="47"/>
        <v>-0.24231534255890963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69404819</v>
      </c>
      <c r="E186" s="33">
        <v>69404819</v>
      </c>
      <c r="F186" s="33">
        <v>18131533</v>
      </c>
      <c r="G186" s="38">
        <f t="shared" si="40"/>
        <v>0.26124314220890049</v>
      </c>
      <c r="H186" s="33">
        <v>23648119</v>
      </c>
      <c r="I186" s="38">
        <f t="shared" si="41"/>
        <v>0.34072733479789064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41779652</v>
      </c>
      <c r="O186" s="38">
        <f t="shared" si="45"/>
        <v>0.60197047700679118</v>
      </c>
      <c r="P186" s="33">
        <v>27682011</v>
      </c>
      <c r="Q186" s="33">
        <v>64755874</v>
      </c>
      <c r="R186" s="33">
        <v>64755874</v>
      </c>
      <c r="S186" s="33">
        <v>13238305</v>
      </c>
      <c r="T186" s="38">
        <f t="shared" si="46"/>
        <v>0.20443404099526169</v>
      </c>
      <c r="U186" s="38">
        <f t="shared" si="47"/>
        <v>-0.14572250549282706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23932536</v>
      </c>
      <c r="E187" s="33">
        <v>23932536</v>
      </c>
      <c r="F187" s="33">
        <v>6209989</v>
      </c>
      <c r="G187" s="38">
        <f t="shared" si="40"/>
        <v>0.25947893695845686</v>
      </c>
      <c r="H187" s="33">
        <v>6758612</v>
      </c>
      <c r="I187" s="38">
        <f t="shared" si="41"/>
        <v>0.28240266723091945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12968601</v>
      </c>
      <c r="O187" s="38">
        <f t="shared" si="45"/>
        <v>0.54188160418937636</v>
      </c>
      <c r="P187" s="33">
        <v>11255926</v>
      </c>
      <c r="Q187" s="33">
        <v>21010757</v>
      </c>
      <c r="R187" s="33">
        <v>21010757</v>
      </c>
      <c r="S187" s="33">
        <v>5340304</v>
      </c>
      <c r="T187" s="38">
        <f t="shared" si="46"/>
        <v>0.25416999492212489</v>
      </c>
      <c r="U187" s="38">
        <f t="shared" si="47"/>
        <v>-0.39955077885195767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1068056286</v>
      </c>
      <c r="E188" s="33">
        <v>1068056286</v>
      </c>
      <c r="F188" s="33">
        <v>331307545</v>
      </c>
      <c r="G188" s="38">
        <f t="shared" si="40"/>
        <v>0.31019670905246655</v>
      </c>
      <c r="H188" s="33">
        <v>232603823</v>
      </c>
      <c r="I188" s="38">
        <f t="shared" si="41"/>
        <v>0.21778236414031085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563911368</v>
      </c>
      <c r="O188" s="38">
        <f t="shared" si="45"/>
        <v>0.52797907319277737</v>
      </c>
      <c r="P188" s="33">
        <v>486754823</v>
      </c>
      <c r="Q188" s="33">
        <v>1020858225</v>
      </c>
      <c r="R188" s="33">
        <v>1020858225</v>
      </c>
      <c r="S188" s="33">
        <v>204727747</v>
      </c>
      <c r="T188" s="38">
        <f t="shared" si="46"/>
        <v>0.20054473969683695</v>
      </c>
      <c r="U188" s="38">
        <f t="shared" si="47"/>
        <v>-0.52213350128428004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56726504</v>
      </c>
      <c r="E189" s="33">
        <v>56726504</v>
      </c>
      <c r="F189" s="33">
        <v>2458034</v>
      </c>
      <c r="G189" s="38">
        <f t="shared" si="40"/>
        <v>4.3331314758970514E-2</v>
      </c>
      <c r="H189" s="33">
        <v>3590646</v>
      </c>
      <c r="I189" s="38">
        <f t="shared" si="41"/>
        <v>6.3297501993071881E-2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6048680</v>
      </c>
      <c r="O189" s="38">
        <f t="shared" si="45"/>
        <v>0.1066288167520424</v>
      </c>
      <c r="P189" s="33">
        <v>5143674</v>
      </c>
      <c r="Q189" s="33">
        <v>20083844</v>
      </c>
      <c r="R189" s="33">
        <v>20083844</v>
      </c>
      <c r="S189" s="33">
        <v>-2567246</v>
      </c>
      <c r="T189" s="38">
        <f t="shared" si="46"/>
        <v>-0.12782642605668518</v>
      </c>
      <c r="U189" s="38">
        <f t="shared" si="47"/>
        <v>-0.30192971016436887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1218120145</v>
      </c>
      <c r="E191" s="34">
        <f>SUM(E186:E190)</f>
        <v>1218120145</v>
      </c>
      <c r="F191" s="34">
        <f>SUM(F186:F190)</f>
        <v>358107101</v>
      </c>
      <c r="G191" s="39">
        <f t="shared" si="40"/>
        <v>0.29398339931403072</v>
      </c>
      <c r="H191" s="34">
        <f>SUM(H186:H190)</f>
        <v>266601200</v>
      </c>
      <c r="I191" s="39">
        <f t="shared" si="41"/>
        <v>0.21886281176312045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624708301</v>
      </c>
      <c r="O191" s="39">
        <f t="shared" si="45"/>
        <v>0.51284621107715123</v>
      </c>
      <c r="P191" s="34">
        <f>SUM(P186:P190)</f>
        <v>530836434</v>
      </c>
      <c r="Q191" s="34">
        <f>SUM(Q186:Q190)</f>
        <v>1126708700</v>
      </c>
      <c r="R191" s="34">
        <f>SUM(R186:R190)</f>
        <v>1126708700</v>
      </c>
      <c r="S191" s="34">
        <f>SUM(S186:S190)</f>
        <v>220739110</v>
      </c>
      <c r="T191" s="39">
        <f t="shared" si="46"/>
        <v>0.19591497784653655</v>
      </c>
      <c r="U191" s="39">
        <f t="shared" si="47"/>
        <v>-0.49777147361365925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114227639</v>
      </c>
      <c r="E192" s="33">
        <v>114227639</v>
      </c>
      <c r="F192" s="33">
        <v>22709212</v>
      </c>
      <c r="G192" s="38">
        <f t="shared" si="40"/>
        <v>0.19880663032875959</v>
      </c>
      <c r="H192" s="33">
        <v>27645631</v>
      </c>
      <c r="I192" s="38">
        <f t="shared" si="41"/>
        <v>0.2420222569775779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50354843</v>
      </c>
      <c r="O192" s="38">
        <f t="shared" si="45"/>
        <v>0.44082888730633746</v>
      </c>
      <c r="P192" s="33">
        <v>39075870</v>
      </c>
      <c r="Q192" s="33">
        <v>100782360</v>
      </c>
      <c r="R192" s="33">
        <v>100782360</v>
      </c>
      <c r="S192" s="33">
        <v>19679142</v>
      </c>
      <c r="T192" s="38">
        <f t="shared" si="46"/>
        <v>0.19526375449036915</v>
      </c>
      <c r="U192" s="38">
        <f t="shared" si="47"/>
        <v>-0.29251399904851771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189301505</v>
      </c>
      <c r="E193" s="33">
        <v>189301505</v>
      </c>
      <c r="F193" s="33">
        <v>44539342</v>
      </c>
      <c r="G193" s="38">
        <f t="shared" si="40"/>
        <v>0.2352825562585992</v>
      </c>
      <c r="H193" s="33">
        <v>34788485</v>
      </c>
      <c r="I193" s="38">
        <f t="shared" si="41"/>
        <v>0.18377289182143586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79327827</v>
      </c>
      <c r="O193" s="38">
        <f t="shared" si="45"/>
        <v>0.41905544808003509</v>
      </c>
      <c r="P193" s="33">
        <v>65239591</v>
      </c>
      <c r="Q193" s="33">
        <v>159567045</v>
      </c>
      <c r="R193" s="33">
        <v>159567045</v>
      </c>
      <c r="S193" s="33">
        <v>28301157</v>
      </c>
      <c r="T193" s="38">
        <f t="shared" si="46"/>
        <v>0.17736216773331862</v>
      </c>
      <c r="U193" s="38">
        <f t="shared" si="47"/>
        <v>-0.46675807639566591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147508246</v>
      </c>
      <c r="E194" s="33">
        <v>147508246</v>
      </c>
      <c r="F194" s="33">
        <v>43023356</v>
      </c>
      <c r="G194" s="38">
        <f t="shared" si="40"/>
        <v>0.29166746379724423</v>
      </c>
      <c r="H194" s="33">
        <v>30566158</v>
      </c>
      <c r="I194" s="38">
        <f t="shared" si="41"/>
        <v>0.2072166053686246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73589514</v>
      </c>
      <c r="O194" s="38">
        <f t="shared" si="45"/>
        <v>0.49888406916586886</v>
      </c>
      <c r="P194" s="33">
        <v>63921775</v>
      </c>
      <c r="Q194" s="33">
        <v>135923292</v>
      </c>
      <c r="R194" s="33">
        <v>135923292</v>
      </c>
      <c r="S194" s="33">
        <v>26780041</v>
      </c>
      <c r="T194" s="38">
        <f t="shared" si="46"/>
        <v>0.1970231930521518</v>
      </c>
      <c r="U194" s="38">
        <f t="shared" si="47"/>
        <v>-0.52181931743916687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347551413</v>
      </c>
      <c r="E195" s="33">
        <v>347551413</v>
      </c>
      <c r="F195" s="33">
        <v>72361124</v>
      </c>
      <c r="G195" s="38">
        <f t="shared" si="40"/>
        <v>0.20820264655347553</v>
      </c>
      <c r="H195" s="33">
        <v>78936137</v>
      </c>
      <c r="I195" s="38">
        <f t="shared" si="41"/>
        <v>0.22712074831932852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151297261</v>
      </c>
      <c r="O195" s="38">
        <f t="shared" si="45"/>
        <v>0.43532339487280403</v>
      </c>
      <c r="P195" s="33">
        <v>134223404</v>
      </c>
      <c r="Q195" s="33">
        <v>313288460</v>
      </c>
      <c r="R195" s="33">
        <v>313288460</v>
      </c>
      <c r="S195" s="33">
        <v>69221918</v>
      </c>
      <c r="T195" s="38">
        <f t="shared" si="46"/>
        <v>0.22095265813493417</v>
      </c>
      <c r="U195" s="38">
        <f t="shared" si="47"/>
        <v>-0.41190481952014868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237615150</v>
      </c>
      <c r="E196" s="33">
        <v>237615150</v>
      </c>
      <c r="F196" s="33">
        <v>52656699</v>
      </c>
      <c r="G196" s="38">
        <f t="shared" si="40"/>
        <v>0.2216049734202554</v>
      </c>
      <c r="H196" s="33">
        <v>77909653</v>
      </c>
      <c r="I196" s="38">
        <f t="shared" si="41"/>
        <v>0.32788167336973251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130566352</v>
      </c>
      <c r="O196" s="38">
        <f t="shared" si="45"/>
        <v>0.54948664678998793</v>
      </c>
      <c r="P196" s="33">
        <v>106968039</v>
      </c>
      <c r="Q196" s="33">
        <v>292311456</v>
      </c>
      <c r="R196" s="33">
        <v>292311456</v>
      </c>
      <c r="S196" s="33">
        <v>34154362</v>
      </c>
      <c r="T196" s="38">
        <f t="shared" si="46"/>
        <v>0.11684236556229942</v>
      </c>
      <c r="U196" s="38">
        <f t="shared" si="47"/>
        <v>-0.2716548444905118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1036203953</v>
      </c>
      <c r="E198" s="34">
        <f>SUM(E192:E197)</f>
        <v>1036203953</v>
      </c>
      <c r="F198" s="34">
        <f>SUM(F192:F197)</f>
        <v>235289733</v>
      </c>
      <c r="G198" s="39">
        <f t="shared" si="40"/>
        <v>0.22706893977656925</v>
      </c>
      <c r="H198" s="34">
        <f>SUM(H192:H197)</f>
        <v>249846064</v>
      </c>
      <c r="I198" s="39">
        <f t="shared" si="41"/>
        <v>0.24111668680345211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485135797</v>
      </c>
      <c r="O198" s="39">
        <f t="shared" si="45"/>
        <v>0.46818562658002133</v>
      </c>
      <c r="P198" s="34">
        <f>SUM(P192:P197)</f>
        <v>409428679</v>
      </c>
      <c r="Q198" s="34">
        <f>SUM(Q192:Q197)</f>
        <v>1001872613</v>
      </c>
      <c r="R198" s="34">
        <f>SUM(R192:R197)</f>
        <v>1001872613</v>
      </c>
      <c r="S198" s="34">
        <f>SUM(S192:S197)</f>
        <v>178136620</v>
      </c>
      <c r="T198" s="39">
        <f t="shared" si="46"/>
        <v>0.17780366255006114</v>
      </c>
      <c r="U198" s="39">
        <f t="shared" si="47"/>
        <v>-0.3897690200641758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68967058</v>
      </c>
      <c r="E199" s="33">
        <v>68967058</v>
      </c>
      <c r="F199" s="33">
        <v>13769505</v>
      </c>
      <c r="G199" s="38">
        <f t="shared" si="40"/>
        <v>0.19965336204423856</v>
      </c>
      <c r="H199" s="33">
        <v>13454662</v>
      </c>
      <c r="I199" s="38">
        <f t="shared" si="41"/>
        <v>0.19508824053361823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27224167</v>
      </c>
      <c r="O199" s="38">
        <f t="shared" si="45"/>
        <v>0.39474160257785679</v>
      </c>
      <c r="P199" s="33">
        <v>27451611</v>
      </c>
      <c r="Q199" s="33">
        <v>58858538</v>
      </c>
      <c r="R199" s="33">
        <v>58858538</v>
      </c>
      <c r="S199" s="33">
        <v>15375819</v>
      </c>
      <c r="T199" s="38">
        <f t="shared" si="46"/>
        <v>0.261233450956597</v>
      </c>
      <c r="U199" s="38">
        <f t="shared" si="47"/>
        <v>-0.50987714345799229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128241954</v>
      </c>
      <c r="E200" s="33">
        <v>128241954</v>
      </c>
      <c r="F200" s="33">
        <v>27847815</v>
      </c>
      <c r="G200" s="38">
        <f t="shared" si="40"/>
        <v>0.21715058240612897</v>
      </c>
      <c r="H200" s="33">
        <v>34877287</v>
      </c>
      <c r="I200" s="38">
        <f t="shared" si="41"/>
        <v>0.27196471912772008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62725102</v>
      </c>
      <c r="O200" s="38">
        <f t="shared" si="45"/>
        <v>0.48911530153384908</v>
      </c>
      <c r="P200" s="33">
        <v>45517258</v>
      </c>
      <c r="Q200" s="33">
        <v>111666793</v>
      </c>
      <c r="R200" s="33">
        <v>111666793</v>
      </c>
      <c r="S200" s="33">
        <v>17878011</v>
      </c>
      <c r="T200" s="38">
        <f t="shared" si="46"/>
        <v>0.16010140991512131</v>
      </c>
      <c r="U200" s="38">
        <f t="shared" si="47"/>
        <v>-0.23375685327969453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27784965</v>
      </c>
      <c r="E201" s="33">
        <v>27784965</v>
      </c>
      <c r="F201" s="33">
        <v>640903</v>
      </c>
      <c r="G201" s="38">
        <f t="shared" si="40"/>
        <v>2.3066539763501592E-2</v>
      </c>
      <c r="H201" s="33">
        <v>1503042</v>
      </c>
      <c r="I201" s="38">
        <f t="shared" si="41"/>
        <v>5.4095515326364453E-2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2143945</v>
      </c>
      <c r="O201" s="38">
        <f t="shared" si="45"/>
        <v>7.7162055089866052E-2</v>
      </c>
      <c r="P201" s="33">
        <v>9984378</v>
      </c>
      <c r="Q201" s="33">
        <v>7411737</v>
      </c>
      <c r="R201" s="33">
        <v>7411737</v>
      </c>
      <c r="S201" s="33">
        <v>8837913</v>
      </c>
      <c r="T201" s="38">
        <f t="shared" si="46"/>
        <v>1.1924212907176819</v>
      </c>
      <c r="U201" s="38">
        <f t="shared" si="47"/>
        <v>-0.84946062739211192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224993977</v>
      </c>
      <c r="E204" s="34">
        <f>SUM(E199:E203)</f>
        <v>224993977</v>
      </c>
      <c r="F204" s="34">
        <f>SUM(F199:F203)</f>
        <v>42258223</v>
      </c>
      <c r="G204" s="39">
        <f t="shared" si="40"/>
        <v>0.1878193521598136</v>
      </c>
      <c r="H204" s="34">
        <f>SUM(H199:H203)</f>
        <v>49834991</v>
      </c>
      <c r="I204" s="39">
        <f t="shared" si="41"/>
        <v>0.2214947780579922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92093214</v>
      </c>
      <c r="O204" s="39">
        <f t="shared" si="45"/>
        <v>0.40931413021780577</v>
      </c>
      <c r="P204" s="34">
        <f>SUM(P199:P203)</f>
        <v>82953247</v>
      </c>
      <c r="Q204" s="34">
        <f>SUM(Q199:Q203)</f>
        <v>177937068</v>
      </c>
      <c r="R204" s="34">
        <f>SUM(R199:R203)</f>
        <v>177937068</v>
      </c>
      <c r="S204" s="34">
        <f>SUM(S199:S203)</f>
        <v>42091743</v>
      </c>
      <c r="T204" s="39">
        <f t="shared" si="46"/>
        <v>0.23655410012713035</v>
      </c>
      <c r="U204" s="39">
        <f t="shared" si="47"/>
        <v>-0.39924002010433657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4087030780</v>
      </c>
      <c r="E205" s="34">
        <f>SUM(E173:E178,E180:E184,E186:E190,E192:E197,E199:E203)</f>
        <v>4087030780</v>
      </c>
      <c r="F205" s="34">
        <f>SUM(F173:F178,F180:F184,F186:F190,F192:F197,F199:F203)</f>
        <v>790437488</v>
      </c>
      <c r="G205" s="39">
        <f t="shared" si="40"/>
        <v>0.19340140325539706</v>
      </c>
      <c r="H205" s="34">
        <f>SUM(H173:H178,H180:H184,H186:H190,H192:H197,H199:H203)</f>
        <v>901857157</v>
      </c>
      <c r="I205" s="39">
        <f t="shared" si="41"/>
        <v>0.2206631673569143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1692294645</v>
      </c>
      <c r="O205" s="39">
        <f t="shared" si="45"/>
        <v>0.41406457061231139</v>
      </c>
      <c r="P205" s="34">
        <f>SUM(P173:P178,P180:P184,P186:P190,P192:P197,P199:P203)</f>
        <v>1538136996</v>
      </c>
      <c r="Q205" s="34">
        <f>SUM(Q173:Q178,Q180:Q184,Q186:Q190,Q192:Q197,Q199:Q203)</f>
        <v>3587656236</v>
      </c>
      <c r="R205" s="34">
        <f>SUM(R173:R178,R180:R184,R186:R190,R192:R197,R199:R203)</f>
        <v>3587656236</v>
      </c>
      <c r="S205" s="34">
        <f>SUM(S173:S178,S180:S184,S186:S190,S192:S197,S199:S203)</f>
        <v>807700774</v>
      </c>
      <c r="T205" s="39">
        <f t="shared" si="46"/>
        <v>0.22513326831461786</v>
      </c>
      <c r="U205" s="39">
        <f t="shared" si="47"/>
        <v>-0.41366915993482811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126217913</v>
      </c>
      <c r="E208" s="33">
        <v>126217913</v>
      </c>
      <c r="F208" s="33">
        <v>34463499</v>
      </c>
      <c r="G208" s="38">
        <f t="shared" ref="G208:G231" si="48">IF(($D208     =0),0,($F208     /$D208     ))</f>
        <v>0.27304760616664608</v>
      </c>
      <c r="H208" s="33">
        <v>28982400</v>
      </c>
      <c r="I208" s="38">
        <f t="shared" ref="I208:I231" si="49">IF(($D208     =0),0,($H208     /$D208     ))</f>
        <v>0.2296219237914352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63445899</v>
      </c>
      <c r="O208" s="38">
        <f t="shared" ref="O208:O231" si="53">IF(($D208     =0),0,($N208     /$D208     ))</f>
        <v>0.50266952995808134</v>
      </c>
      <c r="P208" s="33">
        <v>30177396</v>
      </c>
      <c r="Q208" s="33">
        <v>132449467</v>
      </c>
      <c r="R208" s="33">
        <v>132449467</v>
      </c>
      <c r="S208" s="33">
        <v>25297637</v>
      </c>
      <c r="T208" s="38">
        <f t="shared" ref="T208:T231" si="54">IF(($Q208     =0),0,($S208     /$Q208     ))</f>
        <v>0.19099840545224694</v>
      </c>
      <c r="U208" s="38">
        <f t="shared" ref="U208:U231" si="55">IF(($P208     =0),0,(($H208     /$P208     )-1))</f>
        <v>-3.9599042939291396E-2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456233205</v>
      </c>
      <c r="E209" s="33">
        <v>456233205</v>
      </c>
      <c r="F209" s="33">
        <v>95364630</v>
      </c>
      <c r="G209" s="38">
        <f t="shared" si="48"/>
        <v>0.20902606157305012</v>
      </c>
      <c r="H209" s="33">
        <v>76945566</v>
      </c>
      <c r="I209" s="38">
        <f t="shared" si="49"/>
        <v>0.16865402420676504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172310196</v>
      </c>
      <c r="O209" s="38">
        <f t="shared" si="53"/>
        <v>0.37768008577981516</v>
      </c>
      <c r="P209" s="33">
        <v>199634057</v>
      </c>
      <c r="Q209" s="33">
        <v>342929543</v>
      </c>
      <c r="R209" s="33">
        <v>342929543</v>
      </c>
      <c r="S209" s="33">
        <v>97325807</v>
      </c>
      <c r="T209" s="38">
        <f t="shared" si="54"/>
        <v>0.28380700638556533</v>
      </c>
      <c r="U209" s="38">
        <f t="shared" si="55"/>
        <v>-0.61456693734376189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187556804</v>
      </c>
      <c r="E210" s="33">
        <v>187556804</v>
      </c>
      <c r="F210" s="33">
        <v>62315276</v>
      </c>
      <c r="G210" s="38">
        <f t="shared" si="48"/>
        <v>0.33224748274128196</v>
      </c>
      <c r="H210" s="33">
        <v>49489946</v>
      </c>
      <c r="I210" s="38">
        <f t="shared" si="49"/>
        <v>0.26386643909756535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111805222</v>
      </c>
      <c r="O210" s="38">
        <f t="shared" si="53"/>
        <v>0.59611392183884726</v>
      </c>
      <c r="P210" s="33">
        <v>80339951</v>
      </c>
      <c r="Q210" s="33">
        <v>202793868</v>
      </c>
      <c r="R210" s="33">
        <v>202793868</v>
      </c>
      <c r="S210" s="33">
        <v>36953017</v>
      </c>
      <c r="T210" s="38">
        <f t="shared" si="54"/>
        <v>0.1822195974880266</v>
      </c>
      <c r="U210" s="38">
        <f t="shared" si="55"/>
        <v>-0.38399332606015657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116354109</v>
      </c>
      <c r="E211" s="33">
        <v>116354109</v>
      </c>
      <c r="F211" s="33">
        <v>23872075</v>
      </c>
      <c r="G211" s="38">
        <f t="shared" si="48"/>
        <v>0.20516744277591434</v>
      </c>
      <c r="H211" s="33">
        <v>24263829</v>
      </c>
      <c r="I211" s="38">
        <f t="shared" si="49"/>
        <v>0.20853435438193249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48135904</v>
      </c>
      <c r="O211" s="38">
        <f t="shared" si="53"/>
        <v>0.41370179715784683</v>
      </c>
      <c r="P211" s="33">
        <v>35998271</v>
      </c>
      <c r="Q211" s="33">
        <v>111331676</v>
      </c>
      <c r="R211" s="33">
        <v>111331676</v>
      </c>
      <c r="S211" s="33">
        <v>16626486</v>
      </c>
      <c r="T211" s="38">
        <f t="shared" si="54"/>
        <v>0.14934191774854805</v>
      </c>
      <c r="U211" s="38">
        <f t="shared" si="55"/>
        <v>-0.32597237795115219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496062812</v>
      </c>
      <c r="E212" s="33">
        <v>496062812</v>
      </c>
      <c r="F212" s="33">
        <v>182694659</v>
      </c>
      <c r="G212" s="38">
        <f t="shared" si="48"/>
        <v>0.36828936695218345</v>
      </c>
      <c r="H212" s="33">
        <v>109533856</v>
      </c>
      <c r="I212" s="38">
        <f t="shared" si="49"/>
        <v>0.2208064248121869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292228515</v>
      </c>
      <c r="O212" s="38">
        <f t="shared" si="53"/>
        <v>0.58909579176437032</v>
      </c>
      <c r="P212" s="33">
        <v>212193625</v>
      </c>
      <c r="Q212" s="33">
        <v>433807563</v>
      </c>
      <c r="R212" s="33">
        <v>433807563</v>
      </c>
      <c r="S212" s="33">
        <v>110374909</v>
      </c>
      <c r="T212" s="38">
        <f t="shared" si="54"/>
        <v>0.25443288318143037</v>
      </c>
      <c r="U212" s="38">
        <f t="shared" si="55"/>
        <v>-0.48380232441007598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94707336</v>
      </c>
      <c r="E213" s="33">
        <v>94707336</v>
      </c>
      <c r="F213" s="33">
        <v>28038820</v>
      </c>
      <c r="G213" s="38">
        <f t="shared" si="48"/>
        <v>0.29605753032690096</v>
      </c>
      <c r="H213" s="33">
        <v>19278459</v>
      </c>
      <c r="I213" s="38">
        <f t="shared" si="49"/>
        <v>0.20355824389358815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47317279</v>
      </c>
      <c r="O213" s="38">
        <f t="shared" si="53"/>
        <v>0.49961577422048908</v>
      </c>
      <c r="P213" s="33">
        <v>36425328</v>
      </c>
      <c r="Q213" s="33">
        <v>73461036</v>
      </c>
      <c r="R213" s="33">
        <v>73461036</v>
      </c>
      <c r="S213" s="33">
        <v>12533215</v>
      </c>
      <c r="T213" s="38">
        <f t="shared" si="54"/>
        <v>0.17061037636332818</v>
      </c>
      <c r="U213" s="38">
        <f t="shared" si="55"/>
        <v>-0.47074027720491629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733495996</v>
      </c>
      <c r="E214" s="33">
        <v>733495996</v>
      </c>
      <c r="F214" s="33">
        <v>228524085</v>
      </c>
      <c r="G214" s="38">
        <f t="shared" si="48"/>
        <v>0.31155464548711731</v>
      </c>
      <c r="H214" s="33">
        <v>170290775</v>
      </c>
      <c r="I214" s="38">
        <f t="shared" si="49"/>
        <v>0.23216319643004568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398814860</v>
      </c>
      <c r="O214" s="38">
        <f t="shared" si="53"/>
        <v>0.54371784191716299</v>
      </c>
      <c r="P214" s="33">
        <v>350478241</v>
      </c>
      <c r="Q214" s="33">
        <v>724844268</v>
      </c>
      <c r="R214" s="33">
        <v>724844268</v>
      </c>
      <c r="S214" s="33">
        <v>173148591</v>
      </c>
      <c r="T214" s="38">
        <f t="shared" si="54"/>
        <v>0.23887695418735105</v>
      </c>
      <c r="U214" s="38">
        <f t="shared" si="55"/>
        <v>-0.51411883797944535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2210628175</v>
      </c>
      <c r="E216" s="34">
        <f>SUM(E208:E215)</f>
        <v>2210628175</v>
      </c>
      <c r="F216" s="34">
        <f>SUM(F208:F215)</f>
        <v>655273044</v>
      </c>
      <c r="G216" s="39">
        <f t="shared" si="48"/>
        <v>0.29641938495604309</v>
      </c>
      <c r="H216" s="34">
        <f>SUM(H208:H215)</f>
        <v>478784831</v>
      </c>
      <c r="I216" s="39">
        <f t="shared" si="49"/>
        <v>0.21658315786190502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1134057875</v>
      </c>
      <c r="O216" s="39">
        <f t="shared" si="53"/>
        <v>0.5130025428179481</v>
      </c>
      <c r="P216" s="34">
        <f>SUM(P208:P215)</f>
        <v>945246869</v>
      </c>
      <c r="Q216" s="34">
        <f>SUM(Q208:Q215)</f>
        <v>2021617421</v>
      </c>
      <c r="R216" s="34">
        <f>SUM(R208:R215)</f>
        <v>2021617421</v>
      </c>
      <c r="S216" s="34">
        <f>SUM(S208:S215)</f>
        <v>472259662</v>
      </c>
      <c r="T216" s="39">
        <f t="shared" si="54"/>
        <v>0.23360486365733588</v>
      </c>
      <c r="U216" s="39">
        <f t="shared" si="55"/>
        <v>-0.49348170652337808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250956396</v>
      </c>
      <c r="E217" s="33">
        <v>250956396</v>
      </c>
      <c r="F217" s="33">
        <v>47059958</v>
      </c>
      <c r="G217" s="38">
        <f t="shared" si="48"/>
        <v>0.1875224491190095</v>
      </c>
      <c r="H217" s="33">
        <v>51633884</v>
      </c>
      <c r="I217" s="38">
        <f t="shared" si="49"/>
        <v>0.20574842810541477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98693842</v>
      </c>
      <c r="O217" s="38">
        <f t="shared" si="53"/>
        <v>0.39327087722442428</v>
      </c>
      <c r="P217" s="33">
        <v>84749895</v>
      </c>
      <c r="Q217" s="33">
        <v>213981480</v>
      </c>
      <c r="R217" s="33">
        <v>213981480</v>
      </c>
      <c r="S217" s="33">
        <v>32074185</v>
      </c>
      <c r="T217" s="38">
        <f t="shared" si="54"/>
        <v>0.1498923411502715</v>
      </c>
      <c r="U217" s="38">
        <f t="shared" si="55"/>
        <v>-0.3907498764452747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1964788166</v>
      </c>
      <c r="E218" s="33">
        <v>1964788166</v>
      </c>
      <c r="F218" s="33">
        <v>583271941</v>
      </c>
      <c r="G218" s="38">
        <f t="shared" si="48"/>
        <v>0.2968625071614972</v>
      </c>
      <c r="H218" s="33">
        <v>208885987</v>
      </c>
      <c r="I218" s="38">
        <f t="shared" si="49"/>
        <v>0.10631476238237889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792157928</v>
      </c>
      <c r="O218" s="38">
        <f t="shared" si="53"/>
        <v>0.40317726954387612</v>
      </c>
      <c r="P218" s="33">
        <v>696651386</v>
      </c>
      <c r="Q218" s="33">
        <v>1805883441</v>
      </c>
      <c r="R218" s="33">
        <v>1805883441</v>
      </c>
      <c r="S218" s="33">
        <v>294028423</v>
      </c>
      <c r="T218" s="38">
        <f t="shared" si="54"/>
        <v>0.16281694395358265</v>
      </c>
      <c r="U218" s="38">
        <f t="shared" si="55"/>
        <v>-0.70015707827788631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801566089</v>
      </c>
      <c r="E219" s="33">
        <v>801566089</v>
      </c>
      <c r="F219" s="33">
        <v>194752107</v>
      </c>
      <c r="G219" s="38">
        <f t="shared" si="48"/>
        <v>0.242964503704198</v>
      </c>
      <c r="H219" s="33">
        <v>173934706</v>
      </c>
      <c r="I219" s="38">
        <f t="shared" si="49"/>
        <v>0.21699359340038149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368686813</v>
      </c>
      <c r="O219" s="38">
        <f t="shared" si="53"/>
        <v>0.45995809710457947</v>
      </c>
      <c r="P219" s="33">
        <v>329664518</v>
      </c>
      <c r="Q219" s="33">
        <v>714654231</v>
      </c>
      <c r="R219" s="33">
        <v>714654231</v>
      </c>
      <c r="S219" s="33">
        <v>160810702</v>
      </c>
      <c r="T219" s="38">
        <f t="shared" si="54"/>
        <v>0.22501889028905783</v>
      </c>
      <c r="U219" s="38">
        <f t="shared" si="55"/>
        <v>-0.47238875734876629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68618112</v>
      </c>
      <c r="E220" s="33">
        <v>68618112</v>
      </c>
      <c r="F220" s="33">
        <v>26276160</v>
      </c>
      <c r="G220" s="38">
        <f t="shared" si="48"/>
        <v>0.38293329901003398</v>
      </c>
      <c r="H220" s="33">
        <v>16017682</v>
      </c>
      <c r="I220" s="38">
        <f t="shared" si="49"/>
        <v>0.23343227514041773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42293842</v>
      </c>
      <c r="O220" s="38">
        <f t="shared" si="53"/>
        <v>0.61636557415045168</v>
      </c>
      <c r="P220" s="33">
        <v>38293431</v>
      </c>
      <c r="Q220" s="33">
        <v>67213884</v>
      </c>
      <c r="R220" s="33">
        <v>67213884</v>
      </c>
      <c r="S220" s="33">
        <v>14439281</v>
      </c>
      <c r="T220" s="38">
        <f t="shared" si="54"/>
        <v>0.21482586841730497</v>
      </c>
      <c r="U220" s="38">
        <f t="shared" si="55"/>
        <v>-0.5817120173953596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21491952</v>
      </c>
      <c r="E221" s="33">
        <v>21491952</v>
      </c>
      <c r="F221" s="33">
        <v>5973241</v>
      </c>
      <c r="G221" s="38">
        <f t="shared" si="48"/>
        <v>0.27792919879962508</v>
      </c>
      <c r="H221" s="33">
        <v>3358891</v>
      </c>
      <c r="I221" s="38">
        <f t="shared" si="49"/>
        <v>0.15628599021624467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9332132</v>
      </c>
      <c r="O221" s="38">
        <f t="shared" si="53"/>
        <v>0.43421518901586975</v>
      </c>
      <c r="P221" s="33">
        <v>7860854</v>
      </c>
      <c r="Q221" s="33">
        <v>14833124</v>
      </c>
      <c r="R221" s="33">
        <v>14833124</v>
      </c>
      <c r="S221" s="33">
        <v>4896873</v>
      </c>
      <c r="T221" s="38">
        <f t="shared" si="54"/>
        <v>0.33013092858928433</v>
      </c>
      <c r="U221" s="38">
        <f t="shared" si="55"/>
        <v>-0.57270660414250152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41967272</v>
      </c>
      <c r="E222" s="33">
        <v>41967272</v>
      </c>
      <c r="F222" s="33">
        <v>9449092</v>
      </c>
      <c r="G222" s="38">
        <f t="shared" si="48"/>
        <v>0.22515382939353312</v>
      </c>
      <c r="H222" s="33">
        <v>14930528</v>
      </c>
      <c r="I222" s="38">
        <f t="shared" si="49"/>
        <v>0.35576598831584766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24379620</v>
      </c>
      <c r="O222" s="38">
        <f t="shared" si="53"/>
        <v>0.58091981770938073</v>
      </c>
      <c r="P222" s="33">
        <v>17144688</v>
      </c>
      <c r="Q222" s="33">
        <v>60437002</v>
      </c>
      <c r="R222" s="33">
        <v>60437002</v>
      </c>
      <c r="S222" s="33">
        <v>10178901</v>
      </c>
      <c r="T222" s="38">
        <f t="shared" si="54"/>
        <v>0.16842167319947471</v>
      </c>
      <c r="U222" s="38">
        <f t="shared" si="55"/>
        <v>-0.12914554058959837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3149387987</v>
      </c>
      <c r="E224" s="34">
        <f>SUM(E217:E223)</f>
        <v>3149387987</v>
      </c>
      <c r="F224" s="34">
        <f>SUM(F217:F223)</f>
        <v>866782499</v>
      </c>
      <c r="G224" s="39">
        <f t="shared" si="48"/>
        <v>0.2752225202413589</v>
      </c>
      <c r="H224" s="34">
        <f>SUM(H217:H223)</f>
        <v>468761678</v>
      </c>
      <c r="I224" s="39">
        <f t="shared" si="49"/>
        <v>0.14884214962873674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1335544177</v>
      </c>
      <c r="O224" s="39">
        <f t="shared" si="53"/>
        <v>0.42406466987009561</v>
      </c>
      <c r="P224" s="34">
        <f>SUM(P217:P223)</f>
        <v>1174364772</v>
      </c>
      <c r="Q224" s="34">
        <f>SUM(Q217:Q223)</f>
        <v>2877003162</v>
      </c>
      <c r="R224" s="34">
        <f>SUM(R217:R223)</f>
        <v>2877003162</v>
      </c>
      <c r="S224" s="34">
        <f>SUM(S217:S223)</f>
        <v>516428365</v>
      </c>
      <c r="T224" s="39">
        <f t="shared" si="54"/>
        <v>0.1795021888821963</v>
      </c>
      <c r="U224" s="39">
        <f t="shared" si="55"/>
        <v>-0.60083809632532126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212815820</v>
      </c>
      <c r="E225" s="33">
        <v>212815820</v>
      </c>
      <c r="F225" s="33">
        <v>70695901</v>
      </c>
      <c r="G225" s="38">
        <f t="shared" si="48"/>
        <v>0.33219288396887037</v>
      </c>
      <c r="H225" s="33">
        <v>55438942</v>
      </c>
      <c r="I225" s="38">
        <f t="shared" si="49"/>
        <v>0.2605019777195135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126134843</v>
      </c>
      <c r="O225" s="38">
        <f t="shared" si="53"/>
        <v>0.59269486168838392</v>
      </c>
      <c r="P225" s="33">
        <v>89137842</v>
      </c>
      <c r="Q225" s="33">
        <v>162309096</v>
      </c>
      <c r="R225" s="33">
        <v>162309096</v>
      </c>
      <c r="S225" s="33">
        <v>35966062</v>
      </c>
      <c r="T225" s="38">
        <f t="shared" si="54"/>
        <v>0.22158993479946434</v>
      </c>
      <c r="U225" s="38">
        <f t="shared" si="55"/>
        <v>-0.37805380121273302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209800481</v>
      </c>
      <c r="E226" s="33">
        <v>209800481</v>
      </c>
      <c r="F226" s="33">
        <v>46930159</v>
      </c>
      <c r="G226" s="38">
        <f t="shared" si="48"/>
        <v>0.22368947285683297</v>
      </c>
      <c r="H226" s="33">
        <v>48171777</v>
      </c>
      <c r="I226" s="38">
        <f t="shared" si="49"/>
        <v>0.2296075622438635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95101936</v>
      </c>
      <c r="O226" s="38">
        <f t="shared" si="53"/>
        <v>0.45329703510069647</v>
      </c>
      <c r="P226" s="33">
        <v>81366644</v>
      </c>
      <c r="Q226" s="33">
        <v>184177287</v>
      </c>
      <c r="R226" s="33">
        <v>184177287</v>
      </c>
      <c r="S226" s="33">
        <v>42786011</v>
      </c>
      <c r="T226" s="38">
        <f t="shared" si="54"/>
        <v>0.23230883512797101</v>
      </c>
      <c r="U226" s="38">
        <f t="shared" si="55"/>
        <v>-0.40796652495585295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14005104</v>
      </c>
      <c r="E227" s="33">
        <v>14005104</v>
      </c>
      <c r="F227" s="33">
        <v>18759071</v>
      </c>
      <c r="G227" s="38">
        <f t="shared" si="48"/>
        <v>1.3394453193635691</v>
      </c>
      <c r="H227" s="33">
        <v>12387785</v>
      </c>
      <c r="I227" s="38">
        <f t="shared" si="49"/>
        <v>0.88451931524392824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31146856</v>
      </c>
      <c r="O227" s="38">
        <f t="shared" si="53"/>
        <v>2.2239646346074973</v>
      </c>
      <c r="P227" s="33">
        <v>26293462</v>
      </c>
      <c r="Q227" s="33">
        <v>57441326</v>
      </c>
      <c r="R227" s="33">
        <v>57441326</v>
      </c>
      <c r="S227" s="33">
        <v>16347603</v>
      </c>
      <c r="T227" s="38">
        <f t="shared" si="54"/>
        <v>0.28459654639588228</v>
      </c>
      <c r="U227" s="38">
        <f t="shared" si="55"/>
        <v>-0.52886443785911497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1118296252</v>
      </c>
      <c r="E228" s="33">
        <v>1118296252</v>
      </c>
      <c r="F228" s="33">
        <v>361624664</v>
      </c>
      <c r="G228" s="38">
        <f t="shared" si="48"/>
        <v>0.32337107752374011</v>
      </c>
      <c r="H228" s="33">
        <v>274873488</v>
      </c>
      <c r="I228" s="38">
        <f t="shared" si="49"/>
        <v>0.24579666390583593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636498152</v>
      </c>
      <c r="O228" s="38">
        <f t="shared" si="53"/>
        <v>0.56916774142957605</v>
      </c>
      <c r="P228" s="33">
        <v>507886979</v>
      </c>
      <c r="Q228" s="33">
        <v>1340909128</v>
      </c>
      <c r="R228" s="33">
        <v>1340909128</v>
      </c>
      <c r="S228" s="33">
        <v>227325416</v>
      </c>
      <c r="T228" s="38">
        <f t="shared" si="54"/>
        <v>0.16953081402246969</v>
      </c>
      <c r="U228" s="38">
        <f t="shared" si="55"/>
        <v>-0.45879004706675108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1554917657</v>
      </c>
      <c r="E230" s="34">
        <f>SUM(E225:E229)</f>
        <v>1554917657</v>
      </c>
      <c r="F230" s="34">
        <f>SUM(F225:F229)</f>
        <v>498009795</v>
      </c>
      <c r="G230" s="39">
        <f t="shared" si="48"/>
        <v>0.32028049379852147</v>
      </c>
      <c r="H230" s="34">
        <f>SUM(H225:H229)</f>
        <v>390871992</v>
      </c>
      <c r="I230" s="39">
        <f t="shared" si="49"/>
        <v>0.25137793647165457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888881787</v>
      </c>
      <c r="O230" s="39">
        <f t="shared" si="53"/>
        <v>0.57165843027017604</v>
      </c>
      <c r="P230" s="34">
        <f>SUM(P225:P229)</f>
        <v>704684927</v>
      </c>
      <c r="Q230" s="34">
        <f>SUM(Q225:Q229)</f>
        <v>1744836837</v>
      </c>
      <c r="R230" s="34">
        <f>SUM(R225:R229)</f>
        <v>1744836837</v>
      </c>
      <c r="S230" s="34">
        <f>SUM(S225:S229)</f>
        <v>322425092</v>
      </c>
      <c r="T230" s="39">
        <f t="shared" si="54"/>
        <v>0.18478810463124123</v>
      </c>
      <c r="U230" s="39">
        <f t="shared" si="55"/>
        <v>-0.4453237510499497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6914933819</v>
      </c>
      <c r="E231" s="34">
        <f>SUM(E208:E215,E217:E223,E225:E229)</f>
        <v>6914933819</v>
      </c>
      <c r="F231" s="34">
        <f>SUM(F208:F215,F217:F223,F225:F229)</f>
        <v>2020065338</v>
      </c>
      <c r="G231" s="39">
        <f t="shared" si="48"/>
        <v>0.29213082740568164</v>
      </c>
      <c r="H231" s="34">
        <f>SUM(H208:H215,H217:H223,H225:H229)</f>
        <v>1338418501</v>
      </c>
      <c r="I231" s="39">
        <f t="shared" si="49"/>
        <v>0.1935547810049113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3358483839</v>
      </c>
      <c r="O231" s="39">
        <f t="shared" si="53"/>
        <v>0.48568560841059294</v>
      </c>
      <c r="P231" s="34">
        <f>SUM(P208:P215,P217:P223,P225:P229)</f>
        <v>2824296568</v>
      </c>
      <c r="Q231" s="34">
        <f>SUM(Q208:Q215,Q217:Q223,Q225:Q229)</f>
        <v>6643457420</v>
      </c>
      <c r="R231" s="34">
        <f>SUM(R208:R215,R217:R223,R225:R229)</f>
        <v>6643457420</v>
      </c>
      <c r="S231" s="34">
        <f>SUM(S208:S215,S217:S223,S225:S229)</f>
        <v>1311113119</v>
      </c>
      <c r="T231" s="39">
        <f t="shared" si="54"/>
        <v>0.19735403361703191</v>
      </c>
      <c r="U231" s="39">
        <f t="shared" si="55"/>
        <v>-0.52610553857387976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12427121</v>
      </c>
      <c r="E234" s="33">
        <v>12427121</v>
      </c>
      <c r="F234" s="33">
        <v>2638184</v>
      </c>
      <c r="G234" s="38">
        <f t="shared" ref="G234:G260" si="56">IF(($D234     =0),0,($F234     /$D234     ))</f>
        <v>0.21229245293419127</v>
      </c>
      <c r="H234" s="33">
        <v>3955494</v>
      </c>
      <c r="I234" s="38">
        <f t="shared" ref="I234:I260" si="57">IF(($D234     =0),0,($H234     /$D234     ))</f>
        <v>0.31829528335645885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6593678</v>
      </c>
      <c r="O234" s="38">
        <f t="shared" ref="O234:O260" si="61">IF(($D234     =0),0,($N234     /$D234     ))</f>
        <v>0.53058773629065015</v>
      </c>
      <c r="P234" s="33">
        <v>5857373</v>
      </c>
      <c r="Q234" s="33">
        <v>16588145</v>
      </c>
      <c r="R234" s="33">
        <v>16588145</v>
      </c>
      <c r="S234" s="33">
        <v>1794873</v>
      </c>
      <c r="T234" s="38">
        <f t="shared" ref="T234:T260" si="62">IF(($Q234     =0),0,($S234     /$Q234     ))</f>
        <v>0.10820215280249841</v>
      </c>
      <c r="U234" s="38">
        <f t="shared" ref="U234:U260" si="63">IF(($P234     =0),0,(($H234     /$P234     )-1))</f>
        <v>-0.32469829051351173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647054786</v>
      </c>
      <c r="E235" s="33">
        <v>647054786</v>
      </c>
      <c r="F235" s="33">
        <v>116752480</v>
      </c>
      <c r="G235" s="38">
        <f t="shared" si="56"/>
        <v>0.18043677680177148</v>
      </c>
      <c r="H235" s="33">
        <v>240994687</v>
      </c>
      <c r="I235" s="38">
        <f t="shared" si="57"/>
        <v>0.37244865846645636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357747167</v>
      </c>
      <c r="O235" s="38">
        <f t="shared" si="61"/>
        <v>0.55288543526822787</v>
      </c>
      <c r="P235" s="33">
        <v>326343273</v>
      </c>
      <c r="Q235" s="33">
        <v>541084442</v>
      </c>
      <c r="R235" s="33">
        <v>541084442</v>
      </c>
      <c r="S235" s="33">
        <v>233770074</v>
      </c>
      <c r="T235" s="38">
        <f t="shared" si="62"/>
        <v>0.4320399106947525</v>
      </c>
      <c r="U235" s="38">
        <f t="shared" si="63"/>
        <v>-0.26153009135261074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2037926689</v>
      </c>
      <c r="E236" s="33">
        <v>2037926689</v>
      </c>
      <c r="F236" s="33">
        <v>624218181</v>
      </c>
      <c r="G236" s="38">
        <f t="shared" si="56"/>
        <v>0.30630060657692287</v>
      </c>
      <c r="H236" s="33">
        <v>739183581</v>
      </c>
      <c r="I236" s="38">
        <f t="shared" si="57"/>
        <v>0.36271352889672076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1363401762</v>
      </c>
      <c r="O236" s="38">
        <f t="shared" si="61"/>
        <v>0.66901413547364363</v>
      </c>
      <c r="P236" s="33">
        <v>846529741</v>
      </c>
      <c r="Q236" s="33">
        <v>1471427872</v>
      </c>
      <c r="R236" s="33">
        <v>1471427872</v>
      </c>
      <c r="S236" s="33">
        <v>539704828</v>
      </c>
      <c r="T236" s="38">
        <f t="shared" si="62"/>
        <v>0.36678986328186125</v>
      </c>
      <c r="U236" s="38">
        <f t="shared" si="63"/>
        <v>-0.1268073108372928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52837241</v>
      </c>
      <c r="E237" s="33">
        <v>52837241</v>
      </c>
      <c r="F237" s="33">
        <v>17771685</v>
      </c>
      <c r="G237" s="38">
        <f t="shared" si="56"/>
        <v>0.33634770975267236</v>
      </c>
      <c r="H237" s="33">
        <v>10246701</v>
      </c>
      <c r="I237" s="38">
        <f t="shared" si="57"/>
        <v>0.1939295240642864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28018386</v>
      </c>
      <c r="O237" s="38">
        <f t="shared" si="61"/>
        <v>0.53027723381695879</v>
      </c>
      <c r="P237" s="33">
        <v>12816941</v>
      </c>
      <c r="Q237" s="33">
        <v>50074561</v>
      </c>
      <c r="R237" s="33">
        <v>50074561</v>
      </c>
      <c r="S237" s="33">
        <v>6176390</v>
      </c>
      <c r="T237" s="38">
        <f t="shared" si="62"/>
        <v>0.12334386715841603</v>
      </c>
      <c r="U237" s="38">
        <f t="shared" si="63"/>
        <v>-0.20053458933765866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27850675</v>
      </c>
      <c r="E238" s="33">
        <v>27850675</v>
      </c>
      <c r="F238" s="33">
        <v>7442681</v>
      </c>
      <c r="G238" s="38">
        <f t="shared" si="56"/>
        <v>0.26723521063672606</v>
      </c>
      <c r="H238" s="33">
        <v>7569537</v>
      </c>
      <c r="I238" s="38">
        <f t="shared" si="57"/>
        <v>0.27179007331061095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15012218</v>
      </c>
      <c r="O238" s="38">
        <f t="shared" si="61"/>
        <v>0.53902528394733695</v>
      </c>
      <c r="P238" s="33">
        <v>16537761</v>
      </c>
      <c r="Q238" s="33">
        <v>15598588</v>
      </c>
      <c r="R238" s="33">
        <v>15598588</v>
      </c>
      <c r="S238" s="33">
        <v>9069000</v>
      </c>
      <c r="T238" s="38">
        <f t="shared" si="62"/>
        <v>0.58139877788938332</v>
      </c>
      <c r="U238" s="38">
        <f t="shared" si="63"/>
        <v>-0.54228767727384619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2778096512</v>
      </c>
      <c r="E240" s="34">
        <f>SUM(E234:E239)</f>
        <v>2778096512</v>
      </c>
      <c r="F240" s="34">
        <f>SUM(F234:F239)</f>
        <v>768823211</v>
      </c>
      <c r="G240" s="39">
        <f t="shared" si="56"/>
        <v>0.27674460108893439</v>
      </c>
      <c r="H240" s="34">
        <f>SUM(H234:H239)</f>
        <v>1001950000</v>
      </c>
      <c r="I240" s="39">
        <f t="shared" si="57"/>
        <v>0.36066061624283846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1770773211</v>
      </c>
      <c r="O240" s="39">
        <f t="shared" si="61"/>
        <v>0.6374052173317728</v>
      </c>
      <c r="P240" s="34">
        <f>SUM(P234:P239)</f>
        <v>1208085089</v>
      </c>
      <c r="Q240" s="34">
        <f>SUM(Q234:Q239)</f>
        <v>2094773608</v>
      </c>
      <c r="R240" s="34">
        <f>SUM(R234:R239)</f>
        <v>2094773608</v>
      </c>
      <c r="S240" s="34">
        <f>SUM(S234:S239)</f>
        <v>790515165</v>
      </c>
      <c r="T240" s="39">
        <f t="shared" si="62"/>
        <v>0.37737498791325236</v>
      </c>
      <c r="U240" s="39">
        <f t="shared" si="63"/>
        <v>-0.17062961117302555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659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659</v>
      </c>
      <c r="O241" s="38">
        <f t="shared" si="61"/>
        <v>0</v>
      </c>
      <c r="P241" s="33">
        <v>0</v>
      </c>
      <c r="Q241" s="33">
        <v>5590000</v>
      </c>
      <c r="R241" s="33">
        <v>5590000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56502064</v>
      </c>
      <c r="E242" s="33">
        <v>56502064</v>
      </c>
      <c r="F242" s="33">
        <v>876278</v>
      </c>
      <c r="G242" s="38">
        <f t="shared" si="56"/>
        <v>1.5508778581964722E-2</v>
      </c>
      <c r="H242" s="33">
        <v>13902611</v>
      </c>
      <c r="I242" s="38">
        <f t="shared" si="57"/>
        <v>0.24605492287856953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14778889</v>
      </c>
      <c r="O242" s="38">
        <f t="shared" si="61"/>
        <v>0.26156370146053426</v>
      </c>
      <c r="P242" s="33">
        <v>631190</v>
      </c>
      <c r="Q242" s="33">
        <v>46121563</v>
      </c>
      <c r="R242" s="33">
        <v>46121563</v>
      </c>
      <c r="S242" s="33">
        <v>-6511250</v>
      </c>
      <c r="T242" s="38">
        <f t="shared" si="62"/>
        <v>-0.14117583135679942</v>
      </c>
      <c r="U242" s="38">
        <f t="shared" si="63"/>
        <v>21.026031781238611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85936356</v>
      </c>
      <c r="E243" s="33">
        <v>85936356</v>
      </c>
      <c r="F243" s="33">
        <v>16129126</v>
      </c>
      <c r="G243" s="38">
        <f t="shared" si="56"/>
        <v>0.18768687376039078</v>
      </c>
      <c r="H243" s="33">
        <v>22614186</v>
      </c>
      <c r="I243" s="38">
        <f t="shared" si="57"/>
        <v>0.26315039469441781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38743312</v>
      </c>
      <c r="O243" s="38">
        <f t="shared" si="61"/>
        <v>0.45083726845480859</v>
      </c>
      <c r="P243" s="33">
        <v>25416034</v>
      </c>
      <c r="Q243" s="33">
        <v>62229204</v>
      </c>
      <c r="R243" s="33">
        <v>62229204</v>
      </c>
      <c r="S243" s="33">
        <v>17402785</v>
      </c>
      <c r="T243" s="38">
        <f t="shared" si="62"/>
        <v>0.27965623664413253</v>
      </c>
      <c r="U243" s="38">
        <f t="shared" si="63"/>
        <v>-0.1102393866800776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158441437</v>
      </c>
      <c r="E244" s="33">
        <v>158441437</v>
      </c>
      <c r="F244" s="33">
        <v>17026523</v>
      </c>
      <c r="G244" s="38">
        <f t="shared" si="56"/>
        <v>0.10746256359692068</v>
      </c>
      <c r="H244" s="33">
        <v>481204</v>
      </c>
      <c r="I244" s="38">
        <f t="shared" si="57"/>
        <v>3.0371095409845342E-3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17507727</v>
      </c>
      <c r="O244" s="38">
        <f t="shared" si="61"/>
        <v>0.11049967313790521</v>
      </c>
      <c r="P244" s="33">
        <v>964862</v>
      </c>
      <c r="Q244" s="33">
        <v>189973978</v>
      </c>
      <c r="R244" s="33">
        <v>189973978</v>
      </c>
      <c r="S244" s="33">
        <v>-1415</v>
      </c>
      <c r="T244" s="38">
        <f t="shared" si="62"/>
        <v>-7.4483885366657955E-6</v>
      </c>
      <c r="U244" s="38">
        <f t="shared" si="63"/>
        <v>-0.50127168444813863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86929763</v>
      </c>
      <c r="E245" s="33">
        <v>86929763</v>
      </c>
      <c r="F245" s="33">
        <v>9277498</v>
      </c>
      <c r="G245" s="38">
        <f t="shared" si="56"/>
        <v>0.1067240687174081</v>
      </c>
      <c r="H245" s="33">
        <v>12273423</v>
      </c>
      <c r="I245" s="38">
        <f t="shared" si="57"/>
        <v>0.14118781158991542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21550921</v>
      </c>
      <c r="O245" s="38">
        <f t="shared" si="61"/>
        <v>0.2479118803073235</v>
      </c>
      <c r="P245" s="33">
        <v>38047188</v>
      </c>
      <c r="Q245" s="33">
        <v>75760156</v>
      </c>
      <c r="R245" s="33">
        <v>75760156</v>
      </c>
      <c r="S245" s="33">
        <v>15084253</v>
      </c>
      <c r="T245" s="38">
        <f t="shared" si="62"/>
        <v>0.19910535823078296</v>
      </c>
      <c r="U245" s="38">
        <f t="shared" si="63"/>
        <v>-0.67741576591678732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387809620</v>
      </c>
      <c r="E247" s="34">
        <f>SUM(E241:E246)</f>
        <v>387809620</v>
      </c>
      <c r="F247" s="34">
        <f>SUM(F241:F246)</f>
        <v>43309425</v>
      </c>
      <c r="G247" s="39">
        <f t="shared" si="56"/>
        <v>0.11167702595928383</v>
      </c>
      <c r="H247" s="34">
        <f>SUM(H241:H246)</f>
        <v>49272083</v>
      </c>
      <c r="I247" s="39">
        <f t="shared" si="57"/>
        <v>0.12705224537751281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92581508</v>
      </c>
      <c r="O247" s="39">
        <f t="shared" si="61"/>
        <v>0.23872927133679664</v>
      </c>
      <c r="P247" s="34">
        <f>SUM(P241:P246)</f>
        <v>65059274</v>
      </c>
      <c r="Q247" s="34">
        <f>SUM(Q241:Q246)</f>
        <v>379674901</v>
      </c>
      <c r="R247" s="34">
        <f>SUM(R241:R246)</f>
        <v>379674901</v>
      </c>
      <c r="S247" s="34">
        <f>SUM(S241:S246)</f>
        <v>25974373</v>
      </c>
      <c r="T247" s="39">
        <f t="shared" si="62"/>
        <v>6.8412141365120152E-2</v>
      </c>
      <c r="U247" s="39">
        <f t="shared" si="63"/>
        <v>-0.2426585793133812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166113745</v>
      </c>
      <c r="E248" s="33">
        <v>166113745</v>
      </c>
      <c r="F248" s="33">
        <v>18208886</v>
      </c>
      <c r="G248" s="38">
        <f t="shared" si="56"/>
        <v>0.10961697359842197</v>
      </c>
      <c r="H248" s="33">
        <v>16522523</v>
      </c>
      <c r="I248" s="38">
        <f t="shared" si="57"/>
        <v>9.9465116507968687E-2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34731409</v>
      </c>
      <c r="O248" s="38">
        <f t="shared" si="61"/>
        <v>0.20908209010639064</v>
      </c>
      <c r="P248" s="33">
        <v>39709982</v>
      </c>
      <c r="Q248" s="33">
        <v>151188173</v>
      </c>
      <c r="R248" s="33">
        <v>151188173</v>
      </c>
      <c r="S248" s="33">
        <v>29569401</v>
      </c>
      <c r="T248" s="38">
        <f t="shared" si="62"/>
        <v>0.19558011988146717</v>
      </c>
      <c r="U248" s="38">
        <f t="shared" si="63"/>
        <v>-0.58392015891621407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34910977</v>
      </c>
      <c r="E249" s="33">
        <v>34910977</v>
      </c>
      <c r="F249" s="33">
        <v>15190697</v>
      </c>
      <c r="G249" s="38">
        <f t="shared" si="56"/>
        <v>0.43512666517468129</v>
      </c>
      <c r="H249" s="33">
        <v>9197699</v>
      </c>
      <c r="I249" s="38">
        <f t="shared" si="57"/>
        <v>0.26346151813511265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24388396</v>
      </c>
      <c r="O249" s="38">
        <f t="shared" si="61"/>
        <v>0.69858818330979389</v>
      </c>
      <c r="P249" s="33">
        <v>0</v>
      </c>
      <c r="Q249" s="33">
        <v>29765730</v>
      </c>
      <c r="R249" s="33">
        <v>29765730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28296721</v>
      </c>
      <c r="E250" s="33">
        <v>28296721</v>
      </c>
      <c r="F250" s="33">
        <v>5360907</v>
      </c>
      <c r="G250" s="38">
        <f t="shared" si="56"/>
        <v>0.18945329389931787</v>
      </c>
      <c r="H250" s="33">
        <v>6791350</v>
      </c>
      <c r="I250" s="38">
        <f t="shared" si="57"/>
        <v>0.2400048401367777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12152257</v>
      </c>
      <c r="O250" s="38">
        <f t="shared" si="61"/>
        <v>0.42945813403609556</v>
      </c>
      <c r="P250" s="33">
        <v>9733950</v>
      </c>
      <c r="Q250" s="33">
        <v>20876536</v>
      </c>
      <c r="R250" s="33">
        <v>20876536</v>
      </c>
      <c r="S250" s="33">
        <v>5088160</v>
      </c>
      <c r="T250" s="38">
        <f t="shared" si="62"/>
        <v>0.24372625803437889</v>
      </c>
      <c r="U250" s="38">
        <f t="shared" si="63"/>
        <v>-0.30230276506454212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62101507</v>
      </c>
      <c r="E251" s="33">
        <v>62101507</v>
      </c>
      <c r="F251" s="33">
        <v>14913044</v>
      </c>
      <c r="G251" s="38">
        <f t="shared" si="56"/>
        <v>0.24013980852348721</v>
      </c>
      <c r="H251" s="33">
        <v>16514120</v>
      </c>
      <c r="I251" s="38">
        <f t="shared" si="57"/>
        <v>0.26592140509569279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31427164</v>
      </c>
      <c r="O251" s="38">
        <f t="shared" si="61"/>
        <v>0.50606121361917999</v>
      </c>
      <c r="P251" s="33">
        <v>31689870</v>
      </c>
      <c r="Q251" s="33">
        <v>61169230</v>
      </c>
      <c r="R251" s="33">
        <v>61169230</v>
      </c>
      <c r="S251" s="33">
        <v>30147396</v>
      </c>
      <c r="T251" s="38">
        <f t="shared" si="62"/>
        <v>0.4928523049905974</v>
      </c>
      <c r="U251" s="38">
        <f t="shared" si="63"/>
        <v>-0.47888331507828841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291422950</v>
      </c>
      <c r="E254" s="34">
        <f>SUM(E248:E253)</f>
        <v>291422950</v>
      </c>
      <c r="F254" s="34">
        <f>SUM(F248:F253)</f>
        <v>53673534</v>
      </c>
      <c r="G254" s="39">
        <f t="shared" si="56"/>
        <v>0.18417744381490889</v>
      </c>
      <c r="H254" s="34">
        <f>SUM(H248:H253)</f>
        <v>49025692</v>
      </c>
      <c r="I254" s="39">
        <f t="shared" si="57"/>
        <v>0.16822865872437295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102699226</v>
      </c>
      <c r="O254" s="39">
        <f t="shared" si="61"/>
        <v>0.35240610253928184</v>
      </c>
      <c r="P254" s="34">
        <f>SUM(P248:P253)</f>
        <v>81133802</v>
      </c>
      <c r="Q254" s="34">
        <f>SUM(Q248:Q253)</f>
        <v>262999669</v>
      </c>
      <c r="R254" s="34">
        <f>SUM(R248:R253)</f>
        <v>262999669</v>
      </c>
      <c r="S254" s="34">
        <f>SUM(S248:S253)</f>
        <v>64804957</v>
      </c>
      <c r="T254" s="39">
        <f t="shared" si="62"/>
        <v>0.24640699072514802</v>
      </c>
      <c r="U254" s="39">
        <f t="shared" si="63"/>
        <v>-0.39574270166705605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1503968907</v>
      </c>
      <c r="E255" s="33">
        <v>1503968907</v>
      </c>
      <c r="F255" s="33">
        <v>164440962</v>
      </c>
      <c r="G255" s="38">
        <f t="shared" si="56"/>
        <v>0.10933800641398499</v>
      </c>
      <c r="H255" s="33">
        <v>310781107</v>
      </c>
      <c r="I255" s="38">
        <f t="shared" si="57"/>
        <v>0.20664064632820231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475222069</v>
      </c>
      <c r="O255" s="38">
        <f t="shared" si="61"/>
        <v>0.31597865274218728</v>
      </c>
      <c r="P255" s="33">
        <v>408802402</v>
      </c>
      <c r="Q255" s="33">
        <v>1182973819</v>
      </c>
      <c r="R255" s="33">
        <v>1182973819</v>
      </c>
      <c r="S255" s="33">
        <v>220532313</v>
      </c>
      <c r="T255" s="38">
        <f t="shared" si="62"/>
        <v>0.18642197270808747</v>
      </c>
      <c r="U255" s="38">
        <f t="shared" si="63"/>
        <v>-0.23977671002040735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75420695</v>
      </c>
      <c r="E256" s="33">
        <v>75420695</v>
      </c>
      <c r="F256" s="33">
        <v>20297957</v>
      </c>
      <c r="G256" s="38">
        <f t="shared" si="56"/>
        <v>0.26912980581788593</v>
      </c>
      <c r="H256" s="33">
        <v>24487839</v>
      </c>
      <c r="I256" s="38">
        <f t="shared" si="57"/>
        <v>0.3246832848729384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44785796</v>
      </c>
      <c r="O256" s="38">
        <f t="shared" si="61"/>
        <v>0.59381309069082433</v>
      </c>
      <c r="P256" s="33">
        <v>40779295</v>
      </c>
      <c r="Q256" s="33">
        <v>9350695</v>
      </c>
      <c r="R256" s="33">
        <v>9350695</v>
      </c>
      <c r="S256" s="33">
        <v>24027567</v>
      </c>
      <c r="T256" s="38">
        <f t="shared" si="62"/>
        <v>2.5696022595111914</v>
      </c>
      <c r="U256" s="38">
        <f t="shared" si="63"/>
        <v>-0.39950313020369776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780939844</v>
      </c>
      <c r="E257" s="33">
        <v>780939844</v>
      </c>
      <c r="F257" s="33">
        <v>177360933</v>
      </c>
      <c r="G257" s="38">
        <f t="shared" si="56"/>
        <v>0.22711215769392859</v>
      </c>
      <c r="H257" s="33">
        <v>163742338</v>
      </c>
      <c r="I257" s="38">
        <f t="shared" si="57"/>
        <v>0.20967343292577603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341103271</v>
      </c>
      <c r="O257" s="38">
        <f t="shared" si="61"/>
        <v>0.43678559061970462</v>
      </c>
      <c r="P257" s="33">
        <v>321487656</v>
      </c>
      <c r="Q257" s="33">
        <v>689175702</v>
      </c>
      <c r="R257" s="33">
        <v>689175702</v>
      </c>
      <c r="S257" s="33">
        <v>129572218</v>
      </c>
      <c r="T257" s="38">
        <f t="shared" si="62"/>
        <v>0.18801042698397397</v>
      </c>
      <c r="U257" s="38">
        <f t="shared" si="63"/>
        <v>-0.49067301669585717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2360329446</v>
      </c>
      <c r="E259" s="34">
        <f>SUM(E255:E258)</f>
        <v>2360329446</v>
      </c>
      <c r="F259" s="34">
        <f>SUM(F255:F258)</f>
        <v>362099852</v>
      </c>
      <c r="G259" s="39">
        <f t="shared" si="56"/>
        <v>0.15341072519077492</v>
      </c>
      <c r="H259" s="34">
        <f>SUM(H255:H258)</f>
        <v>499011284</v>
      </c>
      <c r="I259" s="39">
        <f t="shared" si="57"/>
        <v>0.21141594655172555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861111136</v>
      </c>
      <c r="O259" s="39">
        <f t="shared" si="61"/>
        <v>0.3648266717425005</v>
      </c>
      <c r="P259" s="34">
        <f>SUM(P255:P258)</f>
        <v>771069353</v>
      </c>
      <c r="Q259" s="34">
        <f>SUM(Q255:Q258)</f>
        <v>1881500216</v>
      </c>
      <c r="R259" s="34">
        <f>SUM(R255:R258)</f>
        <v>1881500216</v>
      </c>
      <c r="S259" s="34">
        <f>SUM(S255:S258)</f>
        <v>374132098</v>
      </c>
      <c r="T259" s="39">
        <f t="shared" si="62"/>
        <v>0.19884775713467151</v>
      </c>
      <c r="U259" s="39">
        <f t="shared" si="63"/>
        <v>-0.35283216476118973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5817658528</v>
      </c>
      <c r="E260" s="34">
        <f>SUM(E234:E239,E241:E246,E248:E253,E255:E258)</f>
        <v>5817658528</v>
      </c>
      <c r="F260" s="34">
        <f>SUM(F234:F239,F241:F246,F248:F253,F255:F258)</f>
        <v>1227906022</v>
      </c>
      <c r="G260" s="39">
        <f t="shared" si="56"/>
        <v>0.21106533085263957</v>
      </c>
      <c r="H260" s="34">
        <f>SUM(H234:H239,H241:H246,H248:H253,H255:H258)</f>
        <v>1599259059</v>
      </c>
      <c r="I260" s="39">
        <f t="shared" si="57"/>
        <v>0.27489737517299673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2827165081</v>
      </c>
      <c r="O260" s="39">
        <f t="shared" si="61"/>
        <v>0.48596270602563629</v>
      </c>
      <c r="P260" s="34">
        <f>SUM(P234:P239,P241:P246,P248:P253,P255:P258)</f>
        <v>2125347518</v>
      </c>
      <c r="Q260" s="34">
        <f>SUM(Q234:Q239,Q241:Q246,Q248:Q253,Q255:Q258)</f>
        <v>4618948394</v>
      </c>
      <c r="R260" s="34">
        <f>SUM(R234:R239,R241:R246,R248:R253,R255:R258)</f>
        <v>4618948394</v>
      </c>
      <c r="S260" s="34">
        <f>SUM(S234:S239,S241:S246,S248:S253,S255:S258)</f>
        <v>1255426593</v>
      </c>
      <c r="T260" s="39">
        <f t="shared" si="62"/>
        <v>0.27179922482589225</v>
      </c>
      <c r="U260" s="39">
        <f t="shared" si="63"/>
        <v>-0.24753055890599063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23689660</v>
      </c>
      <c r="E263" s="33">
        <v>23689660</v>
      </c>
      <c r="F263" s="33">
        <v>3033820</v>
      </c>
      <c r="G263" s="38">
        <f t="shared" ref="G263:G299" si="64">IF(($D263     =0),0,($F263     /$D263     ))</f>
        <v>0.12806515585280667</v>
      </c>
      <c r="H263" s="33">
        <v>1350216</v>
      </c>
      <c r="I263" s="38">
        <f t="shared" ref="I263:I299" si="65">IF(($D263     =0),0,($H263     /$D263     ))</f>
        <v>5.6996005852342331E-2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4384036</v>
      </c>
      <c r="O263" s="38">
        <f t="shared" ref="O263:O299" si="69">IF(($D263     =0),0,($N263     /$D263     ))</f>
        <v>0.185061161705149</v>
      </c>
      <c r="P263" s="33">
        <v>7648264</v>
      </c>
      <c r="Q263" s="33">
        <v>15896866</v>
      </c>
      <c r="R263" s="33">
        <v>15896866</v>
      </c>
      <c r="S263" s="33">
        <v>2529854</v>
      </c>
      <c r="T263" s="38">
        <f t="shared" ref="T263:T299" si="70">IF(($Q263     =0),0,($S263     /$Q263     ))</f>
        <v>0.15914168239198845</v>
      </c>
      <c r="U263" s="38">
        <f t="shared" ref="U263:U299" si="71">IF(($P263     =0),0,(($H263     /$P263     )-1))</f>
        <v>-0.82346111483599416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112501170</v>
      </c>
      <c r="E264" s="33">
        <v>112501170</v>
      </c>
      <c r="F264" s="33">
        <v>33607253</v>
      </c>
      <c r="G264" s="38">
        <f t="shared" si="64"/>
        <v>0.29872803100625533</v>
      </c>
      <c r="H264" s="33">
        <v>29645314</v>
      </c>
      <c r="I264" s="38">
        <f t="shared" si="65"/>
        <v>0.26351116170614047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63252567</v>
      </c>
      <c r="O264" s="38">
        <f t="shared" si="69"/>
        <v>0.56223919271239575</v>
      </c>
      <c r="P264" s="33">
        <v>60099484</v>
      </c>
      <c r="Q264" s="33">
        <v>118381236</v>
      </c>
      <c r="R264" s="33">
        <v>118381236</v>
      </c>
      <c r="S264" s="33">
        <v>30354930</v>
      </c>
      <c r="T264" s="38">
        <f t="shared" si="70"/>
        <v>0.25641673482780664</v>
      </c>
      <c r="U264" s="38">
        <f t="shared" si="71"/>
        <v>-0.50672930902368485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176910542</v>
      </c>
      <c r="E265" s="33">
        <v>176910542</v>
      </c>
      <c r="F265" s="33">
        <v>43659492</v>
      </c>
      <c r="G265" s="38">
        <f t="shared" si="64"/>
        <v>0.2467885265989406</v>
      </c>
      <c r="H265" s="33">
        <v>39700386</v>
      </c>
      <c r="I265" s="38">
        <f t="shared" si="65"/>
        <v>0.22440938539434241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83359878</v>
      </c>
      <c r="O265" s="38">
        <f t="shared" si="69"/>
        <v>0.47119791199328304</v>
      </c>
      <c r="P265" s="33">
        <v>77164513</v>
      </c>
      <c r="Q265" s="33">
        <v>172334032</v>
      </c>
      <c r="R265" s="33">
        <v>172334032</v>
      </c>
      <c r="S265" s="33">
        <v>22092425</v>
      </c>
      <c r="T265" s="38">
        <f t="shared" si="70"/>
        <v>0.12819537002418652</v>
      </c>
      <c r="U265" s="38">
        <f t="shared" si="71"/>
        <v>-0.48550979645267767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313101372</v>
      </c>
      <c r="E267" s="34">
        <f>SUM(E263:E266)</f>
        <v>313101372</v>
      </c>
      <c r="F267" s="34">
        <f>SUM(F263:F266)</f>
        <v>80300565</v>
      </c>
      <c r="G267" s="39">
        <f t="shared" si="64"/>
        <v>0.25646826293689956</v>
      </c>
      <c r="H267" s="34">
        <f>SUM(H263:H266)</f>
        <v>70695916</v>
      </c>
      <c r="I267" s="39">
        <f t="shared" si="65"/>
        <v>0.22579241843756598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150996481</v>
      </c>
      <c r="O267" s="39">
        <f t="shared" si="69"/>
        <v>0.48226068137446554</v>
      </c>
      <c r="P267" s="34">
        <f>SUM(P263:P266)</f>
        <v>144912261</v>
      </c>
      <c r="Q267" s="34">
        <f>SUM(Q263:Q266)</f>
        <v>306612134</v>
      </c>
      <c r="R267" s="34">
        <f>SUM(R263:R266)</f>
        <v>306612134</v>
      </c>
      <c r="S267" s="34">
        <f>SUM(S263:S266)</f>
        <v>54977209</v>
      </c>
      <c r="T267" s="39">
        <f t="shared" si="70"/>
        <v>0.17930539239520116</v>
      </c>
      <c r="U267" s="39">
        <f t="shared" si="71"/>
        <v>-0.51214676030760431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25114920</v>
      </c>
      <c r="E268" s="33">
        <v>25114920</v>
      </c>
      <c r="F268" s="33">
        <v>172741</v>
      </c>
      <c r="G268" s="38">
        <f t="shared" si="64"/>
        <v>6.8780231033982991E-3</v>
      </c>
      <c r="H268" s="33">
        <v>3387476</v>
      </c>
      <c r="I268" s="38">
        <f t="shared" si="65"/>
        <v>0.13487902808370483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3560217</v>
      </c>
      <c r="O268" s="38">
        <f t="shared" si="69"/>
        <v>0.14175705118710313</v>
      </c>
      <c r="P268" s="33">
        <v>7883841</v>
      </c>
      <c r="Q268" s="33">
        <v>23116631</v>
      </c>
      <c r="R268" s="33">
        <v>23116631</v>
      </c>
      <c r="S268" s="33">
        <v>2481263</v>
      </c>
      <c r="T268" s="38">
        <f t="shared" si="70"/>
        <v>0.10733670490306307</v>
      </c>
      <c r="U268" s="38">
        <f t="shared" si="71"/>
        <v>-0.57032669735475383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141269735</v>
      </c>
      <c r="E269" s="33">
        <v>141269735</v>
      </c>
      <c r="F269" s="33">
        <v>38252921</v>
      </c>
      <c r="G269" s="38">
        <f t="shared" si="64"/>
        <v>0.27077930740083855</v>
      </c>
      <c r="H269" s="33">
        <v>24166794</v>
      </c>
      <c r="I269" s="38">
        <f t="shared" si="65"/>
        <v>0.17106844576440949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62419715</v>
      </c>
      <c r="O269" s="38">
        <f t="shared" si="69"/>
        <v>0.44184775316524805</v>
      </c>
      <c r="P269" s="33">
        <v>52280320</v>
      </c>
      <c r="Q269" s="33">
        <v>104203665</v>
      </c>
      <c r="R269" s="33">
        <v>104203665</v>
      </c>
      <c r="S269" s="33">
        <v>20582481</v>
      </c>
      <c r="T269" s="38">
        <f t="shared" si="70"/>
        <v>0.19752166106633581</v>
      </c>
      <c r="U269" s="38">
        <f t="shared" si="71"/>
        <v>-0.53774586689599446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20906109</v>
      </c>
      <c r="E270" s="33">
        <v>20906109</v>
      </c>
      <c r="F270" s="33">
        <v>662349</v>
      </c>
      <c r="G270" s="38">
        <f t="shared" si="64"/>
        <v>3.1682079147296136E-2</v>
      </c>
      <c r="H270" s="33">
        <v>600774</v>
      </c>
      <c r="I270" s="38">
        <f t="shared" si="65"/>
        <v>2.8736767803133525E-2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1263123</v>
      </c>
      <c r="O270" s="38">
        <f t="shared" si="69"/>
        <v>6.0418846950429657E-2</v>
      </c>
      <c r="P270" s="33">
        <v>3168470</v>
      </c>
      <c r="Q270" s="33">
        <v>19412103</v>
      </c>
      <c r="R270" s="33">
        <v>19412103</v>
      </c>
      <c r="S270" s="33">
        <v>1938814</v>
      </c>
      <c r="T270" s="38">
        <f t="shared" si="70"/>
        <v>9.987655639370964E-2</v>
      </c>
      <c r="U270" s="38">
        <f t="shared" si="71"/>
        <v>-0.81038987271459095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31520098</v>
      </c>
      <c r="E271" s="33">
        <v>31520098</v>
      </c>
      <c r="F271" s="33">
        <v>7232160</v>
      </c>
      <c r="G271" s="38">
        <f t="shared" si="64"/>
        <v>0.22944598712859332</v>
      </c>
      <c r="H271" s="33">
        <v>6833819</v>
      </c>
      <c r="I271" s="38">
        <f t="shared" si="65"/>
        <v>0.21680830433966292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14065979</v>
      </c>
      <c r="O271" s="38">
        <f t="shared" si="69"/>
        <v>0.44625429146825624</v>
      </c>
      <c r="P271" s="33">
        <v>11034390</v>
      </c>
      <c r="Q271" s="33">
        <v>36228487</v>
      </c>
      <c r="R271" s="33">
        <v>36228487</v>
      </c>
      <c r="S271" s="33">
        <v>4922523</v>
      </c>
      <c r="T271" s="38">
        <f t="shared" si="70"/>
        <v>0.13587437421827744</v>
      </c>
      <c r="U271" s="38">
        <f t="shared" si="71"/>
        <v>-0.38067994696580421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15176219</v>
      </c>
      <c r="E272" s="33">
        <v>15176219</v>
      </c>
      <c r="F272" s="33">
        <v>4761714</v>
      </c>
      <c r="G272" s="38">
        <f t="shared" si="64"/>
        <v>0.31376155022538882</v>
      </c>
      <c r="H272" s="33">
        <v>2755621</v>
      </c>
      <c r="I272" s="38">
        <f t="shared" si="65"/>
        <v>0.18157493641861652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7517335</v>
      </c>
      <c r="O272" s="38">
        <f t="shared" si="69"/>
        <v>0.49533648664400531</v>
      </c>
      <c r="P272" s="33">
        <v>5840266</v>
      </c>
      <c r="Q272" s="33">
        <v>14268603</v>
      </c>
      <c r="R272" s="33">
        <v>14268603</v>
      </c>
      <c r="S272" s="33">
        <v>3073551</v>
      </c>
      <c r="T272" s="38">
        <f t="shared" si="70"/>
        <v>0.21540658184967373</v>
      </c>
      <c r="U272" s="38">
        <f t="shared" si="71"/>
        <v>-0.52816857999276068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13737274</v>
      </c>
      <c r="E273" s="33">
        <v>13737274</v>
      </c>
      <c r="F273" s="33">
        <v>4006658</v>
      </c>
      <c r="G273" s="38">
        <f t="shared" si="64"/>
        <v>0.29166325138451776</v>
      </c>
      <c r="H273" s="33">
        <v>3215068</v>
      </c>
      <c r="I273" s="38">
        <f t="shared" si="65"/>
        <v>0.2340397374326231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7221726</v>
      </c>
      <c r="O273" s="38">
        <f t="shared" si="69"/>
        <v>0.52570298881714084</v>
      </c>
      <c r="P273" s="33">
        <v>5779241</v>
      </c>
      <c r="Q273" s="33">
        <v>16573949</v>
      </c>
      <c r="R273" s="33">
        <v>16573949</v>
      </c>
      <c r="S273" s="33">
        <v>2472591</v>
      </c>
      <c r="T273" s="38">
        <f t="shared" si="70"/>
        <v>0.14918538726045313</v>
      </c>
      <c r="U273" s="38">
        <f t="shared" si="71"/>
        <v>-0.44368680939244443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247724355</v>
      </c>
      <c r="E275" s="34">
        <f>SUM(E268:E274)</f>
        <v>247724355</v>
      </c>
      <c r="F275" s="34">
        <f>SUM(F268:F274)</f>
        <v>55088543</v>
      </c>
      <c r="G275" s="39">
        <f t="shared" si="64"/>
        <v>0.2223783890768431</v>
      </c>
      <c r="H275" s="34">
        <f>SUM(H268:H274)</f>
        <v>40959552</v>
      </c>
      <c r="I275" s="39">
        <f t="shared" si="65"/>
        <v>0.16534325823554974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96048095</v>
      </c>
      <c r="O275" s="39">
        <f t="shared" si="69"/>
        <v>0.38772164731239284</v>
      </c>
      <c r="P275" s="34">
        <f>SUM(P268:P274)</f>
        <v>85986528</v>
      </c>
      <c r="Q275" s="34">
        <f>SUM(Q268:Q274)</f>
        <v>213803438</v>
      </c>
      <c r="R275" s="34">
        <f>SUM(R268:R274)</f>
        <v>213803438</v>
      </c>
      <c r="S275" s="34">
        <f>SUM(S268:S274)</f>
        <v>35471223</v>
      </c>
      <c r="T275" s="39">
        <f t="shared" si="70"/>
        <v>0.16590576527586054</v>
      </c>
      <c r="U275" s="39">
        <f t="shared" si="71"/>
        <v>-0.52365151899144013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30341591</v>
      </c>
      <c r="E276" s="33">
        <v>30341591</v>
      </c>
      <c r="F276" s="33">
        <v>7761910</v>
      </c>
      <c r="G276" s="38">
        <f t="shared" si="64"/>
        <v>0.25581750146193716</v>
      </c>
      <c r="H276" s="33">
        <v>3691472</v>
      </c>
      <c r="I276" s="38">
        <f t="shared" si="65"/>
        <v>0.12166375850231453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11453382</v>
      </c>
      <c r="O276" s="38">
        <f t="shared" si="69"/>
        <v>0.37748125996425169</v>
      </c>
      <c r="P276" s="33">
        <v>11943382</v>
      </c>
      <c r="Q276" s="33">
        <v>26907151</v>
      </c>
      <c r="R276" s="33">
        <v>26907151</v>
      </c>
      <c r="S276" s="33">
        <v>6507300</v>
      </c>
      <c r="T276" s="38">
        <f t="shared" si="70"/>
        <v>0.24184277257744605</v>
      </c>
      <c r="U276" s="38">
        <f t="shared" si="71"/>
        <v>-0.69091903784037045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53884406</v>
      </c>
      <c r="E277" s="33">
        <v>53884406</v>
      </c>
      <c r="F277" s="33">
        <v>8103863</v>
      </c>
      <c r="G277" s="38">
        <f t="shared" si="64"/>
        <v>0.15039347376307721</v>
      </c>
      <c r="H277" s="33">
        <v>11604966</v>
      </c>
      <c r="I277" s="38">
        <f t="shared" si="65"/>
        <v>0.21536780047273787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19708829</v>
      </c>
      <c r="O277" s="38">
        <f t="shared" si="69"/>
        <v>0.36576127423581511</v>
      </c>
      <c r="P277" s="33">
        <v>15500368</v>
      </c>
      <c r="Q277" s="33">
        <v>44857194</v>
      </c>
      <c r="R277" s="33">
        <v>44857194</v>
      </c>
      <c r="S277" s="33">
        <v>10676658</v>
      </c>
      <c r="T277" s="38">
        <f t="shared" si="70"/>
        <v>0.23801439742307556</v>
      </c>
      <c r="U277" s="38">
        <f t="shared" si="71"/>
        <v>-0.25131029147178963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104960955</v>
      </c>
      <c r="E278" s="33">
        <v>104960955</v>
      </c>
      <c r="F278" s="33">
        <v>68823907</v>
      </c>
      <c r="G278" s="38">
        <f t="shared" si="64"/>
        <v>0.65570961125496618</v>
      </c>
      <c r="H278" s="33">
        <v>58709952</v>
      </c>
      <c r="I278" s="38">
        <f t="shared" si="65"/>
        <v>0.5593503984410203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127533859</v>
      </c>
      <c r="O278" s="38">
        <f t="shared" si="69"/>
        <v>1.2150600096959865</v>
      </c>
      <c r="P278" s="33">
        <v>54210087</v>
      </c>
      <c r="Q278" s="33">
        <v>96572469</v>
      </c>
      <c r="R278" s="33">
        <v>96572469</v>
      </c>
      <c r="S278" s="33">
        <v>25534075</v>
      </c>
      <c r="T278" s="38">
        <f t="shared" si="70"/>
        <v>0.26440325347796584</v>
      </c>
      <c r="U278" s="38">
        <f t="shared" si="71"/>
        <v>8.3007891132880873E-2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19212573</v>
      </c>
      <c r="E279" s="33">
        <v>19212573</v>
      </c>
      <c r="F279" s="33">
        <v>5386077</v>
      </c>
      <c r="G279" s="38">
        <f t="shared" si="64"/>
        <v>0.28034126402538589</v>
      </c>
      <c r="H279" s="33">
        <v>4391914</v>
      </c>
      <c r="I279" s="38">
        <f t="shared" si="65"/>
        <v>0.22859582628521438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9777991</v>
      </c>
      <c r="O279" s="38">
        <f t="shared" si="69"/>
        <v>0.5089370903106003</v>
      </c>
      <c r="P279" s="33">
        <v>7104339</v>
      </c>
      <c r="Q279" s="33">
        <v>18167392</v>
      </c>
      <c r="R279" s="33">
        <v>18167392</v>
      </c>
      <c r="S279" s="33">
        <v>3253644</v>
      </c>
      <c r="T279" s="38">
        <f t="shared" si="70"/>
        <v>0.17909251916840899</v>
      </c>
      <c r="U279" s="38">
        <f t="shared" si="71"/>
        <v>-0.38179836294411063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20955419</v>
      </c>
      <c r="E280" s="33">
        <v>20955419</v>
      </c>
      <c r="F280" s="33">
        <v>3694410</v>
      </c>
      <c r="G280" s="38">
        <f t="shared" si="64"/>
        <v>0.17629855074718381</v>
      </c>
      <c r="H280" s="33">
        <v>386703</v>
      </c>
      <c r="I280" s="38">
        <f t="shared" si="65"/>
        <v>1.8453603814841402E-2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4081113</v>
      </c>
      <c r="O280" s="38">
        <f t="shared" si="69"/>
        <v>0.19475215456202521</v>
      </c>
      <c r="P280" s="33">
        <v>7059330</v>
      </c>
      <c r="Q280" s="33">
        <v>13429004</v>
      </c>
      <c r="R280" s="33">
        <v>13429004</v>
      </c>
      <c r="S280" s="33">
        <v>2796010</v>
      </c>
      <c r="T280" s="38">
        <f t="shared" si="70"/>
        <v>0.20820680372125885</v>
      </c>
      <c r="U280" s="38">
        <f t="shared" si="71"/>
        <v>-0.94522100539286302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15373059</v>
      </c>
      <c r="E281" s="33">
        <v>15373059</v>
      </c>
      <c r="F281" s="33">
        <v>2274782</v>
      </c>
      <c r="G281" s="38">
        <f t="shared" si="64"/>
        <v>0.14797198137338835</v>
      </c>
      <c r="H281" s="33">
        <v>516094</v>
      </c>
      <c r="I281" s="38">
        <f t="shared" si="65"/>
        <v>3.3571327606301389E-2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2790876</v>
      </c>
      <c r="O281" s="38">
        <f t="shared" si="69"/>
        <v>0.18154330897968973</v>
      </c>
      <c r="P281" s="33">
        <v>1532184</v>
      </c>
      <c r="Q281" s="33">
        <v>12737022</v>
      </c>
      <c r="R281" s="33">
        <v>12737022</v>
      </c>
      <c r="S281" s="33">
        <v>337546</v>
      </c>
      <c r="T281" s="38">
        <f t="shared" si="70"/>
        <v>2.6501171152880164E-2</v>
      </c>
      <c r="U281" s="38">
        <f t="shared" si="71"/>
        <v>-0.66316447632921371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35296281</v>
      </c>
      <c r="E282" s="33">
        <v>35296281</v>
      </c>
      <c r="F282" s="33">
        <v>1650539</v>
      </c>
      <c r="G282" s="38">
        <f t="shared" si="64"/>
        <v>4.6762405365029819E-2</v>
      </c>
      <c r="H282" s="33">
        <v>3567001</v>
      </c>
      <c r="I282" s="38">
        <f t="shared" si="65"/>
        <v>0.10105883393210746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5217540</v>
      </c>
      <c r="O282" s="38">
        <f t="shared" si="69"/>
        <v>0.14782123929713728</v>
      </c>
      <c r="P282" s="33">
        <v>5748958</v>
      </c>
      <c r="Q282" s="33">
        <v>26511800</v>
      </c>
      <c r="R282" s="33">
        <v>26511800</v>
      </c>
      <c r="S282" s="33">
        <v>3723167</v>
      </c>
      <c r="T282" s="38">
        <f t="shared" si="70"/>
        <v>0.14043433489993135</v>
      </c>
      <c r="U282" s="38">
        <f t="shared" si="71"/>
        <v>-0.37953956177797787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74892549</v>
      </c>
      <c r="E283" s="33">
        <v>73822332</v>
      </c>
      <c r="F283" s="33">
        <v>8621690</v>
      </c>
      <c r="G283" s="38">
        <f t="shared" si="64"/>
        <v>0.1151207979314471</v>
      </c>
      <c r="H283" s="33">
        <v>20742730</v>
      </c>
      <c r="I283" s="38">
        <f t="shared" si="65"/>
        <v>0.2769665377526408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29364420</v>
      </c>
      <c r="O283" s="38">
        <f t="shared" si="69"/>
        <v>0.39208733568408788</v>
      </c>
      <c r="P283" s="33">
        <v>25230987</v>
      </c>
      <c r="Q283" s="33">
        <v>64002164</v>
      </c>
      <c r="R283" s="33">
        <v>64002164</v>
      </c>
      <c r="S283" s="33">
        <v>14050473</v>
      </c>
      <c r="T283" s="38">
        <f t="shared" si="70"/>
        <v>0.21953121772570064</v>
      </c>
      <c r="U283" s="38">
        <f t="shared" si="71"/>
        <v>-0.17788669939864021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354916833</v>
      </c>
      <c r="E285" s="34">
        <f>SUM(E276:E284)</f>
        <v>353846616</v>
      </c>
      <c r="F285" s="34">
        <f>SUM(F276:F284)</f>
        <v>106317178</v>
      </c>
      <c r="G285" s="39">
        <f t="shared" si="64"/>
        <v>0.29955518621456872</v>
      </c>
      <c r="H285" s="34">
        <f>SUM(H276:H284)</f>
        <v>103610832</v>
      </c>
      <c r="I285" s="39">
        <f t="shared" si="65"/>
        <v>0.29192988995255686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209928010</v>
      </c>
      <c r="O285" s="39">
        <f t="shared" si="69"/>
        <v>0.59148507616712565</v>
      </c>
      <c r="P285" s="34">
        <f>SUM(P276:P284)</f>
        <v>128329635</v>
      </c>
      <c r="Q285" s="34">
        <f>SUM(Q276:Q284)</f>
        <v>303184196</v>
      </c>
      <c r="R285" s="34">
        <f>SUM(R276:R284)</f>
        <v>303184196</v>
      </c>
      <c r="S285" s="34">
        <f>SUM(S276:S284)</f>
        <v>66878873</v>
      </c>
      <c r="T285" s="39">
        <f t="shared" si="70"/>
        <v>0.22058825586014386</v>
      </c>
      <c r="U285" s="39">
        <f t="shared" si="71"/>
        <v>-0.19261960029731251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68391294</v>
      </c>
      <c r="E286" s="33">
        <v>68391294</v>
      </c>
      <c r="F286" s="33">
        <v>2372123</v>
      </c>
      <c r="G286" s="38">
        <f t="shared" si="64"/>
        <v>3.4684575495822614E-2</v>
      </c>
      <c r="H286" s="33">
        <v>3967534</v>
      </c>
      <c r="I286" s="38">
        <f t="shared" si="65"/>
        <v>5.8012266882974901E-2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6339657</v>
      </c>
      <c r="O286" s="38">
        <f t="shared" si="69"/>
        <v>9.2696842378797509E-2</v>
      </c>
      <c r="P286" s="33">
        <v>4355507</v>
      </c>
      <c r="Q286" s="33">
        <v>97520770</v>
      </c>
      <c r="R286" s="33">
        <v>97520770</v>
      </c>
      <c r="S286" s="33">
        <v>1892383</v>
      </c>
      <c r="T286" s="38">
        <f t="shared" si="70"/>
        <v>1.9404922664166824E-2</v>
      </c>
      <c r="U286" s="38">
        <f t="shared" si="71"/>
        <v>-8.9076426693838417E-2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1502190</v>
      </c>
      <c r="E287" s="33">
        <v>1502190</v>
      </c>
      <c r="F287" s="33">
        <v>377938</v>
      </c>
      <c r="G287" s="38">
        <f t="shared" si="64"/>
        <v>0.2515913433054407</v>
      </c>
      <c r="H287" s="33">
        <v>97600</v>
      </c>
      <c r="I287" s="38">
        <f t="shared" si="65"/>
        <v>6.4971807827238895E-2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475538</v>
      </c>
      <c r="O287" s="38">
        <f t="shared" si="69"/>
        <v>0.31656315113267963</v>
      </c>
      <c r="P287" s="33">
        <v>1556246</v>
      </c>
      <c r="Q287" s="33">
        <v>2054457</v>
      </c>
      <c r="R287" s="33">
        <v>2054457</v>
      </c>
      <c r="S287" s="33">
        <v>783118</v>
      </c>
      <c r="T287" s="38">
        <f t="shared" si="70"/>
        <v>0.38118003929992206</v>
      </c>
      <c r="U287" s="38">
        <f t="shared" si="71"/>
        <v>-0.93728497936701527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50618042</v>
      </c>
      <c r="E288" s="33">
        <v>50618042</v>
      </c>
      <c r="F288" s="33">
        <v>15196783</v>
      </c>
      <c r="G288" s="38">
        <f t="shared" si="64"/>
        <v>0.30022463136760602</v>
      </c>
      <c r="H288" s="33">
        <v>14075733</v>
      </c>
      <c r="I288" s="38">
        <f t="shared" si="65"/>
        <v>0.27807738987612363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29272516</v>
      </c>
      <c r="O288" s="38">
        <f t="shared" si="69"/>
        <v>0.57830202124372965</v>
      </c>
      <c r="P288" s="33">
        <v>22376778</v>
      </c>
      <c r="Q288" s="33">
        <v>70504248</v>
      </c>
      <c r="R288" s="33">
        <v>70504248</v>
      </c>
      <c r="S288" s="33">
        <v>10389024</v>
      </c>
      <c r="T288" s="38">
        <f t="shared" si="70"/>
        <v>0.14735316374128266</v>
      </c>
      <c r="U288" s="38">
        <f t="shared" si="71"/>
        <v>-0.37096694617965109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33864900</v>
      </c>
      <c r="E289" s="33">
        <v>33864900</v>
      </c>
      <c r="F289" s="33">
        <v>5504062</v>
      </c>
      <c r="G289" s="38">
        <f t="shared" si="64"/>
        <v>0.1625299941827674</v>
      </c>
      <c r="H289" s="33">
        <v>253106</v>
      </c>
      <c r="I289" s="38">
        <f t="shared" si="65"/>
        <v>7.4739922456584845E-3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5757168</v>
      </c>
      <c r="O289" s="38">
        <f t="shared" si="69"/>
        <v>0.1700039864284259</v>
      </c>
      <c r="P289" s="33">
        <v>5692689</v>
      </c>
      <c r="Q289" s="33">
        <v>29183493</v>
      </c>
      <c r="R289" s="33">
        <v>29183493</v>
      </c>
      <c r="S289" s="33">
        <v>4554115</v>
      </c>
      <c r="T289" s="38">
        <f t="shared" si="70"/>
        <v>0.15605105941225061</v>
      </c>
      <c r="U289" s="38">
        <f t="shared" si="71"/>
        <v>-0.95553841075807933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292960144</v>
      </c>
      <c r="E290" s="33">
        <v>292960144</v>
      </c>
      <c r="F290" s="33">
        <v>89977826</v>
      </c>
      <c r="G290" s="38">
        <f t="shared" si="64"/>
        <v>0.30713333483342364</v>
      </c>
      <c r="H290" s="33">
        <v>57834830</v>
      </c>
      <c r="I290" s="38">
        <f t="shared" si="65"/>
        <v>0.19741535217159095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147812656</v>
      </c>
      <c r="O290" s="38">
        <f t="shared" si="69"/>
        <v>0.50454868700501454</v>
      </c>
      <c r="P290" s="33">
        <v>137144790</v>
      </c>
      <c r="Q290" s="33">
        <v>265710422</v>
      </c>
      <c r="R290" s="33">
        <v>265710422</v>
      </c>
      <c r="S290" s="33">
        <v>61431367</v>
      </c>
      <c r="T290" s="38">
        <f t="shared" si="70"/>
        <v>0.23119667846525041</v>
      </c>
      <c r="U290" s="38">
        <f t="shared" si="71"/>
        <v>-0.57829364134065897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447336570</v>
      </c>
      <c r="E292" s="34">
        <f>SUM(E286:E291)</f>
        <v>447336570</v>
      </c>
      <c r="F292" s="34">
        <f>SUM(F286:F291)</f>
        <v>113428732</v>
      </c>
      <c r="G292" s="39">
        <f t="shared" si="64"/>
        <v>0.2535646303185094</v>
      </c>
      <c r="H292" s="34">
        <f>SUM(H286:H291)</f>
        <v>76228803</v>
      </c>
      <c r="I292" s="39">
        <f t="shared" si="65"/>
        <v>0.1704059272417634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189657535</v>
      </c>
      <c r="O292" s="39">
        <f t="shared" si="69"/>
        <v>0.4239705575602728</v>
      </c>
      <c r="P292" s="34">
        <f>SUM(P286:P291)</f>
        <v>171126010</v>
      </c>
      <c r="Q292" s="34">
        <f>SUM(Q286:Q291)</f>
        <v>464973390</v>
      </c>
      <c r="R292" s="34">
        <f>SUM(R286:R291)</f>
        <v>464973390</v>
      </c>
      <c r="S292" s="34">
        <f>SUM(S286:S291)</f>
        <v>79050007</v>
      </c>
      <c r="T292" s="39">
        <f t="shared" si="70"/>
        <v>0.17000974399846838</v>
      </c>
      <c r="U292" s="39">
        <f t="shared" si="71"/>
        <v>-0.55454578178968816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857927783</v>
      </c>
      <c r="E293" s="33">
        <v>857927783</v>
      </c>
      <c r="F293" s="33">
        <v>227517925</v>
      </c>
      <c r="G293" s="38">
        <f t="shared" si="64"/>
        <v>0.26519472793434412</v>
      </c>
      <c r="H293" s="33">
        <v>192470049</v>
      </c>
      <c r="I293" s="38">
        <f t="shared" si="65"/>
        <v>0.22434294915473088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419987974</v>
      </c>
      <c r="O293" s="38">
        <f t="shared" si="69"/>
        <v>0.48953767708907497</v>
      </c>
      <c r="P293" s="33">
        <v>338056748</v>
      </c>
      <c r="Q293" s="33">
        <v>762833273</v>
      </c>
      <c r="R293" s="33">
        <v>762833273</v>
      </c>
      <c r="S293" s="33">
        <v>165298744</v>
      </c>
      <c r="T293" s="38">
        <f t="shared" si="70"/>
        <v>0.21669052707930322</v>
      </c>
      <c r="U293" s="38">
        <f t="shared" si="71"/>
        <v>-0.43065757409463101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34401328</v>
      </c>
      <c r="E294" s="33">
        <v>34401328</v>
      </c>
      <c r="F294" s="33">
        <v>15787066</v>
      </c>
      <c r="G294" s="38">
        <f t="shared" si="64"/>
        <v>0.45890862120206521</v>
      </c>
      <c r="H294" s="33">
        <v>5383273</v>
      </c>
      <c r="I294" s="38">
        <f t="shared" si="65"/>
        <v>0.15648445315831994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21170339</v>
      </c>
      <c r="O294" s="38">
        <f t="shared" si="69"/>
        <v>0.61539307436038515</v>
      </c>
      <c r="P294" s="33">
        <v>23307025</v>
      </c>
      <c r="Q294" s="33">
        <v>39488907</v>
      </c>
      <c r="R294" s="33">
        <v>39488907</v>
      </c>
      <c r="S294" s="33">
        <v>13158686</v>
      </c>
      <c r="T294" s="38">
        <f t="shared" si="70"/>
        <v>0.33322487249393862</v>
      </c>
      <c r="U294" s="38">
        <f t="shared" si="71"/>
        <v>-0.76902787893349756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32051071</v>
      </c>
      <c r="E295" s="33">
        <v>32051071</v>
      </c>
      <c r="F295" s="33">
        <v>5841910</v>
      </c>
      <c r="G295" s="38">
        <f t="shared" si="64"/>
        <v>0.18226879220354289</v>
      </c>
      <c r="H295" s="33">
        <v>9850626</v>
      </c>
      <c r="I295" s="38">
        <f t="shared" si="65"/>
        <v>0.30734155498267124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15692536</v>
      </c>
      <c r="O295" s="38">
        <f t="shared" si="69"/>
        <v>0.48961034718621416</v>
      </c>
      <c r="P295" s="33">
        <v>9153200</v>
      </c>
      <c r="Q295" s="33">
        <v>27089943</v>
      </c>
      <c r="R295" s="33">
        <v>27089943</v>
      </c>
      <c r="S295" s="33">
        <v>1858983</v>
      </c>
      <c r="T295" s="38">
        <f t="shared" si="70"/>
        <v>6.8622625008845528E-2</v>
      </c>
      <c r="U295" s="38">
        <f t="shared" si="71"/>
        <v>7.6194773412576966E-2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174145943</v>
      </c>
      <c r="E296" s="33">
        <v>174145943</v>
      </c>
      <c r="F296" s="33">
        <v>30565551</v>
      </c>
      <c r="G296" s="38">
        <f t="shared" si="64"/>
        <v>0.17551687092704765</v>
      </c>
      <c r="H296" s="33">
        <v>13731611</v>
      </c>
      <c r="I296" s="38">
        <f t="shared" si="65"/>
        <v>7.8851167953995924E-2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44297162</v>
      </c>
      <c r="O296" s="38">
        <f t="shared" si="69"/>
        <v>0.25436803888104359</v>
      </c>
      <c r="P296" s="33">
        <v>141859495</v>
      </c>
      <c r="Q296" s="33">
        <v>108137950</v>
      </c>
      <c r="R296" s="33">
        <v>108137950</v>
      </c>
      <c r="S296" s="33">
        <v>16909008</v>
      </c>
      <c r="T296" s="38">
        <f t="shared" si="70"/>
        <v>0.15636516135177336</v>
      </c>
      <c r="U296" s="38">
        <f t="shared" si="71"/>
        <v>-0.90320273591838174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1098526125</v>
      </c>
      <c r="E298" s="34">
        <f>SUM(E293:E297)</f>
        <v>1098526125</v>
      </c>
      <c r="F298" s="34">
        <f>SUM(F293:F297)</f>
        <v>279712452</v>
      </c>
      <c r="G298" s="39">
        <f t="shared" si="64"/>
        <v>0.25462521612765465</v>
      </c>
      <c r="H298" s="34">
        <f>SUM(H293:H297)</f>
        <v>221435559</v>
      </c>
      <c r="I298" s="39">
        <f t="shared" si="65"/>
        <v>0.20157514141959984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501148011</v>
      </c>
      <c r="O298" s="39">
        <f t="shared" si="69"/>
        <v>0.45620035754725452</v>
      </c>
      <c r="P298" s="34">
        <f>SUM(P293:P297)</f>
        <v>512376468</v>
      </c>
      <c r="Q298" s="34">
        <f>SUM(Q293:Q297)</f>
        <v>937550073</v>
      </c>
      <c r="R298" s="34">
        <f>SUM(R293:R297)</f>
        <v>937550073</v>
      </c>
      <c r="S298" s="34">
        <f>SUM(S293:S297)</f>
        <v>197225421</v>
      </c>
      <c r="T298" s="39">
        <f t="shared" si="70"/>
        <v>0.21036254668394655</v>
      </c>
      <c r="U298" s="39">
        <f t="shared" si="71"/>
        <v>-0.56782644631525114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2461605255</v>
      </c>
      <c r="E299" s="34">
        <f>SUM(E263:E266,E268:E274,E276:E284,E286:E291,E293:E297)</f>
        <v>2460535038</v>
      </c>
      <c r="F299" s="34">
        <f>SUM(F263:F266,F268:F274,F276:F284,F286:F291,F293:F297)</f>
        <v>634847470</v>
      </c>
      <c r="G299" s="39">
        <f t="shared" si="64"/>
        <v>0.25789978661708701</v>
      </c>
      <c r="H299" s="34">
        <f>SUM(H263:H266,H268:H274,H276:H284,H286:H291,H293:H297)</f>
        <v>512930662</v>
      </c>
      <c r="I299" s="39">
        <f t="shared" si="65"/>
        <v>0.20837242728424382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1147778132</v>
      </c>
      <c r="O299" s="39">
        <f t="shared" si="69"/>
        <v>0.46627221390133083</v>
      </c>
      <c r="P299" s="34">
        <f>SUM(P263:P266,P268:P274,P276:P284,P286:P291,P293:P297)</f>
        <v>1042730902</v>
      </c>
      <c r="Q299" s="34">
        <f>SUM(Q263:Q266,Q268:Q274,Q276:Q284,Q286:Q291,Q293:Q297)</f>
        <v>2226123231</v>
      </c>
      <c r="R299" s="34">
        <f>SUM(R263:R266,R268:R274,R276:R284,R286:R291,R293:R297)</f>
        <v>2226123231</v>
      </c>
      <c r="S299" s="34">
        <f>SUM(S263:S266,S268:S274,S276:S284,S286:S291,S293:S297)</f>
        <v>433602733</v>
      </c>
      <c r="T299" s="39">
        <f t="shared" si="70"/>
        <v>0.19477930375185057</v>
      </c>
      <c r="U299" s="39">
        <f t="shared" si="71"/>
        <v>-0.50808913304844205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13547692852</v>
      </c>
      <c r="E302" s="33">
        <v>13547692852</v>
      </c>
      <c r="F302" s="33">
        <v>3447433948</v>
      </c>
      <c r="G302" s="38">
        <f t="shared" ref="G302:G339" si="72">IF(($D302     =0),0,($F302     /$D302     ))</f>
        <v>0.25446649740742144</v>
      </c>
      <c r="H302" s="33">
        <v>3121537119</v>
      </c>
      <c r="I302" s="38">
        <f t="shared" ref="I302:I339" si="73">IF(($D302     =0),0,($H302     /$D302     ))</f>
        <v>0.23041097499779661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6568971067</v>
      </c>
      <c r="O302" s="38">
        <f t="shared" ref="O302:O339" si="77">IF(($D302     =0),0,($N302     /$D302     ))</f>
        <v>0.48487747240521806</v>
      </c>
      <c r="P302" s="33">
        <v>5656466413</v>
      </c>
      <c r="Q302" s="33">
        <v>11992018301</v>
      </c>
      <c r="R302" s="33">
        <v>11992018301</v>
      </c>
      <c r="S302" s="33">
        <v>2745448304</v>
      </c>
      <c r="T302" s="38">
        <f t="shared" ref="T302:T339" si="78">IF(($Q302     =0),0,($S302     /$Q302     ))</f>
        <v>0.22893963593860261</v>
      </c>
      <c r="U302" s="38">
        <f t="shared" ref="U302:U339" si="79">IF(($P302     =0),0,(($H302     /$P302     )-1))</f>
        <v>-0.44814714857567028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13547692852</v>
      </c>
      <c r="E303" s="34">
        <f>E302</f>
        <v>13547692852</v>
      </c>
      <c r="F303" s="34">
        <f>F302</f>
        <v>3447433948</v>
      </c>
      <c r="G303" s="39">
        <f t="shared" si="72"/>
        <v>0.25446649740742144</v>
      </c>
      <c r="H303" s="34">
        <f>H302</f>
        <v>3121537119</v>
      </c>
      <c r="I303" s="39">
        <f t="shared" si="73"/>
        <v>0.23041097499779661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6568971067</v>
      </c>
      <c r="O303" s="39">
        <f t="shared" si="77"/>
        <v>0.48487747240521806</v>
      </c>
      <c r="P303" s="34">
        <f>P302</f>
        <v>5656466413</v>
      </c>
      <c r="Q303" s="34">
        <f>Q302</f>
        <v>11992018301</v>
      </c>
      <c r="R303" s="34">
        <f>R302</f>
        <v>11992018301</v>
      </c>
      <c r="S303" s="34">
        <f>S302</f>
        <v>2745448304</v>
      </c>
      <c r="T303" s="39">
        <f t="shared" si="78"/>
        <v>0.22893963593860261</v>
      </c>
      <c r="U303" s="39">
        <f t="shared" si="79"/>
        <v>-0.44814714857567028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132111776</v>
      </c>
      <c r="E304" s="33">
        <v>132111776</v>
      </c>
      <c r="F304" s="33">
        <v>31602253</v>
      </c>
      <c r="G304" s="38">
        <f t="shared" si="72"/>
        <v>0.23920844876084324</v>
      </c>
      <c r="H304" s="33">
        <v>31377900</v>
      </c>
      <c r="I304" s="38">
        <f t="shared" si="73"/>
        <v>0.23751024284163738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62980153</v>
      </c>
      <c r="O304" s="38">
        <f t="shared" si="77"/>
        <v>0.47671869160248059</v>
      </c>
      <c r="P304" s="33">
        <v>57269156</v>
      </c>
      <c r="Q304" s="33">
        <v>111870484</v>
      </c>
      <c r="R304" s="33">
        <v>111870484</v>
      </c>
      <c r="S304" s="33">
        <v>19617612</v>
      </c>
      <c r="T304" s="38">
        <f t="shared" si="78"/>
        <v>0.17536003509200873</v>
      </c>
      <c r="U304" s="38">
        <f t="shared" si="79"/>
        <v>-0.45209774001209302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115951240</v>
      </c>
      <c r="E305" s="33">
        <v>115951240</v>
      </c>
      <c r="F305" s="33">
        <v>30541243</v>
      </c>
      <c r="G305" s="38">
        <f t="shared" si="72"/>
        <v>0.26339729527687672</v>
      </c>
      <c r="H305" s="33">
        <v>18105090</v>
      </c>
      <c r="I305" s="38">
        <f t="shared" si="73"/>
        <v>0.15614399639020679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48646333</v>
      </c>
      <c r="O305" s="38">
        <f t="shared" si="77"/>
        <v>0.41954129166708348</v>
      </c>
      <c r="P305" s="33">
        <v>41960282</v>
      </c>
      <c r="Q305" s="33">
        <v>104330017</v>
      </c>
      <c r="R305" s="33">
        <v>104330017</v>
      </c>
      <c r="S305" s="33">
        <v>21051064</v>
      </c>
      <c r="T305" s="38">
        <f t="shared" si="78"/>
        <v>0.20177380015187768</v>
      </c>
      <c r="U305" s="38">
        <f t="shared" si="79"/>
        <v>-0.56851839079632494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135298190</v>
      </c>
      <c r="E306" s="33">
        <v>135348190</v>
      </c>
      <c r="F306" s="33">
        <v>31621514</v>
      </c>
      <c r="G306" s="38">
        <f t="shared" si="72"/>
        <v>0.23371719902535282</v>
      </c>
      <c r="H306" s="33">
        <v>31448695</v>
      </c>
      <c r="I306" s="38">
        <f t="shared" si="73"/>
        <v>0.23243987964657917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63070209</v>
      </c>
      <c r="O306" s="38">
        <f t="shared" si="77"/>
        <v>0.46615707867193196</v>
      </c>
      <c r="P306" s="33">
        <v>56469718</v>
      </c>
      <c r="Q306" s="33">
        <v>119501700</v>
      </c>
      <c r="R306" s="33">
        <v>119501700</v>
      </c>
      <c r="S306" s="33">
        <v>28339687</v>
      </c>
      <c r="T306" s="38">
        <f t="shared" si="78"/>
        <v>0.23714881880341451</v>
      </c>
      <c r="U306" s="38">
        <f t="shared" si="79"/>
        <v>-0.4430874437871285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397850644</v>
      </c>
      <c r="E307" s="33">
        <v>397850644</v>
      </c>
      <c r="F307" s="33">
        <v>98441940</v>
      </c>
      <c r="G307" s="38">
        <f t="shared" si="72"/>
        <v>0.24743441159290921</v>
      </c>
      <c r="H307" s="33">
        <v>86698692</v>
      </c>
      <c r="I307" s="38">
        <f t="shared" si="73"/>
        <v>0.21791768671863707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185140632</v>
      </c>
      <c r="O307" s="38">
        <f t="shared" si="77"/>
        <v>0.46535209831154628</v>
      </c>
      <c r="P307" s="33">
        <v>150696549</v>
      </c>
      <c r="Q307" s="33">
        <v>355571693</v>
      </c>
      <c r="R307" s="33">
        <v>355571693</v>
      </c>
      <c r="S307" s="33">
        <v>70604639</v>
      </c>
      <c r="T307" s="38">
        <f t="shared" si="78"/>
        <v>0.19856653493505177</v>
      </c>
      <c r="U307" s="38">
        <f t="shared" si="79"/>
        <v>-0.42468030903614118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347564549</v>
      </c>
      <c r="E308" s="33">
        <v>362234598</v>
      </c>
      <c r="F308" s="33">
        <v>81130551</v>
      </c>
      <c r="G308" s="38">
        <f t="shared" si="72"/>
        <v>0.23342585207100625</v>
      </c>
      <c r="H308" s="33">
        <v>80616737</v>
      </c>
      <c r="I308" s="38">
        <f t="shared" si="73"/>
        <v>0.23194752523508949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161747288</v>
      </c>
      <c r="O308" s="38">
        <f t="shared" si="77"/>
        <v>0.46537337730609574</v>
      </c>
      <c r="P308" s="33">
        <v>130104019</v>
      </c>
      <c r="Q308" s="33">
        <v>297667321</v>
      </c>
      <c r="R308" s="33">
        <v>297667321</v>
      </c>
      <c r="S308" s="33">
        <v>62064841</v>
      </c>
      <c r="T308" s="38">
        <f t="shared" si="78"/>
        <v>0.20850404670387046</v>
      </c>
      <c r="U308" s="38">
        <f t="shared" si="79"/>
        <v>-0.38036705076727872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1128776399</v>
      </c>
      <c r="E310" s="34">
        <f>SUM(E304:E309)</f>
        <v>1143496448</v>
      </c>
      <c r="F310" s="34">
        <f>SUM(F304:F309)</f>
        <v>273337501</v>
      </c>
      <c r="G310" s="39">
        <f t="shared" si="72"/>
        <v>0.24215380587524138</v>
      </c>
      <c r="H310" s="34">
        <f>SUM(H304:H309)</f>
        <v>248247114</v>
      </c>
      <c r="I310" s="39">
        <f t="shared" si="73"/>
        <v>0.21992585442070356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521584615</v>
      </c>
      <c r="O310" s="39">
        <f t="shared" si="77"/>
        <v>0.46207966029594494</v>
      </c>
      <c r="P310" s="34">
        <f>SUM(P304:P309)</f>
        <v>436499724</v>
      </c>
      <c r="Q310" s="34">
        <f>SUM(Q304:Q309)</f>
        <v>988941215</v>
      </c>
      <c r="R310" s="34">
        <f>SUM(R304:R309)</f>
        <v>988941215</v>
      </c>
      <c r="S310" s="34">
        <f>SUM(S304:S309)</f>
        <v>201677843</v>
      </c>
      <c r="T310" s="39">
        <f t="shared" si="78"/>
        <v>0.20393309525480743</v>
      </c>
      <c r="U310" s="39">
        <f t="shared" si="79"/>
        <v>-0.43127772974261946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327832688</v>
      </c>
      <c r="E311" s="33">
        <v>327832688</v>
      </c>
      <c r="F311" s="33">
        <v>69532920</v>
      </c>
      <c r="G311" s="38">
        <f t="shared" si="72"/>
        <v>0.2120988008370904</v>
      </c>
      <c r="H311" s="33">
        <v>59058887</v>
      </c>
      <c r="I311" s="38">
        <f t="shared" si="73"/>
        <v>0.18014947612545579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128591807</v>
      </c>
      <c r="O311" s="38">
        <f t="shared" si="77"/>
        <v>0.39224827696254622</v>
      </c>
      <c r="P311" s="33">
        <v>107237121</v>
      </c>
      <c r="Q311" s="33">
        <v>268462945</v>
      </c>
      <c r="R311" s="33">
        <v>268462945</v>
      </c>
      <c r="S311" s="33">
        <v>49084177</v>
      </c>
      <c r="T311" s="38">
        <f t="shared" si="78"/>
        <v>0.18283408535207718</v>
      </c>
      <c r="U311" s="38">
        <f t="shared" si="79"/>
        <v>-0.44926825292148598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1210061306</v>
      </c>
      <c r="E312" s="33">
        <v>1210786040</v>
      </c>
      <c r="F312" s="33">
        <v>323677703</v>
      </c>
      <c r="G312" s="38">
        <f t="shared" si="72"/>
        <v>0.26748868127182313</v>
      </c>
      <c r="H312" s="33">
        <v>289347265</v>
      </c>
      <c r="I312" s="38">
        <f t="shared" si="73"/>
        <v>0.23911785590142653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613024968</v>
      </c>
      <c r="O312" s="38">
        <f t="shared" si="77"/>
        <v>0.50660653717324966</v>
      </c>
      <c r="P312" s="33">
        <v>533866632</v>
      </c>
      <c r="Q312" s="33">
        <v>1069658930</v>
      </c>
      <c r="R312" s="33">
        <v>1069658930</v>
      </c>
      <c r="S312" s="33">
        <v>264782268</v>
      </c>
      <c r="T312" s="38">
        <f t="shared" si="78"/>
        <v>0.24753896833264413</v>
      </c>
      <c r="U312" s="38">
        <f t="shared" si="79"/>
        <v>-0.45801582706895982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610888259</v>
      </c>
      <c r="E313" s="33">
        <v>612007139</v>
      </c>
      <c r="F313" s="33">
        <v>140775468</v>
      </c>
      <c r="G313" s="38">
        <f t="shared" si="72"/>
        <v>0.23044389203099744</v>
      </c>
      <c r="H313" s="33">
        <v>131905362</v>
      </c>
      <c r="I313" s="38">
        <f t="shared" si="73"/>
        <v>0.21592387815068484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272680830</v>
      </c>
      <c r="O313" s="38">
        <f t="shared" si="77"/>
        <v>0.44636777018168228</v>
      </c>
      <c r="P313" s="33">
        <v>220647047</v>
      </c>
      <c r="Q313" s="33">
        <v>537271716</v>
      </c>
      <c r="R313" s="33">
        <v>537271716</v>
      </c>
      <c r="S313" s="33">
        <v>110537135</v>
      </c>
      <c r="T313" s="38">
        <f t="shared" si="78"/>
        <v>0.20573786355803625</v>
      </c>
      <c r="U313" s="38">
        <f t="shared" si="79"/>
        <v>-0.40218840998130378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462270510</v>
      </c>
      <c r="E314" s="33">
        <v>462270510</v>
      </c>
      <c r="F314" s="33">
        <v>106185348</v>
      </c>
      <c r="G314" s="38">
        <f t="shared" si="72"/>
        <v>0.22970391946481725</v>
      </c>
      <c r="H314" s="33">
        <v>94297142</v>
      </c>
      <c r="I314" s="38">
        <f t="shared" si="73"/>
        <v>0.20398692964428988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200482490</v>
      </c>
      <c r="O314" s="38">
        <f t="shared" si="77"/>
        <v>0.43369084910910716</v>
      </c>
      <c r="P314" s="33">
        <v>165532123</v>
      </c>
      <c r="Q314" s="33">
        <v>385531815</v>
      </c>
      <c r="R314" s="33">
        <v>385531815</v>
      </c>
      <c r="S314" s="33">
        <v>79915740</v>
      </c>
      <c r="T314" s="38">
        <f t="shared" si="78"/>
        <v>0.20728701728546062</v>
      </c>
      <c r="U314" s="38">
        <f t="shared" si="79"/>
        <v>-0.43033931848986196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472899853</v>
      </c>
      <c r="E315" s="33">
        <v>473175176</v>
      </c>
      <c r="F315" s="33">
        <v>117211005</v>
      </c>
      <c r="G315" s="38">
        <f t="shared" si="72"/>
        <v>0.24785587108228599</v>
      </c>
      <c r="H315" s="33">
        <v>101950432</v>
      </c>
      <c r="I315" s="38">
        <f t="shared" si="73"/>
        <v>0.2155856707360829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219161437</v>
      </c>
      <c r="O315" s="38">
        <f t="shared" si="77"/>
        <v>0.46344154181836889</v>
      </c>
      <c r="P315" s="33">
        <v>189362392</v>
      </c>
      <c r="Q315" s="33">
        <v>403830751</v>
      </c>
      <c r="R315" s="33">
        <v>403830751</v>
      </c>
      <c r="S315" s="33">
        <v>90421887</v>
      </c>
      <c r="T315" s="38">
        <f t="shared" si="78"/>
        <v>0.22391035545482765</v>
      </c>
      <c r="U315" s="38">
        <f t="shared" si="79"/>
        <v>-0.46161203962822772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3083952616</v>
      </c>
      <c r="E317" s="34">
        <f>SUM(E311:E316)</f>
        <v>3086071553</v>
      </c>
      <c r="F317" s="34">
        <f>SUM(F311:F316)</f>
        <v>757382444</v>
      </c>
      <c r="G317" s="39">
        <f t="shared" si="72"/>
        <v>0.24558822339571251</v>
      </c>
      <c r="H317" s="34">
        <f>SUM(H311:H316)</f>
        <v>676559088</v>
      </c>
      <c r="I317" s="39">
        <f t="shared" si="73"/>
        <v>0.21938050685017399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1433941532</v>
      </c>
      <c r="O317" s="39">
        <f t="shared" si="77"/>
        <v>0.46496873024588647</v>
      </c>
      <c r="P317" s="34">
        <f>SUM(P311:P316)</f>
        <v>1216645315</v>
      </c>
      <c r="Q317" s="34">
        <f>SUM(Q311:Q316)</f>
        <v>2664756157</v>
      </c>
      <c r="R317" s="34">
        <f>SUM(R311:R316)</f>
        <v>2664756157</v>
      </c>
      <c r="S317" s="34">
        <f>SUM(S311:S316)</f>
        <v>594741207</v>
      </c>
      <c r="T317" s="39">
        <f t="shared" si="78"/>
        <v>0.22318785358190657</v>
      </c>
      <c r="U317" s="39">
        <f t="shared" si="79"/>
        <v>-0.44391427833673947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113986155</v>
      </c>
      <c r="E318" s="33">
        <v>113986155</v>
      </c>
      <c r="F318" s="33">
        <v>25353129</v>
      </c>
      <c r="G318" s="38">
        <f t="shared" si="72"/>
        <v>0.2224228810946382</v>
      </c>
      <c r="H318" s="33">
        <v>24100269</v>
      </c>
      <c r="I318" s="38">
        <f t="shared" si="73"/>
        <v>0.21143154622594296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49453398</v>
      </c>
      <c r="O318" s="38">
        <f t="shared" si="77"/>
        <v>0.43385442732058116</v>
      </c>
      <c r="P318" s="33">
        <v>44617800</v>
      </c>
      <c r="Q318" s="33">
        <v>97329811</v>
      </c>
      <c r="R318" s="33">
        <v>97329811</v>
      </c>
      <c r="S318" s="33">
        <v>22040542</v>
      </c>
      <c r="T318" s="38">
        <f t="shared" si="78"/>
        <v>0.22645211958749206</v>
      </c>
      <c r="U318" s="38">
        <f t="shared" si="79"/>
        <v>-0.45985079945671903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442179631</v>
      </c>
      <c r="E319" s="33">
        <v>442179631</v>
      </c>
      <c r="F319" s="33">
        <v>101395014</v>
      </c>
      <c r="G319" s="38">
        <f t="shared" si="72"/>
        <v>0.22930729253786003</v>
      </c>
      <c r="H319" s="33">
        <v>98910654</v>
      </c>
      <c r="I319" s="38">
        <f t="shared" si="73"/>
        <v>0.22368885191819249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200305668</v>
      </c>
      <c r="O319" s="38">
        <f t="shared" si="77"/>
        <v>0.45299614445605252</v>
      </c>
      <c r="P319" s="33">
        <v>171200182</v>
      </c>
      <c r="Q319" s="33">
        <v>354355285</v>
      </c>
      <c r="R319" s="33">
        <v>354355285</v>
      </c>
      <c r="S319" s="33">
        <v>87436499</v>
      </c>
      <c r="T319" s="38">
        <f t="shared" si="78"/>
        <v>0.24674811608919561</v>
      </c>
      <c r="U319" s="38">
        <f t="shared" si="79"/>
        <v>-0.42225146699902461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126436230</v>
      </c>
      <c r="E320" s="33">
        <v>126436230</v>
      </c>
      <c r="F320" s="33">
        <v>29536560</v>
      </c>
      <c r="G320" s="38">
        <f t="shared" si="72"/>
        <v>0.23360835735136992</v>
      </c>
      <c r="H320" s="33">
        <v>31768506</v>
      </c>
      <c r="I320" s="38">
        <f t="shared" si="73"/>
        <v>0.25126109818364561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61305066</v>
      </c>
      <c r="O320" s="38">
        <f t="shared" si="77"/>
        <v>0.48486945553501554</v>
      </c>
      <c r="P320" s="33">
        <v>51891163</v>
      </c>
      <c r="Q320" s="33">
        <v>106612864</v>
      </c>
      <c r="R320" s="33">
        <v>106612864</v>
      </c>
      <c r="S320" s="33">
        <v>27046330</v>
      </c>
      <c r="T320" s="38">
        <f t="shared" si="78"/>
        <v>0.25368730362594893</v>
      </c>
      <c r="U320" s="38">
        <f t="shared" si="79"/>
        <v>-0.3877858162477491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100620491</v>
      </c>
      <c r="E321" s="33">
        <v>100620491</v>
      </c>
      <c r="F321" s="33">
        <v>22712495</v>
      </c>
      <c r="G321" s="38">
        <f t="shared" si="72"/>
        <v>0.22572435071898028</v>
      </c>
      <c r="H321" s="33">
        <v>22223879</v>
      </c>
      <c r="I321" s="38">
        <f t="shared" si="73"/>
        <v>0.22086832194050812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44936374</v>
      </c>
      <c r="O321" s="38">
        <f t="shared" si="77"/>
        <v>0.44659267265948843</v>
      </c>
      <c r="P321" s="33">
        <v>37819661</v>
      </c>
      <c r="Q321" s="33">
        <v>88324355</v>
      </c>
      <c r="R321" s="33">
        <v>88324355</v>
      </c>
      <c r="S321" s="33">
        <v>19497165</v>
      </c>
      <c r="T321" s="38">
        <f t="shared" si="78"/>
        <v>0.22074505950255735</v>
      </c>
      <c r="U321" s="38">
        <f t="shared" si="79"/>
        <v>-0.41237233723485778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400000</v>
      </c>
      <c r="E322" s="33">
        <v>400000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783622507</v>
      </c>
      <c r="E323" s="34">
        <f>SUM(E318:E322)</f>
        <v>783622507</v>
      </c>
      <c r="F323" s="34">
        <f>SUM(F318:F322)</f>
        <v>178997198</v>
      </c>
      <c r="G323" s="39">
        <f t="shared" si="72"/>
        <v>0.22842273722492762</v>
      </c>
      <c r="H323" s="34">
        <f>SUM(H318:H322)</f>
        <v>177003308</v>
      </c>
      <c r="I323" s="39">
        <f t="shared" si="73"/>
        <v>0.22587828504012072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356000506</v>
      </c>
      <c r="O323" s="39">
        <f t="shared" si="77"/>
        <v>0.45430102226504832</v>
      </c>
      <c r="P323" s="34">
        <f>SUM(P318:P322)</f>
        <v>305528806</v>
      </c>
      <c r="Q323" s="34">
        <f>SUM(Q318:Q322)</f>
        <v>646622315</v>
      </c>
      <c r="R323" s="34">
        <f>SUM(R318:R322)</f>
        <v>646622315</v>
      </c>
      <c r="S323" s="34">
        <f>SUM(S318:S322)</f>
        <v>156020536</v>
      </c>
      <c r="T323" s="39">
        <f t="shared" si="78"/>
        <v>0.24128541867597006</v>
      </c>
      <c r="U323" s="39">
        <f t="shared" si="79"/>
        <v>-0.42066572930606094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59169408</v>
      </c>
      <c r="E324" s="33">
        <v>59169408</v>
      </c>
      <c r="F324" s="33">
        <v>6643015</v>
      </c>
      <c r="G324" s="38">
        <f t="shared" si="72"/>
        <v>0.1122711080698999</v>
      </c>
      <c r="H324" s="33">
        <v>5654754</v>
      </c>
      <c r="I324" s="38">
        <f t="shared" si="73"/>
        <v>9.5568879107257587E-2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12297769</v>
      </c>
      <c r="O324" s="38">
        <f t="shared" si="77"/>
        <v>0.20783998717715749</v>
      </c>
      <c r="P324" s="33">
        <v>24550197</v>
      </c>
      <c r="Q324" s="33">
        <v>53186415</v>
      </c>
      <c r="R324" s="33">
        <v>53186415</v>
      </c>
      <c r="S324" s="33">
        <v>9843786</v>
      </c>
      <c r="T324" s="38">
        <f t="shared" si="78"/>
        <v>0.18508083314132001</v>
      </c>
      <c r="U324" s="38">
        <f t="shared" si="79"/>
        <v>-0.76966563649163389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182844053</v>
      </c>
      <c r="E325" s="33">
        <v>182798853</v>
      </c>
      <c r="F325" s="33">
        <v>34505777</v>
      </c>
      <c r="G325" s="38">
        <f t="shared" si="72"/>
        <v>0.18871697730305725</v>
      </c>
      <c r="H325" s="33">
        <v>42820015</v>
      </c>
      <c r="I325" s="38">
        <f t="shared" si="73"/>
        <v>0.23418872146746825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77325792</v>
      </c>
      <c r="O325" s="38">
        <f t="shared" si="77"/>
        <v>0.42290569877052553</v>
      </c>
      <c r="P325" s="33">
        <v>70218484</v>
      </c>
      <c r="Q325" s="33">
        <v>158715777</v>
      </c>
      <c r="R325" s="33">
        <v>158715777</v>
      </c>
      <c r="S325" s="33">
        <v>30731434</v>
      </c>
      <c r="T325" s="38">
        <f t="shared" si="78"/>
        <v>0.19362557762609825</v>
      </c>
      <c r="U325" s="38">
        <f t="shared" si="79"/>
        <v>-0.39018884258452513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489695115</v>
      </c>
      <c r="E326" s="33">
        <v>489695115</v>
      </c>
      <c r="F326" s="33">
        <v>115649289</v>
      </c>
      <c r="G326" s="38">
        <f t="shared" si="72"/>
        <v>0.23616590294146594</v>
      </c>
      <c r="H326" s="33">
        <v>104364321</v>
      </c>
      <c r="I326" s="38">
        <f t="shared" si="73"/>
        <v>0.21312101714553555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220013610</v>
      </c>
      <c r="O326" s="38">
        <f t="shared" si="77"/>
        <v>0.4492869200870015</v>
      </c>
      <c r="P326" s="33">
        <v>188365786</v>
      </c>
      <c r="Q326" s="33">
        <v>444965648</v>
      </c>
      <c r="R326" s="33">
        <v>444965648</v>
      </c>
      <c r="S326" s="33">
        <v>91159893</v>
      </c>
      <c r="T326" s="38">
        <f t="shared" si="78"/>
        <v>0.20486950714002083</v>
      </c>
      <c r="U326" s="38">
        <f t="shared" si="79"/>
        <v>-0.44594863421746878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790206606</v>
      </c>
      <c r="E327" s="33">
        <v>790206606</v>
      </c>
      <c r="F327" s="33">
        <v>178329606</v>
      </c>
      <c r="G327" s="38">
        <f t="shared" si="72"/>
        <v>0.22567465855885291</v>
      </c>
      <c r="H327" s="33">
        <v>171538872</v>
      </c>
      <c r="I327" s="38">
        <f t="shared" si="73"/>
        <v>0.21708104019570801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349868478</v>
      </c>
      <c r="O327" s="38">
        <f t="shared" si="77"/>
        <v>0.44275569875456089</v>
      </c>
      <c r="P327" s="33">
        <v>299419458</v>
      </c>
      <c r="Q327" s="33">
        <v>675042557</v>
      </c>
      <c r="R327" s="33">
        <v>675042557</v>
      </c>
      <c r="S327" s="33">
        <v>150499159</v>
      </c>
      <c r="T327" s="38">
        <f t="shared" si="78"/>
        <v>0.22294766076503825</v>
      </c>
      <c r="U327" s="38">
        <f t="shared" si="79"/>
        <v>-0.42709510882889912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242450800</v>
      </c>
      <c r="E328" s="33">
        <v>242450800</v>
      </c>
      <c r="F328" s="33">
        <v>60786979</v>
      </c>
      <c r="G328" s="38">
        <f t="shared" si="72"/>
        <v>0.25071882212803587</v>
      </c>
      <c r="H328" s="33">
        <v>52133386</v>
      </c>
      <c r="I328" s="38">
        <f t="shared" si="73"/>
        <v>0.21502666107927876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112920365</v>
      </c>
      <c r="O328" s="38">
        <f t="shared" si="77"/>
        <v>0.46574548320731463</v>
      </c>
      <c r="P328" s="33">
        <v>94813941</v>
      </c>
      <c r="Q328" s="33">
        <v>213264850</v>
      </c>
      <c r="R328" s="33">
        <v>213264850</v>
      </c>
      <c r="S328" s="33">
        <v>45338820</v>
      </c>
      <c r="T328" s="38">
        <f t="shared" si="78"/>
        <v>0.21259396473446046</v>
      </c>
      <c r="U328" s="38">
        <f t="shared" si="79"/>
        <v>-0.45015062711083809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200659408</v>
      </c>
      <c r="E329" s="33">
        <v>200659408</v>
      </c>
      <c r="F329" s="33">
        <v>52369024</v>
      </c>
      <c r="G329" s="38">
        <f t="shared" si="72"/>
        <v>0.2609846431920102</v>
      </c>
      <c r="H329" s="33">
        <v>46877531</v>
      </c>
      <c r="I329" s="38">
        <f t="shared" si="73"/>
        <v>0.23361740905764058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99246555</v>
      </c>
      <c r="O329" s="38">
        <f t="shared" si="77"/>
        <v>0.49460205224965081</v>
      </c>
      <c r="P329" s="33">
        <v>82017308</v>
      </c>
      <c r="Q329" s="33">
        <v>187967350</v>
      </c>
      <c r="R329" s="33">
        <v>187967350</v>
      </c>
      <c r="S329" s="33">
        <v>41608394</v>
      </c>
      <c r="T329" s="38">
        <f t="shared" si="78"/>
        <v>0.22135968826500985</v>
      </c>
      <c r="U329" s="38">
        <f t="shared" si="79"/>
        <v>-0.4284434329397887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289388354</v>
      </c>
      <c r="E330" s="33">
        <v>289388354</v>
      </c>
      <c r="F330" s="33">
        <v>67034141</v>
      </c>
      <c r="G330" s="38">
        <f t="shared" si="72"/>
        <v>0.23164076948307324</v>
      </c>
      <c r="H330" s="33">
        <v>64778538</v>
      </c>
      <c r="I330" s="38">
        <f t="shared" si="73"/>
        <v>0.22384638878729723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131812679</v>
      </c>
      <c r="O330" s="38">
        <f t="shared" si="77"/>
        <v>0.45548715827037051</v>
      </c>
      <c r="P330" s="33">
        <v>134619932</v>
      </c>
      <c r="Q330" s="33">
        <v>264188201</v>
      </c>
      <c r="R330" s="33">
        <v>264188201</v>
      </c>
      <c r="S330" s="33">
        <v>55178427</v>
      </c>
      <c r="T330" s="38">
        <f t="shared" si="78"/>
        <v>0.20886030031295758</v>
      </c>
      <c r="U330" s="38">
        <f t="shared" si="79"/>
        <v>-0.51880425849568845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2254413744</v>
      </c>
      <c r="E332" s="34">
        <f>SUM(E324:E331)</f>
        <v>2254368544</v>
      </c>
      <c r="F332" s="34">
        <f>SUM(F324:F331)</f>
        <v>515317831</v>
      </c>
      <c r="G332" s="39">
        <f t="shared" si="72"/>
        <v>0.22858174652789023</v>
      </c>
      <c r="H332" s="34">
        <f>SUM(H324:H331)</f>
        <v>488167417</v>
      </c>
      <c r="I332" s="39">
        <f t="shared" si="73"/>
        <v>0.21653852062392323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1003485248</v>
      </c>
      <c r="O332" s="39">
        <f t="shared" si="77"/>
        <v>0.44512026715181346</v>
      </c>
      <c r="P332" s="34">
        <f>SUM(P324:P331)</f>
        <v>894005106</v>
      </c>
      <c r="Q332" s="34">
        <f>SUM(Q324:Q331)</f>
        <v>1997330798</v>
      </c>
      <c r="R332" s="34">
        <f>SUM(R324:R331)</f>
        <v>1997330798</v>
      </c>
      <c r="S332" s="34">
        <f>SUM(S324:S331)</f>
        <v>424359913</v>
      </c>
      <c r="T332" s="39">
        <f t="shared" si="78"/>
        <v>0.21246351051359497</v>
      </c>
      <c r="U332" s="39">
        <f t="shared" si="79"/>
        <v>-0.45395455381213445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11293256</v>
      </c>
      <c r="E333" s="33">
        <v>11293256</v>
      </c>
      <c r="F333" s="33">
        <v>3169496</v>
      </c>
      <c r="G333" s="38">
        <f t="shared" si="72"/>
        <v>0.28065386988482327</v>
      </c>
      <c r="H333" s="33">
        <v>3346660</v>
      </c>
      <c r="I333" s="38">
        <f t="shared" si="73"/>
        <v>0.29634146255074711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6516156</v>
      </c>
      <c r="O333" s="38">
        <f t="shared" si="77"/>
        <v>0.57699533243557044</v>
      </c>
      <c r="P333" s="33">
        <v>4831378</v>
      </c>
      <c r="Q333" s="33">
        <v>10387764</v>
      </c>
      <c r="R333" s="33">
        <v>10387764</v>
      </c>
      <c r="S333" s="33">
        <v>2878040</v>
      </c>
      <c r="T333" s="38">
        <f t="shared" si="78"/>
        <v>0.27706058782236487</v>
      </c>
      <c r="U333" s="38">
        <f t="shared" si="79"/>
        <v>-0.30730735620355099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17895254</v>
      </c>
      <c r="E334" s="33">
        <v>17895254</v>
      </c>
      <c r="F334" s="33">
        <v>5544170</v>
      </c>
      <c r="G334" s="38">
        <f t="shared" si="72"/>
        <v>0.30981231113009067</v>
      </c>
      <c r="H334" s="33">
        <v>3662530</v>
      </c>
      <c r="I334" s="38">
        <f t="shared" si="73"/>
        <v>0.20466487930263522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9206700</v>
      </c>
      <c r="O334" s="38">
        <f t="shared" si="77"/>
        <v>0.51447719043272588</v>
      </c>
      <c r="P334" s="33">
        <v>7939696</v>
      </c>
      <c r="Q334" s="33">
        <v>14211056</v>
      </c>
      <c r="R334" s="33">
        <v>14211056</v>
      </c>
      <c r="S334" s="33">
        <v>3247085</v>
      </c>
      <c r="T334" s="38">
        <f t="shared" si="78"/>
        <v>0.22849005731875238</v>
      </c>
      <c r="U334" s="38">
        <f t="shared" si="79"/>
        <v>-0.53870651974584416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104670903</v>
      </c>
      <c r="E335" s="33">
        <v>104670903</v>
      </c>
      <c r="F335" s="33">
        <v>21626515</v>
      </c>
      <c r="G335" s="38">
        <f t="shared" si="72"/>
        <v>0.20661439215824859</v>
      </c>
      <c r="H335" s="33">
        <v>18870639</v>
      </c>
      <c r="I335" s="38">
        <f t="shared" si="73"/>
        <v>0.18028543233261302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40497154</v>
      </c>
      <c r="O335" s="38">
        <f t="shared" si="77"/>
        <v>0.38689982449086163</v>
      </c>
      <c r="P335" s="33">
        <v>25617045</v>
      </c>
      <c r="Q335" s="33">
        <v>95453033</v>
      </c>
      <c r="R335" s="33">
        <v>95453033</v>
      </c>
      <c r="S335" s="33">
        <v>18622353</v>
      </c>
      <c r="T335" s="38">
        <f t="shared" si="78"/>
        <v>0.19509440836730668</v>
      </c>
      <c r="U335" s="38">
        <f t="shared" si="79"/>
        <v>-0.2633561365098902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133859413</v>
      </c>
      <c r="E337" s="34">
        <f>SUM(E333:E336)</f>
        <v>133859413</v>
      </c>
      <c r="F337" s="34">
        <f>SUM(F333:F336)</f>
        <v>30340181</v>
      </c>
      <c r="G337" s="39">
        <f t="shared" si="72"/>
        <v>0.22665705997082178</v>
      </c>
      <c r="H337" s="34">
        <f>SUM(H333:H336)</f>
        <v>25879829</v>
      </c>
      <c r="I337" s="39">
        <f t="shared" si="73"/>
        <v>0.19333589188830524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56220010</v>
      </c>
      <c r="O337" s="39">
        <f t="shared" si="77"/>
        <v>0.419992951859127</v>
      </c>
      <c r="P337" s="34">
        <f>SUM(P333:P336)</f>
        <v>38388119</v>
      </c>
      <c r="Q337" s="34">
        <f>SUM(Q333:Q336)</f>
        <v>120051853</v>
      </c>
      <c r="R337" s="34">
        <f>SUM(R333:R336)</f>
        <v>120051853</v>
      </c>
      <c r="S337" s="34">
        <f>SUM(S333:S336)</f>
        <v>24747478</v>
      </c>
      <c r="T337" s="39">
        <f t="shared" si="78"/>
        <v>0.20613990856101155</v>
      </c>
      <c r="U337" s="39">
        <f t="shared" si="79"/>
        <v>-0.325837533222193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20932317531</v>
      </c>
      <c r="E338" s="34">
        <f>SUM(E302,E304:E309,E311:E316,E318:E322,E324:E331,E333:E336)</f>
        <v>20949111317</v>
      </c>
      <c r="F338" s="34">
        <f>SUM(F302,F304:F309,F311:F316,F318:F322,F324:F331,F333:F336)</f>
        <v>5202809103</v>
      </c>
      <c r="G338" s="39">
        <f t="shared" si="72"/>
        <v>0.2485538973548834</v>
      </c>
      <c r="H338" s="34">
        <f>SUM(H302,H304:H309,H311:H316,H318:H322,H324:H331,H333:H336)</f>
        <v>4737393875</v>
      </c>
      <c r="I338" s="39">
        <f t="shared" si="73"/>
        <v>0.22631960689417654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9940202978</v>
      </c>
      <c r="O338" s="39">
        <f t="shared" si="77"/>
        <v>0.47487350424905994</v>
      </c>
      <c r="P338" s="34">
        <f>SUM(P302,P304:P309,P311:P316,P318:P322,P324:P331,P333:P336)</f>
        <v>8547533483</v>
      </c>
      <c r="Q338" s="34">
        <f>SUM(Q302,Q304:Q309,Q311:Q316,Q318:Q322,Q324:Q331,Q333:Q336)</f>
        <v>18409720639</v>
      </c>
      <c r="R338" s="34">
        <f>SUM(R302,R304:R309,R311:R316,R318:R322,R324:R331,R333:R336)</f>
        <v>18409720639</v>
      </c>
      <c r="S338" s="34">
        <f>SUM(S302,S304:S309,S311:S316,S318:S322,S324:S331,S333:S336)</f>
        <v>4146995281</v>
      </c>
      <c r="T338" s="39">
        <f t="shared" si="78"/>
        <v>0.22526117382872254</v>
      </c>
      <c r="U338" s="39">
        <f t="shared" si="79"/>
        <v>-0.44575895673037169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136423192408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136494231842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36467306311</v>
      </c>
      <c r="G339" s="41">
        <f t="shared" si="72"/>
        <v>0.26731016674890185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31630355276</v>
      </c>
      <c r="I339" s="41">
        <f t="shared" si="73"/>
        <v>0.23185467747597704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68097661587</v>
      </c>
      <c r="O339" s="41">
        <f t="shared" si="77"/>
        <v>0.49916484422487889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58268737222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116219699528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116219699528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23912125823</v>
      </c>
      <c r="T339" s="41">
        <f t="shared" si="78"/>
        <v>0.20574933440813981</v>
      </c>
      <c r="U339" s="41">
        <f t="shared" si="79"/>
        <v>-0.4571642224630601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80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725389962</v>
      </c>
      <c r="E8" s="33">
        <v>725389962</v>
      </c>
      <c r="F8" s="33">
        <v>196112298</v>
      </c>
      <c r="G8" s="38">
        <f>IF(($D8       =0),0,($F8       /$D8       ))</f>
        <v>0.27035430357940354</v>
      </c>
      <c r="H8" s="33">
        <v>213921804</v>
      </c>
      <c r="I8" s="38">
        <f>IF(($D8       =0),0,($H8       /$D8       ))</f>
        <v>0.29490593364455736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410034102</v>
      </c>
      <c r="O8" s="38">
        <f>IF(($D8       =0),0,($N8       /$D8       ))</f>
        <v>0.5652602372239609</v>
      </c>
      <c r="P8" s="33">
        <v>330184387</v>
      </c>
      <c r="Q8" s="33">
        <v>695248019</v>
      </c>
      <c r="R8" s="33">
        <v>695248019</v>
      </c>
      <c r="S8" s="33">
        <v>137071800</v>
      </c>
      <c r="T8" s="38">
        <f>IF(($Q8       =0),0,($S8       /$Q8       ))</f>
        <v>0.19715525431795586</v>
      </c>
      <c r="U8" s="38">
        <f>IF(($P8       =0),0,(($H8       /$P8       )-1))</f>
        <v>-0.35211411434787199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968232550</v>
      </c>
      <c r="E9" s="33">
        <v>968232550</v>
      </c>
      <c r="F9" s="33">
        <v>85082804</v>
      </c>
      <c r="G9" s="38">
        <f>IF(($D9       =0),0,($F9       /$D9       ))</f>
        <v>8.7874347954941201E-2</v>
      </c>
      <c r="H9" s="33">
        <v>182345955</v>
      </c>
      <c r="I9" s="38">
        <f>IF(($D9       =0),0,($H9       /$D9       ))</f>
        <v>0.18832867682459137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267428759</v>
      </c>
      <c r="O9" s="38">
        <f>IF(($D9       =0),0,($N9       /$D9       ))</f>
        <v>0.27620302477953257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1693622512</v>
      </c>
      <c r="E10" s="34">
        <f>SUM(E8:E9)</f>
        <v>1693622512</v>
      </c>
      <c r="F10" s="34">
        <f>SUM(F8:F9)</f>
        <v>281195102</v>
      </c>
      <c r="G10" s="39">
        <f t="shared" ref="G10:G54" si="0">IF(($D10      =0),0,($F10      /$D10      ))</f>
        <v>0.16603174556763331</v>
      </c>
      <c r="H10" s="34">
        <f>SUM(H8:H9)</f>
        <v>396267759</v>
      </c>
      <c r="I10" s="39">
        <f t="shared" ref="I10:I54" si="1">IF(($D10      =0),0,($H10      /$D10      ))</f>
        <v>0.23397643583046562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677462861</v>
      </c>
      <c r="O10" s="39">
        <f t="shared" ref="O10:O54" si="5">IF(($D10      =0),0,($N10      /$D10      ))</f>
        <v>0.40000818139809896</v>
      </c>
      <c r="P10" s="34">
        <f>SUM(P8:P9)</f>
        <v>330184387</v>
      </c>
      <c r="Q10" s="34">
        <f>SUM(Q8:Q9)</f>
        <v>695248019</v>
      </c>
      <c r="R10" s="34">
        <f>SUM(R8:R9)</f>
        <v>695248019</v>
      </c>
      <c r="S10" s="34">
        <f>SUM(S8:S9)</f>
        <v>137071800</v>
      </c>
      <c r="T10" s="39">
        <f t="shared" ref="T10:T54" si="6">IF(($Q10      =0),0,($S10      /$Q10      ))</f>
        <v>0.19715525431795586</v>
      </c>
      <c r="U10" s="39">
        <f t="shared" ref="U10:U54" si="7">IF(($P10      =0),0,(($H10      /$P10      )-1))</f>
        <v>0.20014081404763706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56303776</v>
      </c>
      <c r="E11" s="33">
        <v>56303776</v>
      </c>
      <c r="F11" s="33">
        <v>5925234</v>
      </c>
      <c r="G11" s="38">
        <f t="shared" si="0"/>
        <v>0.10523688500039501</v>
      </c>
      <c r="H11" s="33">
        <v>21712600</v>
      </c>
      <c r="I11" s="38">
        <f t="shared" si="1"/>
        <v>0.3856331056730547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27637834</v>
      </c>
      <c r="O11" s="38">
        <f t="shared" si="5"/>
        <v>0.49086999067344966</v>
      </c>
      <c r="P11" s="33">
        <v>11587547</v>
      </c>
      <c r="Q11" s="33">
        <v>52981175</v>
      </c>
      <c r="R11" s="33">
        <v>52981175</v>
      </c>
      <c r="S11" s="33">
        <v>6878715</v>
      </c>
      <c r="T11" s="38">
        <f t="shared" si="6"/>
        <v>0.12983319075124325</v>
      </c>
      <c r="U11" s="38">
        <f t="shared" si="7"/>
        <v>0.8737874374964778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28507673</v>
      </c>
      <c r="E12" s="33">
        <v>28507673</v>
      </c>
      <c r="F12" s="33">
        <v>6646959</v>
      </c>
      <c r="G12" s="38">
        <f t="shared" si="0"/>
        <v>0.23316385732360548</v>
      </c>
      <c r="H12" s="33">
        <v>7273811</v>
      </c>
      <c r="I12" s="38">
        <f t="shared" si="1"/>
        <v>0.25515274431553919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13920770</v>
      </c>
      <c r="O12" s="38">
        <f t="shared" si="5"/>
        <v>0.48831660163914464</v>
      </c>
      <c r="P12" s="33">
        <v>12581744</v>
      </c>
      <c r="Q12" s="33">
        <v>27066015</v>
      </c>
      <c r="R12" s="33">
        <v>27066015</v>
      </c>
      <c r="S12" s="33">
        <v>10116230</v>
      </c>
      <c r="T12" s="38">
        <f t="shared" si="6"/>
        <v>0.37376133871203426</v>
      </c>
      <c r="U12" s="38">
        <f t="shared" si="7"/>
        <v>-0.42187577493231465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36823680</v>
      </c>
      <c r="E13" s="33">
        <v>36823680</v>
      </c>
      <c r="F13" s="33">
        <v>4971759</v>
      </c>
      <c r="G13" s="38">
        <f t="shared" si="0"/>
        <v>0.1350152673497054</v>
      </c>
      <c r="H13" s="33">
        <v>1031397</v>
      </c>
      <c r="I13" s="38">
        <f t="shared" si="1"/>
        <v>2.8009069164189999E-2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6003156</v>
      </c>
      <c r="O13" s="38">
        <f t="shared" si="5"/>
        <v>0.16302433651389542</v>
      </c>
      <c r="P13" s="33">
        <v>13110802</v>
      </c>
      <c r="Q13" s="33">
        <v>33814044</v>
      </c>
      <c r="R13" s="33">
        <v>33814044</v>
      </c>
      <c r="S13" s="33">
        <v>7874218</v>
      </c>
      <c r="T13" s="38">
        <f t="shared" si="6"/>
        <v>0.23286827212976952</v>
      </c>
      <c r="U13" s="38">
        <f t="shared" si="7"/>
        <v>-0.92133227242696514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58803073</v>
      </c>
      <c r="E14" s="33">
        <v>58803073</v>
      </c>
      <c r="F14" s="33">
        <v>9617357</v>
      </c>
      <c r="G14" s="38">
        <f t="shared" si="0"/>
        <v>0.16355194566107115</v>
      </c>
      <c r="H14" s="33">
        <v>11207620</v>
      </c>
      <c r="I14" s="38">
        <f t="shared" si="1"/>
        <v>0.1905958214122585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20824977</v>
      </c>
      <c r="O14" s="38">
        <f t="shared" si="5"/>
        <v>0.35414776707332968</v>
      </c>
      <c r="P14" s="33">
        <v>15464273</v>
      </c>
      <c r="Q14" s="33">
        <v>41060260</v>
      </c>
      <c r="R14" s="33">
        <v>41060260</v>
      </c>
      <c r="S14" s="33">
        <v>9490351</v>
      </c>
      <c r="T14" s="38">
        <f t="shared" si="6"/>
        <v>0.23113226755018113</v>
      </c>
      <c r="U14" s="38">
        <f t="shared" si="7"/>
        <v>-0.27525723323689388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28427172</v>
      </c>
      <c r="E15" s="33">
        <v>28427172</v>
      </c>
      <c r="F15" s="33">
        <v>4528312</v>
      </c>
      <c r="G15" s="38">
        <f t="shared" si="0"/>
        <v>0.15929519827016209</v>
      </c>
      <c r="H15" s="33">
        <v>5033654</v>
      </c>
      <c r="I15" s="38">
        <f t="shared" si="1"/>
        <v>0.17707192259574747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9561966</v>
      </c>
      <c r="O15" s="38">
        <f t="shared" si="5"/>
        <v>0.33636712086590959</v>
      </c>
      <c r="P15" s="33">
        <v>7881519</v>
      </c>
      <c r="Q15" s="33">
        <v>31232405</v>
      </c>
      <c r="R15" s="33">
        <v>31232405</v>
      </c>
      <c r="S15" s="33">
        <v>2734021</v>
      </c>
      <c r="T15" s="38">
        <f t="shared" si="6"/>
        <v>8.7537959372645177E-2</v>
      </c>
      <c r="U15" s="38">
        <f t="shared" si="7"/>
        <v>-0.3613345346246073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86286718</v>
      </c>
      <c r="E16" s="33">
        <v>86286718</v>
      </c>
      <c r="F16" s="33">
        <v>12056858</v>
      </c>
      <c r="G16" s="38">
        <f t="shared" si="0"/>
        <v>0.1397301726089524</v>
      </c>
      <c r="H16" s="33">
        <v>33691158</v>
      </c>
      <c r="I16" s="38">
        <f t="shared" si="1"/>
        <v>0.39045589843850592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45748016</v>
      </c>
      <c r="O16" s="38">
        <f t="shared" si="5"/>
        <v>0.5301860710474583</v>
      </c>
      <c r="P16" s="33">
        <v>20767290</v>
      </c>
      <c r="Q16" s="33">
        <v>91486327</v>
      </c>
      <c r="R16" s="33">
        <v>91486327</v>
      </c>
      <c r="S16" s="33">
        <v>8786816</v>
      </c>
      <c r="T16" s="38">
        <f t="shared" si="6"/>
        <v>9.6045128142481881E-2</v>
      </c>
      <c r="U16" s="38">
        <f t="shared" si="7"/>
        <v>0.62231846331418295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28421394</v>
      </c>
      <c r="E17" s="33">
        <v>28421394</v>
      </c>
      <c r="F17" s="33">
        <v>2432473</v>
      </c>
      <c r="G17" s="38">
        <f t="shared" si="0"/>
        <v>8.558598498018781E-2</v>
      </c>
      <c r="H17" s="33">
        <v>2824776</v>
      </c>
      <c r="I17" s="38">
        <f t="shared" si="1"/>
        <v>9.9389072893468919E-2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5257249</v>
      </c>
      <c r="O17" s="38">
        <f t="shared" si="5"/>
        <v>0.18497505787365673</v>
      </c>
      <c r="P17" s="33">
        <v>5010005</v>
      </c>
      <c r="Q17" s="33">
        <v>31187679</v>
      </c>
      <c r="R17" s="33">
        <v>31187679</v>
      </c>
      <c r="S17" s="33">
        <v>2591792</v>
      </c>
      <c r="T17" s="38">
        <f t="shared" si="6"/>
        <v>8.3103074133859076E-2</v>
      </c>
      <c r="U17" s="38">
        <f t="shared" si="7"/>
        <v>-0.43617301779139939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3573084</v>
      </c>
      <c r="E18" s="33">
        <v>3573084</v>
      </c>
      <c r="F18" s="33">
        <v>215217</v>
      </c>
      <c r="G18" s="38">
        <f t="shared" si="0"/>
        <v>6.0232840873598273E-2</v>
      </c>
      <c r="H18" s="33">
        <v>292432</v>
      </c>
      <c r="I18" s="38">
        <f t="shared" si="1"/>
        <v>8.1843024121459218E-2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507649</v>
      </c>
      <c r="O18" s="38">
        <f t="shared" si="5"/>
        <v>0.1420758649950575</v>
      </c>
      <c r="P18" s="33">
        <v>722411</v>
      </c>
      <c r="Q18" s="33">
        <v>2179980</v>
      </c>
      <c r="R18" s="33">
        <v>2179980</v>
      </c>
      <c r="S18" s="33">
        <v>273228</v>
      </c>
      <c r="T18" s="38">
        <f t="shared" si="6"/>
        <v>0.12533509481738364</v>
      </c>
      <c r="U18" s="38">
        <f t="shared" si="7"/>
        <v>-0.59519996234830308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327146570</v>
      </c>
      <c r="E19" s="34">
        <f>SUM(E11:E18)</f>
        <v>327146570</v>
      </c>
      <c r="F19" s="34">
        <f>SUM(F11:F18)</f>
        <v>46394169</v>
      </c>
      <c r="G19" s="39">
        <f t="shared" si="0"/>
        <v>0.14181462761477218</v>
      </c>
      <c r="H19" s="34">
        <f>SUM(H11:H18)</f>
        <v>83067448</v>
      </c>
      <c r="I19" s="39">
        <f t="shared" si="1"/>
        <v>0.25391508154892162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129461617</v>
      </c>
      <c r="O19" s="39">
        <f t="shared" si="5"/>
        <v>0.39572970916369382</v>
      </c>
      <c r="P19" s="34">
        <f>SUM(P11:P18)</f>
        <v>87125591</v>
      </c>
      <c r="Q19" s="34">
        <f>SUM(Q11:Q18)</f>
        <v>311007885</v>
      </c>
      <c r="R19" s="34">
        <f>SUM(R11:R18)</f>
        <v>311007885</v>
      </c>
      <c r="S19" s="34">
        <f>SUM(S11:S18)</f>
        <v>48745371</v>
      </c>
      <c r="T19" s="39">
        <f t="shared" si="6"/>
        <v>0.15673355355604568</v>
      </c>
      <c r="U19" s="39">
        <f t="shared" si="7"/>
        <v>-4.6578082896447714E-2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696837968</v>
      </c>
      <c r="E26" s="33">
        <v>696837968</v>
      </c>
      <c r="F26" s="33">
        <v>73512757</v>
      </c>
      <c r="G26" s="38">
        <f t="shared" si="0"/>
        <v>0.1054947640281277</v>
      </c>
      <c r="H26" s="33">
        <v>83523386</v>
      </c>
      <c r="I26" s="38">
        <f t="shared" si="1"/>
        <v>0.11986055558901464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157036143</v>
      </c>
      <c r="O26" s="38">
        <f t="shared" si="5"/>
        <v>0.22535531961714234</v>
      </c>
      <c r="P26" s="33">
        <v>183835812</v>
      </c>
      <c r="Q26" s="33">
        <v>714006540</v>
      </c>
      <c r="R26" s="33">
        <v>714006540</v>
      </c>
      <c r="S26" s="33">
        <v>97235587</v>
      </c>
      <c r="T26" s="38">
        <f t="shared" si="6"/>
        <v>0.13618304812726226</v>
      </c>
      <c r="U26" s="38">
        <f t="shared" si="7"/>
        <v>-0.54566313771334174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696837968</v>
      </c>
      <c r="E27" s="34">
        <f>SUM(E20:E26)</f>
        <v>696837968</v>
      </c>
      <c r="F27" s="34">
        <f>SUM(F20:F26)</f>
        <v>73512757</v>
      </c>
      <c r="G27" s="39">
        <f t="shared" si="0"/>
        <v>0.1054947640281277</v>
      </c>
      <c r="H27" s="34">
        <f>SUM(H20:H26)</f>
        <v>83523386</v>
      </c>
      <c r="I27" s="39">
        <f t="shared" si="1"/>
        <v>0.11986055558901464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157036143</v>
      </c>
      <c r="O27" s="39">
        <f t="shared" si="5"/>
        <v>0.22535531961714234</v>
      </c>
      <c r="P27" s="34">
        <f>SUM(P20:P26)</f>
        <v>183835812</v>
      </c>
      <c r="Q27" s="34">
        <f>SUM(Q20:Q26)</f>
        <v>714006540</v>
      </c>
      <c r="R27" s="34">
        <f>SUM(R20:R26)</f>
        <v>714006540</v>
      </c>
      <c r="S27" s="34">
        <f>SUM(S20:S26)</f>
        <v>97235587</v>
      </c>
      <c r="T27" s="39">
        <f t="shared" si="6"/>
        <v>0.13618304812726226</v>
      </c>
      <c r="U27" s="39">
        <f t="shared" si="7"/>
        <v>-0.54566313771334174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684949887</v>
      </c>
      <c r="E34" s="33">
        <v>684949887</v>
      </c>
      <c r="F34" s="33">
        <v>63448634</v>
      </c>
      <c r="G34" s="38">
        <f t="shared" si="0"/>
        <v>9.2632519844477318E-2</v>
      </c>
      <c r="H34" s="33">
        <v>98335687</v>
      </c>
      <c r="I34" s="38">
        <f t="shared" si="1"/>
        <v>0.14356625041679874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161784321</v>
      </c>
      <c r="O34" s="38">
        <f t="shared" si="5"/>
        <v>0.23619877026127606</v>
      </c>
      <c r="P34" s="33">
        <v>164576609</v>
      </c>
      <c r="Q34" s="33">
        <v>493664311</v>
      </c>
      <c r="R34" s="33">
        <v>493664311</v>
      </c>
      <c r="S34" s="33">
        <v>102600676</v>
      </c>
      <c r="T34" s="38">
        <f t="shared" si="6"/>
        <v>0.20783490666393342</v>
      </c>
      <c r="U34" s="38">
        <f t="shared" si="7"/>
        <v>-0.40249293263783315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684949887</v>
      </c>
      <c r="E35" s="34">
        <f>SUM(E28:E34)</f>
        <v>684949887</v>
      </c>
      <c r="F35" s="34">
        <f>SUM(F28:F34)</f>
        <v>63448634</v>
      </c>
      <c r="G35" s="39">
        <f t="shared" si="0"/>
        <v>9.2632519844477318E-2</v>
      </c>
      <c r="H35" s="34">
        <f>SUM(H28:H34)</f>
        <v>98335687</v>
      </c>
      <c r="I35" s="39">
        <f t="shared" si="1"/>
        <v>0.14356625041679874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161784321</v>
      </c>
      <c r="O35" s="39">
        <f t="shared" si="5"/>
        <v>0.23619877026127606</v>
      </c>
      <c r="P35" s="34">
        <f>SUM(P28:P34)</f>
        <v>164576609</v>
      </c>
      <c r="Q35" s="34">
        <f>SUM(Q28:Q34)</f>
        <v>493664311</v>
      </c>
      <c r="R35" s="34">
        <f>SUM(R28:R34)</f>
        <v>493664311</v>
      </c>
      <c r="S35" s="34">
        <f>SUM(S28:S34)</f>
        <v>102600676</v>
      </c>
      <c r="T35" s="39">
        <f t="shared" si="6"/>
        <v>0.20783490666393342</v>
      </c>
      <c r="U35" s="39">
        <f t="shared" si="7"/>
        <v>-0.40249293263783315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310752184</v>
      </c>
      <c r="E39" s="33">
        <v>310752184</v>
      </c>
      <c r="F39" s="33">
        <v>32325267</v>
      </c>
      <c r="G39" s="38">
        <f t="shared" si="0"/>
        <v>0.10402265427038801</v>
      </c>
      <c r="H39" s="33">
        <v>41507331</v>
      </c>
      <c r="I39" s="38">
        <f t="shared" si="1"/>
        <v>0.13357052061780522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73832598</v>
      </c>
      <c r="O39" s="38">
        <f t="shared" si="5"/>
        <v>0.23759317488819323</v>
      </c>
      <c r="P39" s="33">
        <v>85499404</v>
      </c>
      <c r="Q39" s="33">
        <v>222860215</v>
      </c>
      <c r="R39" s="33">
        <v>222860215</v>
      </c>
      <c r="S39" s="33">
        <v>51502475</v>
      </c>
      <c r="T39" s="38">
        <f t="shared" si="6"/>
        <v>0.23109766361842557</v>
      </c>
      <c r="U39" s="38">
        <f t="shared" si="7"/>
        <v>-0.51453075626117817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310752184</v>
      </c>
      <c r="E40" s="34">
        <f>SUM(E36:E39)</f>
        <v>310752184</v>
      </c>
      <c r="F40" s="34">
        <f>SUM(F36:F39)</f>
        <v>32325267</v>
      </c>
      <c r="G40" s="39">
        <f t="shared" si="0"/>
        <v>0.10402265427038801</v>
      </c>
      <c r="H40" s="34">
        <f>SUM(H36:H39)</f>
        <v>41507331</v>
      </c>
      <c r="I40" s="39">
        <f t="shared" si="1"/>
        <v>0.13357052061780522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73832598</v>
      </c>
      <c r="O40" s="39">
        <f t="shared" si="5"/>
        <v>0.23759317488819323</v>
      </c>
      <c r="P40" s="34">
        <f>SUM(P36:P39)</f>
        <v>85499404</v>
      </c>
      <c r="Q40" s="34">
        <f>SUM(Q36:Q39)</f>
        <v>222860215</v>
      </c>
      <c r="R40" s="34">
        <f>SUM(R36:R39)</f>
        <v>222860215</v>
      </c>
      <c r="S40" s="34">
        <f>SUM(S36:S39)</f>
        <v>51502475</v>
      </c>
      <c r="T40" s="39">
        <f t="shared" si="6"/>
        <v>0.23109766361842557</v>
      </c>
      <c r="U40" s="39">
        <f t="shared" si="7"/>
        <v>-0.51453075626117817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712753370</v>
      </c>
      <c r="E46" s="33">
        <v>712753370</v>
      </c>
      <c r="F46" s="33">
        <v>79892487</v>
      </c>
      <c r="G46" s="38">
        <f t="shared" si="0"/>
        <v>0.11208994634427334</v>
      </c>
      <c r="H46" s="33">
        <v>102164273</v>
      </c>
      <c r="I46" s="38">
        <f t="shared" si="1"/>
        <v>0.14333748151902811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182056760</v>
      </c>
      <c r="O46" s="38">
        <f t="shared" si="5"/>
        <v>0.25542742786330142</v>
      </c>
      <c r="P46" s="33">
        <v>253621864</v>
      </c>
      <c r="Q46" s="33">
        <v>770110423</v>
      </c>
      <c r="R46" s="33">
        <v>770110423</v>
      </c>
      <c r="S46" s="33">
        <v>152538118</v>
      </c>
      <c r="T46" s="38">
        <f t="shared" si="6"/>
        <v>0.19807304698692541</v>
      </c>
      <c r="U46" s="38">
        <f t="shared" si="7"/>
        <v>-0.59717876294766126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712753370</v>
      </c>
      <c r="E47" s="34">
        <f>SUM(E41:E46)</f>
        <v>712753370</v>
      </c>
      <c r="F47" s="34">
        <f>SUM(F41:F46)</f>
        <v>79892487</v>
      </c>
      <c r="G47" s="39">
        <f t="shared" si="0"/>
        <v>0.11208994634427334</v>
      </c>
      <c r="H47" s="34">
        <f>SUM(H41:H46)</f>
        <v>102164273</v>
      </c>
      <c r="I47" s="39">
        <f t="shared" si="1"/>
        <v>0.14333748151902811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182056760</v>
      </c>
      <c r="O47" s="39">
        <f t="shared" si="5"/>
        <v>0.25542742786330142</v>
      </c>
      <c r="P47" s="34">
        <f>SUM(P41:P46)</f>
        <v>253621864</v>
      </c>
      <c r="Q47" s="34">
        <f>SUM(Q41:Q46)</f>
        <v>770110423</v>
      </c>
      <c r="R47" s="34">
        <f>SUM(R41:R46)</f>
        <v>770110423</v>
      </c>
      <c r="S47" s="34">
        <f>SUM(S41:S46)</f>
        <v>152538118</v>
      </c>
      <c r="T47" s="39">
        <f t="shared" si="6"/>
        <v>0.19807304698692541</v>
      </c>
      <c r="U47" s="39">
        <f t="shared" si="7"/>
        <v>-0.59717876294766126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275422635</v>
      </c>
      <c r="E52" s="33">
        <v>275422635</v>
      </c>
      <c r="F52" s="33">
        <v>36529280</v>
      </c>
      <c r="G52" s="38">
        <f t="shared" si="0"/>
        <v>0.13262991257054818</v>
      </c>
      <c r="H52" s="33">
        <v>67866708</v>
      </c>
      <c r="I52" s="38">
        <f t="shared" si="1"/>
        <v>0.24640933378623728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104395988</v>
      </c>
      <c r="O52" s="38">
        <f t="shared" si="5"/>
        <v>0.37903924635678543</v>
      </c>
      <c r="P52" s="33">
        <v>92048530</v>
      </c>
      <c r="Q52" s="33">
        <v>247786864</v>
      </c>
      <c r="R52" s="33">
        <v>247786864</v>
      </c>
      <c r="S52" s="33">
        <v>52118501</v>
      </c>
      <c r="T52" s="38">
        <f t="shared" si="6"/>
        <v>0.21033601280816888</v>
      </c>
      <c r="U52" s="38">
        <f t="shared" si="7"/>
        <v>-0.26270731319663665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275422635</v>
      </c>
      <c r="E53" s="34">
        <f>SUM(E48:E52)</f>
        <v>275422635</v>
      </c>
      <c r="F53" s="34">
        <f>SUM(F48:F52)</f>
        <v>36529280</v>
      </c>
      <c r="G53" s="39">
        <f t="shared" si="0"/>
        <v>0.13262991257054818</v>
      </c>
      <c r="H53" s="34">
        <f>SUM(H48:H52)</f>
        <v>67866708</v>
      </c>
      <c r="I53" s="39">
        <f t="shared" si="1"/>
        <v>0.24640933378623728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104395988</v>
      </c>
      <c r="O53" s="39">
        <f t="shared" si="5"/>
        <v>0.37903924635678543</v>
      </c>
      <c r="P53" s="34">
        <f>SUM(P48:P52)</f>
        <v>92048530</v>
      </c>
      <c r="Q53" s="34">
        <f>SUM(Q48:Q52)</f>
        <v>247786864</v>
      </c>
      <c r="R53" s="34">
        <f>SUM(R48:R52)</f>
        <v>247786864</v>
      </c>
      <c r="S53" s="34">
        <f>SUM(S48:S52)</f>
        <v>52118501</v>
      </c>
      <c r="T53" s="39">
        <f t="shared" si="6"/>
        <v>0.21033601280816888</v>
      </c>
      <c r="U53" s="39">
        <f t="shared" si="7"/>
        <v>-0.26270731319663665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4701485126</v>
      </c>
      <c r="E54" s="34">
        <f>SUM(E8:E9,E11:E18,E20:E26,E28:E34,E36:E39,E41:E46,E48:E52)</f>
        <v>4701485126</v>
      </c>
      <c r="F54" s="34">
        <f>SUM(F8:F9,F11:F18,F20:F26,F28:F34,F36:F39,F41:F46,F48:F52)</f>
        <v>613297696</v>
      </c>
      <c r="G54" s="39">
        <f t="shared" si="0"/>
        <v>0.13044765208515943</v>
      </c>
      <c r="H54" s="34">
        <f>SUM(H8:H9,H11:H18,H20:H26,H28:H34,H36:H39,H41:H46,H48:H52)</f>
        <v>872732592</v>
      </c>
      <c r="I54" s="39">
        <f t="shared" si="1"/>
        <v>0.18562912964961703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1486030288</v>
      </c>
      <c r="O54" s="39">
        <f t="shared" si="5"/>
        <v>0.31607678173477644</v>
      </c>
      <c r="P54" s="34">
        <f>SUM(P8:P9,P11:P18,P20:P26,P28:P34,P36:P39,P41:P46,P48:P52)</f>
        <v>1196892197</v>
      </c>
      <c r="Q54" s="34">
        <f>SUM(Q8:Q9,Q11:Q18,Q20:Q26,Q28:Q34,Q36:Q39,Q41:Q46,Q48:Q52)</f>
        <v>3454684257</v>
      </c>
      <c r="R54" s="34">
        <f>SUM(R8:R9,R11:R18,R20:R26,R28:R34,R36:R39,R41:R46,R48:R52)</f>
        <v>3454684257</v>
      </c>
      <c r="S54" s="34">
        <f>SUM(S8:S9,S11:S18,S20:S26,S28:S34,S36:S39,S41:S46,S48:S52)</f>
        <v>641812528</v>
      </c>
      <c r="T54" s="39">
        <f t="shared" si="6"/>
        <v>0.18578037246082255</v>
      </c>
      <c r="U54" s="39">
        <f t="shared" si="7"/>
        <v>-0.27083442085469622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1562155127</v>
      </c>
      <c r="E57" s="33">
        <v>1562155127</v>
      </c>
      <c r="F57" s="33">
        <v>303674229</v>
      </c>
      <c r="G57" s="38">
        <f t="shared" ref="G57:G85" si="8">IF(($D57      =0),0,($F57      /$D57      ))</f>
        <v>0.19439441304602267</v>
      </c>
      <c r="H57" s="33">
        <v>481376154</v>
      </c>
      <c r="I57" s="38">
        <f t="shared" ref="I57:I85" si="9">IF(($D57      =0),0,($H57      /$D57      ))</f>
        <v>0.30814875275827841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785050383</v>
      </c>
      <c r="O57" s="38">
        <f t="shared" ref="O57:O85" si="13">IF(($D57      =0),0,($N57      /$D57      ))</f>
        <v>0.50254316580430103</v>
      </c>
      <c r="P57" s="33">
        <v>994841459</v>
      </c>
      <c r="Q57" s="33">
        <v>1392847646</v>
      </c>
      <c r="R57" s="33">
        <v>1392847646</v>
      </c>
      <c r="S57" s="33">
        <v>460116927</v>
      </c>
      <c r="T57" s="38">
        <f t="shared" ref="T57:T85" si="14">IF(($Q57      =0),0,($S57      /$Q57      ))</f>
        <v>0.33034261020677347</v>
      </c>
      <c r="U57" s="38">
        <f t="shared" ref="U57:U85" si="15">IF(($P57      =0),0,(($H57      /$P57      )-1))</f>
        <v>-0.51612777126933151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1562155127</v>
      </c>
      <c r="E58" s="34">
        <f>E57</f>
        <v>1562155127</v>
      </c>
      <c r="F58" s="34">
        <f>F57</f>
        <v>303674229</v>
      </c>
      <c r="G58" s="39">
        <f t="shared" si="8"/>
        <v>0.19439441304602267</v>
      </c>
      <c r="H58" s="34">
        <f>H57</f>
        <v>481376154</v>
      </c>
      <c r="I58" s="39">
        <f t="shared" si="9"/>
        <v>0.30814875275827841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785050383</v>
      </c>
      <c r="O58" s="39">
        <f t="shared" si="13"/>
        <v>0.50254316580430103</v>
      </c>
      <c r="P58" s="34">
        <f>P57</f>
        <v>994841459</v>
      </c>
      <c r="Q58" s="34">
        <f>Q57</f>
        <v>1392847646</v>
      </c>
      <c r="R58" s="34">
        <f>R57</f>
        <v>1392847646</v>
      </c>
      <c r="S58" s="34">
        <f>S57</f>
        <v>460116927</v>
      </c>
      <c r="T58" s="39">
        <f t="shared" si="14"/>
        <v>0.33034261020677347</v>
      </c>
      <c r="U58" s="39">
        <f t="shared" si="15"/>
        <v>-0.51612777126933151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3489144</v>
      </c>
      <c r="E59" s="33">
        <v>3489144</v>
      </c>
      <c r="F59" s="33">
        <v>1257925</v>
      </c>
      <c r="G59" s="38">
        <f t="shared" si="8"/>
        <v>0.36052538960845409</v>
      </c>
      <c r="H59" s="33">
        <v>2486217</v>
      </c>
      <c r="I59" s="38">
        <f t="shared" si="9"/>
        <v>0.7125578651955895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3744142</v>
      </c>
      <c r="O59" s="38">
        <f t="shared" si="13"/>
        <v>1.0730832548040437</v>
      </c>
      <c r="P59" s="33">
        <v>591424</v>
      </c>
      <c r="Q59" s="33">
        <v>11378911</v>
      </c>
      <c r="R59" s="33">
        <v>11378911</v>
      </c>
      <c r="S59" s="33">
        <v>476238</v>
      </c>
      <c r="T59" s="38">
        <f t="shared" si="14"/>
        <v>4.1852686957477743E-2</v>
      </c>
      <c r="U59" s="38">
        <f t="shared" si="15"/>
        <v>3.2037810437182124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63951867</v>
      </c>
      <c r="E60" s="33">
        <v>63951867</v>
      </c>
      <c r="F60" s="33">
        <v>10104318</v>
      </c>
      <c r="G60" s="38">
        <f t="shared" si="8"/>
        <v>0.15799879618838963</v>
      </c>
      <c r="H60" s="33">
        <v>99078878</v>
      </c>
      <c r="I60" s="38">
        <f t="shared" si="9"/>
        <v>1.5492726428143215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109183196</v>
      </c>
      <c r="O60" s="38">
        <f t="shared" si="13"/>
        <v>1.7072714390027113</v>
      </c>
      <c r="P60" s="33">
        <v>633746</v>
      </c>
      <c r="Q60" s="33">
        <v>79969800</v>
      </c>
      <c r="R60" s="33">
        <v>79969800</v>
      </c>
      <c r="S60" s="33">
        <v>24</v>
      </c>
      <c r="T60" s="38">
        <f t="shared" si="14"/>
        <v>3.0011329276801995E-7</v>
      </c>
      <c r="U60" s="38">
        <f t="shared" si="15"/>
        <v>155.33846683055987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20614168</v>
      </c>
      <c r="E61" s="33">
        <v>20614168</v>
      </c>
      <c r="F61" s="33">
        <v>3713411</v>
      </c>
      <c r="G61" s="38">
        <f t="shared" si="8"/>
        <v>0.18013877639883405</v>
      </c>
      <c r="H61" s="33">
        <v>5840187</v>
      </c>
      <c r="I61" s="38">
        <f t="shared" si="9"/>
        <v>0.28330937246654825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9553598</v>
      </c>
      <c r="O61" s="38">
        <f t="shared" si="13"/>
        <v>0.46344814886538227</v>
      </c>
      <c r="P61" s="33">
        <v>8534220</v>
      </c>
      <c r="Q61" s="33">
        <v>24536892</v>
      </c>
      <c r="R61" s="33">
        <v>24536892</v>
      </c>
      <c r="S61" s="33">
        <v>3284860</v>
      </c>
      <c r="T61" s="38">
        <f t="shared" si="14"/>
        <v>0.13387433094623394</v>
      </c>
      <c r="U61" s="38">
        <f t="shared" si="15"/>
        <v>-0.31567419166602217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88055179</v>
      </c>
      <c r="E63" s="34">
        <f>SUM(E59:E62)</f>
        <v>88055179</v>
      </c>
      <c r="F63" s="34">
        <f>SUM(F59:F62)</f>
        <v>15075654</v>
      </c>
      <c r="G63" s="39">
        <f t="shared" si="8"/>
        <v>0.17120689743870715</v>
      </c>
      <c r="H63" s="34">
        <f>SUM(H59:H62)</f>
        <v>107405282</v>
      </c>
      <c r="I63" s="39">
        <f t="shared" si="9"/>
        <v>1.2197497435102596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122480936</v>
      </c>
      <c r="O63" s="39">
        <f t="shared" si="13"/>
        <v>1.3909566409489669</v>
      </c>
      <c r="P63" s="34">
        <f>SUM(P59:P62)</f>
        <v>9759390</v>
      </c>
      <c r="Q63" s="34">
        <f>SUM(Q59:Q62)</f>
        <v>115885603</v>
      </c>
      <c r="R63" s="34">
        <f>SUM(R59:R62)</f>
        <v>115885603</v>
      </c>
      <c r="S63" s="34">
        <f>SUM(S59:S62)</f>
        <v>3761122</v>
      </c>
      <c r="T63" s="39">
        <f t="shared" si="14"/>
        <v>3.2455472488674884E-2</v>
      </c>
      <c r="U63" s="39">
        <f t="shared" si="15"/>
        <v>10.005327382141711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90451175</v>
      </c>
      <c r="E64" s="33">
        <v>90451175</v>
      </c>
      <c r="F64" s="33">
        <v>10509</v>
      </c>
      <c r="G64" s="38">
        <f t="shared" si="8"/>
        <v>1.161842286736463E-4</v>
      </c>
      <c r="H64" s="33">
        <v>156843</v>
      </c>
      <c r="I64" s="38">
        <f t="shared" si="9"/>
        <v>1.7340073249463039E-3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167352</v>
      </c>
      <c r="O64" s="38">
        <f t="shared" si="13"/>
        <v>1.8501915536199502E-3</v>
      </c>
      <c r="P64" s="33">
        <v>735081</v>
      </c>
      <c r="Q64" s="33">
        <v>46273815</v>
      </c>
      <c r="R64" s="33">
        <v>46273815</v>
      </c>
      <c r="S64" s="33">
        <v>706400</v>
      </c>
      <c r="T64" s="38">
        <f t="shared" si="14"/>
        <v>1.5265652940005054E-2</v>
      </c>
      <c r="U64" s="38">
        <f t="shared" si="15"/>
        <v>-0.78663167732535599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12393388</v>
      </c>
      <c r="E65" s="33">
        <v>12393388</v>
      </c>
      <c r="F65" s="33">
        <v>2581172</v>
      </c>
      <c r="G65" s="38">
        <f t="shared" si="8"/>
        <v>0.20827008724329457</v>
      </c>
      <c r="H65" s="33">
        <v>1865421</v>
      </c>
      <c r="I65" s="38">
        <f t="shared" si="9"/>
        <v>0.15051743720119148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4446593</v>
      </c>
      <c r="O65" s="38">
        <f t="shared" si="13"/>
        <v>0.35878752444448603</v>
      </c>
      <c r="P65" s="33">
        <v>3593197</v>
      </c>
      <c r="Q65" s="33">
        <v>11982042</v>
      </c>
      <c r="R65" s="33">
        <v>11982042</v>
      </c>
      <c r="S65" s="33">
        <v>1075297</v>
      </c>
      <c r="T65" s="38">
        <f t="shared" si="14"/>
        <v>8.9742382809207308E-2</v>
      </c>
      <c r="U65" s="38">
        <f t="shared" si="15"/>
        <v>-0.48084644398845933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14897986</v>
      </c>
      <c r="E66" s="33">
        <v>14897986</v>
      </c>
      <c r="F66" s="33">
        <v>2154552</v>
      </c>
      <c r="G66" s="38">
        <f t="shared" si="8"/>
        <v>0.14462035338199405</v>
      </c>
      <c r="H66" s="33">
        <v>4109945</v>
      </c>
      <c r="I66" s="38">
        <f t="shared" si="9"/>
        <v>0.27587252397740203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6264497</v>
      </c>
      <c r="O66" s="38">
        <f t="shared" si="13"/>
        <v>0.42049287735939611</v>
      </c>
      <c r="P66" s="33">
        <v>5502283</v>
      </c>
      <c r="Q66" s="33">
        <v>12198744</v>
      </c>
      <c r="R66" s="33">
        <v>12198744</v>
      </c>
      <c r="S66" s="33">
        <v>3580927</v>
      </c>
      <c r="T66" s="38">
        <f t="shared" si="14"/>
        <v>0.29354882764979739</v>
      </c>
      <c r="U66" s="38">
        <f t="shared" si="15"/>
        <v>-0.25304732599177471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906016728</v>
      </c>
      <c r="E67" s="33">
        <v>906016728</v>
      </c>
      <c r="F67" s="33">
        <v>19840037</v>
      </c>
      <c r="G67" s="38">
        <f t="shared" si="8"/>
        <v>2.1898091267913103E-2</v>
      </c>
      <c r="H67" s="33">
        <v>76555456</v>
      </c>
      <c r="I67" s="38">
        <f t="shared" si="9"/>
        <v>8.4496735693824848E-2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96395493</v>
      </c>
      <c r="O67" s="38">
        <f t="shared" si="13"/>
        <v>0.10639482696173795</v>
      </c>
      <c r="P67" s="33">
        <v>138154433</v>
      </c>
      <c r="Q67" s="33">
        <v>816718405</v>
      </c>
      <c r="R67" s="33">
        <v>816718405</v>
      </c>
      <c r="S67" s="33">
        <v>110192172</v>
      </c>
      <c r="T67" s="38">
        <f t="shared" si="14"/>
        <v>0.13492064256835254</v>
      </c>
      <c r="U67" s="38">
        <f t="shared" si="15"/>
        <v>-0.44587043399468762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69739060</v>
      </c>
      <c r="E68" s="33">
        <v>69739060</v>
      </c>
      <c r="F68" s="33">
        <v>6763938</v>
      </c>
      <c r="G68" s="38">
        <f t="shared" si="8"/>
        <v>9.6989233866931965E-2</v>
      </c>
      <c r="H68" s="33">
        <v>20690366</v>
      </c>
      <c r="I68" s="38">
        <f t="shared" si="9"/>
        <v>0.2966826051283169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27454304</v>
      </c>
      <c r="O68" s="38">
        <f t="shared" si="13"/>
        <v>0.39367183899524888</v>
      </c>
      <c r="P68" s="33">
        <v>29626581</v>
      </c>
      <c r="Q68" s="33">
        <v>83083214</v>
      </c>
      <c r="R68" s="33">
        <v>83083214</v>
      </c>
      <c r="S68" s="33">
        <v>17749843</v>
      </c>
      <c r="T68" s="38">
        <f t="shared" si="14"/>
        <v>0.21363933995138898</v>
      </c>
      <c r="U68" s="38">
        <f t="shared" si="15"/>
        <v>-0.30162829116191303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1093498337</v>
      </c>
      <c r="E70" s="34">
        <f>SUM(E64:E69)</f>
        <v>1093498337</v>
      </c>
      <c r="F70" s="34">
        <f>SUM(F64:F69)</f>
        <v>31350208</v>
      </c>
      <c r="G70" s="39">
        <f t="shared" si="8"/>
        <v>2.8669643966728775E-2</v>
      </c>
      <c r="H70" s="34">
        <f>SUM(H64:H69)</f>
        <v>103378031</v>
      </c>
      <c r="I70" s="39">
        <f t="shared" si="9"/>
        <v>9.4538809527243015E-2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134728239</v>
      </c>
      <c r="O70" s="39">
        <f t="shared" si="13"/>
        <v>0.1232084534939718</v>
      </c>
      <c r="P70" s="34">
        <f>SUM(P64:P69)</f>
        <v>177611575</v>
      </c>
      <c r="Q70" s="34">
        <f>SUM(Q64:Q69)</f>
        <v>970256220</v>
      </c>
      <c r="R70" s="34">
        <f>SUM(R64:R69)</f>
        <v>970256220</v>
      </c>
      <c r="S70" s="34">
        <f>SUM(S64:S69)</f>
        <v>133304639</v>
      </c>
      <c r="T70" s="39">
        <f t="shared" si="14"/>
        <v>0.13739117178759236</v>
      </c>
      <c r="U70" s="39">
        <f t="shared" si="15"/>
        <v>-0.41795442667517591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54601032</v>
      </c>
      <c r="E71" s="33">
        <v>54601032</v>
      </c>
      <c r="F71" s="33">
        <v>10493012</v>
      </c>
      <c r="G71" s="38">
        <f t="shared" si="8"/>
        <v>0.19217607462071412</v>
      </c>
      <c r="H71" s="33">
        <v>13748698</v>
      </c>
      <c r="I71" s="38">
        <f t="shared" si="9"/>
        <v>0.25180289632620861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24241710</v>
      </c>
      <c r="O71" s="38">
        <f t="shared" si="13"/>
        <v>0.44397897094692274</v>
      </c>
      <c r="P71" s="33">
        <v>20155745</v>
      </c>
      <c r="Q71" s="33">
        <v>76786944</v>
      </c>
      <c r="R71" s="33">
        <v>76786944</v>
      </c>
      <c r="S71" s="33">
        <v>10863909</v>
      </c>
      <c r="T71" s="38">
        <f t="shared" si="14"/>
        <v>0.14148120024154107</v>
      </c>
      <c r="U71" s="38">
        <f t="shared" si="15"/>
        <v>-0.31787696262281551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37120093</v>
      </c>
      <c r="E72" s="33">
        <v>37120093</v>
      </c>
      <c r="F72" s="33">
        <v>22263690</v>
      </c>
      <c r="G72" s="38">
        <f t="shared" si="8"/>
        <v>0.59977462879740095</v>
      </c>
      <c r="H72" s="33">
        <v>7936044</v>
      </c>
      <c r="I72" s="38">
        <f t="shared" si="9"/>
        <v>0.21379375315681456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30199734</v>
      </c>
      <c r="O72" s="38">
        <f t="shared" si="13"/>
        <v>0.81356838195421544</v>
      </c>
      <c r="P72" s="33">
        <v>14454991</v>
      </c>
      <c r="Q72" s="33">
        <v>38648457</v>
      </c>
      <c r="R72" s="33">
        <v>38648457</v>
      </c>
      <c r="S72" s="33">
        <v>8816731</v>
      </c>
      <c r="T72" s="38">
        <f t="shared" si="14"/>
        <v>0.22812633891179665</v>
      </c>
      <c r="U72" s="38">
        <f t="shared" si="15"/>
        <v>-0.45098243229622215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26439552</v>
      </c>
      <c r="E73" s="33">
        <v>26439552</v>
      </c>
      <c r="F73" s="33">
        <v>15015311</v>
      </c>
      <c r="G73" s="38">
        <f t="shared" si="8"/>
        <v>0.56791094644871443</v>
      </c>
      <c r="H73" s="33">
        <v>9907125</v>
      </c>
      <c r="I73" s="38">
        <f t="shared" si="9"/>
        <v>0.37470850489448537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24922436</v>
      </c>
      <c r="O73" s="38">
        <f t="shared" si="13"/>
        <v>0.9426194513431998</v>
      </c>
      <c r="P73" s="33">
        <v>20503438</v>
      </c>
      <c r="Q73" s="33">
        <v>68695944</v>
      </c>
      <c r="R73" s="33">
        <v>68695944</v>
      </c>
      <c r="S73" s="33">
        <v>8528373</v>
      </c>
      <c r="T73" s="38">
        <f t="shared" si="14"/>
        <v>0.12414667451108904</v>
      </c>
      <c r="U73" s="38">
        <f t="shared" si="15"/>
        <v>-0.51680664481732286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60019158</v>
      </c>
      <c r="E74" s="33">
        <v>60019158</v>
      </c>
      <c r="F74" s="33">
        <v>14995093</v>
      </c>
      <c r="G74" s="38">
        <f t="shared" si="8"/>
        <v>0.24983844325173638</v>
      </c>
      <c r="H74" s="33">
        <v>15684708</v>
      </c>
      <c r="I74" s="38">
        <f t="shared" si="9"/>
        <v>0.26132835785533681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30679801</v>
      </c>
      <c r="O74" s="38">
        <f t="shared" si="13"/>
        <v>0.51116680110707313</v>
      </c>
      <c r="P74" s="33">
        <v>76231246</v>
      </c>
      <c r="Q74" s="33">
        <v>61419791</v>
      </c>
      <c r="R74" s="33">
        <v>61419791</v>
      </c>
      <c r="S74" s="33">
        <v>9922791</v>
      </c>
      <c r="T74" s="38">
        <f t="shared" si="14"/>
        <v>0.16155689946909785</v>
      </c>
      <c r="U74" s="38">
        <f t="shared" si="15"/>
        <v>-0.79424830600302665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18906824</v>
      </c>
      <c r="E75" s="33">
        <v>18906824</v>
      </c>
      <c r="F75" s="33">
        <v>1827461</v>
      </c>
      <c r="G75" s="38">
        <f t="shared" si="8"/>
        <v>9.6656159701915031E-2</v>
      </c>
      <c r="H75" s="33">
        <v>5802614</v>
      </c>
      <c r="I75" s="38">
        <f t="shared" si="9"/>
        <v>0.30690580289952452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7630075</v>
      </c>
      <c r="O75" s="38">
        <f t="shared" si="13"/>
        <v>0.40356196260143956</v>
      </c>
      <c r="P75" s="33">
        <v>3332317</v>
      </c>
      <c r="Q75" s="33">
        <v>18803424</v>
      </c>
      <c r="R75" s="33">
        <v>18803424</v>
      </c>
      <c r="S75" s="33">
        <v>1832427</v>
      </c>
      <c r="T75" s="38">
        <f t="shared" si="14"/>
        <v>9.7451772613328297E-2</v>
      </c>
      <c r="U75" s="38">
        <f t="shared" si="15"/>
        <v>0.74131512698221691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35375990</v>
      </c>
      <c r="E76" s="33">
        <v>35375990</v>
      </c>
      <c r="F76" s="33">
        <v>4443043</v>
      </c>
      <c r="G76" s="38">
        <f t="shared" si="8"/>
        <v>0.12559487381130535</v>
      </c>
      <c r="H76" s="33">
        <v>2751488</v>
      </c>
      <c r="I76" s="38">
        <f t="shared" si="9"/>
        <v>7.7778402809363073E-2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7194531</v>
      </c>
      <c r="O76" s="38">
        <f t="shared" si="13"/>
        <v>0.20337327662066843</v>
      </c>
      <c r="P76" s="33">
        <v>181163</v>
      </c>
      <c r="Q76" s="33">
        <v>35716919</v>
      </c>
      <c r="R76" s="33">
        <v>35716919</v>
      </c>
      <c r="S76" s="33">
        <v>181163</v>
      </c>
      <c r="T76" s="38">
        <f t="shared" si="14"/>
        <v>5.0721900172856459E-3</v>
      </c>
      <c r="U76" s="38">
        <f t="shared" si="15"/>
        <v>14.187913646826338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232462649</v>
      </c>
      <c r="E78" s="34">
        <f>SUM(E71:E77)</f>
        <v>232462649</v>
      </c>
      <c r="F78" s="34">
        <f>SUM(F71:F77)</f>
        <v>69037610</v>
      </c>
      <c r="G78" s="39">
        <f t="shared" si="8"/>
        <v>0.29698366725572328</v>
      </c>
      <c r="H78" s="34">
        <f>SUM(H71:H77)</f>
        <v>55830677</v>
      </c>
      <c r="I78" s="39">
        <f t="shared" si="9"/>
        <v>0.24017052735211669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124868287</v>
      </c>
      <c r="O78" s="39">
        <f t="shared" si="13"/>
        <v>0.53715419460783997</v>
      </c>
      <c r="P78" s="34">
        <f>SUM(P71:P77)</f>
        <v>134858900</v>
      </c>
      <c r="Q78" s="34">
        <f>SUM(Q71:Q77)</f>
        <v>300071479</v>
      </c>
      <c r="R78" s="34">
        <f>SUM(R71:R77)</f>
        <v>300071479</v>
      </c>
      <c r="S78" s="34">
        <f>SUM(S71:S77)</f>
        <v>40145394</v>
      </c>
      <c r="T78" s="39">
        <f t="shared" si="14"/>
        <v>0.13378610367698424</v>
      </c>
      <c r="U78" s="39">
        <f t="shared" si="15"/>
        <v>-0.58600672999705616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108496452</v>
      </c>
      <c r="E79" s="33">
        <v>108496452</v>
      </c>
      <c r="F79" s="33">
        <v>7320024</v>
      </c>
      <c r="G79" s="38">
        <f t="shared" si="8"/>
        <v>6.746786521645888E-2</v>
      </c>
      <c r="H79" s="33">
        <v>13408425</v>
      </c>
      <c r="I79" s="38">
        <f t="shared" si="9"/>
        <v>0.12358399517064392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20728449</v>
      </c>
      <c r="O79" s="38">
        <f t="shared" si="13"/>
        <v>0.19105186038710278</v>
      </c>
      <c r="P79" s="33">
        <v>21166154</v>
      </c>
      <c r="Q79" s="33">
        <v>106446011</v>
      </c>
      <c r="R79" s="33">
        <v>106446011</v>
      </c>
      <c r="S79" s="33">
        <v>12912921</v>
      </c>
      <c r="T79" s="38">
        <f t="shared" si="14"/>
        <v>0.12130958106076892</v>
      </c>
      <c r="U79" s="38">
        <f t="shared" si="15"/>
        <v>-0.36651575907460565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66292665</v>
      </c>
      <c r="E80" s="33">
        <v>66292665</v>
      </c>
      <c r="F80" s="33">
        <v>3669452</v>
      </c>
      <c r="G80" s="38">
        <f t="shared" si="8"/>
        <v>5.5352307830738134E-2</v>
      </c>
      <c r="H80" s="33">
        <v>7289291</v>
      </c>
      <c r="I80" s="38">
        <f t="shared" si="9"/>
        <v>0.10995622215519621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10958743</v>
      </c>
      <c r="O80" s="38">
        <f t="shared" si="13"/>
        <v>0.16530852998593434</v>
      </c>
      <c r="P80" s="33">
        <v>18964040</v>
      </c>
      <c r="Q80" s="33">
        <v>53091688</v>
      </c>
      <c r="R80" s="33">
        <v>53091688</v>
      </c>
      <c r="S80" s="33">
        <v>13191910</v>
      </c>
      <c r="T80" s="38">
        <f t="shared" si="14"/>
        <v>0.24847411142776249</v>
      </c>
      <c r="U80" s="38">
        <f t="shared" si="15"/>
        <v>-0.61562562618513783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381706080</v>
      </c>
      <c r="E81" s="33">
        <v>381706080</v>
      </c>
      <c r="F81" s="33">
        <v>63685704</v>
      </c>
      <c r="G81" s="38">
        <f t="shared" si="8"/>
        <v>0.16684487708448342</v>
      </c>
      <c r="H81" s="33">
        <v>82716205</v>
      </c>
      <c r="I81" s="38">
        <f t="shared" si="9"/>
        <v>0.21670130326454323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146401909</v>
      </c>
      <c r="O81" s="38">
        <f t="shared" si="13"/>
        <v>0.38354618034902666</v>
      </c>
      <c r="P81" s="33">
        <v>150075155</v>
      </c>
      <c r="Q81" s="33">
        <v>363968180</v>
      </c>
      <c r="R81" s="33">
        <v>363968180</v>
      </c>
      <c r="S81" s="33">
        <v>91694071</v>
      </c>
      <c r="T81" s="38">
        <f t="shared" si="14"/>
        <v>0.25192881146917845</v>
      </c>
      <c r="U81" s="38">
        <f t="shared" si="15"/>
        <v>-0.44883478547798272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26248884</v>
      </c>
      <c r="E82" s="33">
        <v>26248884</v>
      </c>
      <c r="F82" s="33">
        <v>4050618</v>
      </c>
      <c r="G82" s="38">
        <f t="shared" si="8"/>
        <v>0.15431581776962403</v>
      </c>
      <c r="H82" s="33">
        <v>5919767</v>
      </c>
      <c r="I82" s="38">
        <f t="shared" si="9"/>
        <v>0.22552452134726947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9970385</v>
      </c>
      <c r="O82" s="38">
        <f t="shared" si="13"/>
        <v>0.37984033911689352</v>
      </c>
      <c r="P82" s="33">
        <v>23023144</v>
      </c>
      <c r="Q82" s="33">
        <v>67095211</v>
      </c>
      <c r="R82" s="33">
        <v>67095211</v>
      </c>
      <c r="S82" s="33">
        <v>21672685</v>
      </c>
      <c r="T82" s="38">
        <f t="shared" si="14"/>
        <v>0.32301388842789391</v>
      </c>
      <c r="U82" s="38">
        <f t="shared" si="15"/>
        <v>-0.74287755833868729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582744081</v>
      </c>
      <c r="E84" s="34">
        <f>SUM(E79:E83)</f>
        <v>582744081</v>
      </c>
      <c r="F84" s="34">
        <f>SUM(F79:F83)</f>
        <v>78725798</v>
      </c>
      <c r="G84" s="39">
        <f t="shared" si="8"/>
        <v>0.13509497662319456</v>
      </c>
      <c r="H84" s="34">
        <f>SUM(H79:H83)</f>
        <v>109333688</v>
      </c>
      <c r="I84" s="39">
        <f t="shared" si="9"/>
        <v>0.18761870187060725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188059486</v>
      </c>
      <c r="O84" s="39">
        <f t="shared" si="13"/>
        <v>0.32271367849380184</v>
      </c>
      <c r="P84" s="34">
        <f>SUM(P79:P83)</f>
        <v>213228493</v>
      </c>
      <c r="Q84" s="34">
        <f>SUM(Q79:Q83)</f>
        <v>590601090</v>
      </c>
      <c r="R84" s="34">
        <f>SUM(R79:R83)</f>
        <v>590601090</v>
      </c>
      <c r="S84" s="34">
        <f>SUM(S79:S83)</f>
        <v>139471587</v>
      </c>
      <c r="T84" s="39">
        <f t="shared" si="14"/>
        <v>0.23615192955366879</v>
      </c>
      <c r="U84" s="39">
        <f t="shared" si="15"/>
        <v>-0.48724635032711128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3558915373</v>
      </c>
      <c r="E85" s="34">
        <f>SUM(E57,E59:E62,E64:E69,E71:E77,E79:E83)</f>
        <v>3558915373</v>
      </c>
      <c r="F85" s="34">
        <f>SUM(F57,F59:F62,F64:F69,F71:F77,F79:F83)</f>
        <v>497863499</v>
      </c>
      <c r="G85" s="39">
        <f t="shared" si="8"/>
        <v>0.13989191841342499</v>
      </c>
      <c r="H85" s="34">
        <f>SUM(H57,H59:H62,H64:H69,H71:H77,H79:H83)</f>
        <v>857323832</v>
      </c>
      <c r="I85" s="39">
        <f t="shared" si="9"/>
        <v>0.24089469463200971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1355187331</v>
      </c>
      <c r="O85" s="39">
        <f t="shared" si="13"/>
        <v>0.38078661304543471</v>
      </c>
      <c r="P85" s="34">
        <f>SUM(P57,P59:P62,P64:P69,P71:P77,P79:P83)</f>
        <v>1530299817</v>
      </c>
      <c r="Q85" s="34">
        <f>SUM(Q57,Q59:Q62,Q64:Q69,Q71:Q77,Q79:Q83)</f>
        <v>3369662038</v>
      </c>
      <c r="R85" s="34">
        <f>SUM(R57,R59:R62,R64:R69,R71:R77,R79:R83)</f>
        <v>3369662038</v>
      </c>
      <c r="S85" s="34">
        <f>SUM(S57,S59:S62,S64:S69,S71:S77,S79:S83)</f>
        <v>776799669</v>
      </c>
      <c r="T85" s="39">
        <f t="shared" si="14"/>
        <v>0.23052747137248664</v>
      </c>
      <c r="U85" s="39">
        <f t="shared" si="15"/>
        <v>-0.439767408663292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6468322721</v>
      </c>
      <c r="E88" s="33">
        <v>6468322721</v>
      </c>
      <c r="F88" s="33">
        <v>1155341624</v>
      </c>
      <c r="G88" s="38">
        <f t="shared" ref="G88:G99" si="16">IF(($D88      =0),0,($F88      /$D88      ))</f>
        <v>0.17861533411885558</v>
      </c>
      <c r="H88" s="33">
        <v>1913604797</v>
      </c>
      <c r="I88" s="38">
        <f t="shared" ref="I88:I99" si="17">IF(($D88      =0),0,($H88      /$D88      ))</f>
        <v>0.29584250501096787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3068946421</v>
      </c>
      <c r="O88" s="38">
        <f t="shared" ref="O88:O99" si="21">IF(($D88      =0),0,($N88      /$D88      ))</f>
        <v>0.47445783912982348</v>
      </c>
      <c r="P88" s="33">
        <v>2941144851</v>
      </c>
      <c r="Q88" s="33">
        <v>7299759289</v>
      </c>
      <c r="R88" s="33">
        <v>7299759289</v>
      </c>
      <c r="S88" s="33">
        <v>1419676421</v>
      </c>
      <c r="T88" s="38">
        <f t="shared" ref="T88:T99" si="22">IF(($Q88      =0),0,($S88      /$Q88      ))</f>
        <v>0.19448263494651241</v>
      </c>
      <c r="U88" s="38">
        <f t="shared" ref="U88:U99" si="23">IF(($P88      =0),0,(($H88      /$P88      )-1))</f>
        <v>-0.34936737428985609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8118190000</v>
      </c>
      <c r="E89" s="33">
        <v>8118190000</v>
      </c>
      <c r="F89" s="33">
        <v>1882915945</v>
      </c>
      <c r="G89" s="38">
        <f t="shared" si="16"/>
        <v>0.23193790056650559</v>
      </c>
      <c r="H89" s="33">
        <v>2006813856</v>
      </c>
      <c r="I89" s="38">
        <f t="shared" si="17"/>
        <v>0.24719966593538709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3889729801</v>
      </c>
      <c r="O89" s="38">
        <f t="shared" si="21"/>
        <v>0.47913756650189265</v>
      </c>
      <c r="P89" s="33">
        <v>3724059992</v>
      </c>
      <c r="Q89" s="33">
        <v>7641940781</v>
      </c>
      <c r="R89" s="33">
        <v>7641940781</v>
      </c>
      <c r="S89" s="33">
        <v>2009098619</v>
      </c>
      <c r="T89" s="38">
        <f t="shared" si="22"/>
        <v>0.26290423814787739</v>
      </c>
      <c r="U89" s="38">
        <f t="shared" si="23"/>
        <v>-0.46112203876655489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4273872007</v>
      </c>
      <c r="E90" s="33">
        <v>4273872007</v>
      </c>
      <c r="F90" s="33">
        <v>756671926</v>
      </c>
      <c r="G90" s="38">
        <f t="shared" si="16"/>
        <v>0.17704599594014001</v>
      </c>
      <c r="H90" s="33">
        <v>1141090984</v>
      </c>
      <c r="I90" s="38">
        <f t="shared" si="17"/>
        <v>0.26699231566388831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1897762910</v>
      </c>
      <c r="O90" s="38">
        <f t="shared" si="21"/>
        <v>0.44403831160402835</v>
      </c>
      <c r="P90" s="33">
        <v>1863543723</v>
      </c>
      <c r="Q90" s="33">
        <v>4206096468</v>
      </c>
      <c r="R90" s="33">
        <v>4206096468</v>
      </c>
      <c r="S90" s="33">
        <v>1078965925</v>
      </c>
      <c r="T90" s="38">
        <f t="shared" si="22"/>
        <v>0.25652429353648387</v>
      </c>
      <c r="U90" s="38">
        <f t="shared" si="23"/>
        <v>-0.38767683853264767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18860384728</v>
      </c>
      <c r="E91" s="34">
        <f>SUM(E88:E90)</f>
        <v>18860384728</v>
      </c>
      <c r="F91" s="34">
        <f>SUM(F88:F90)</f>
        <v>3794929495</v>
      </c>
      <c r="G91" s="39">
        <f t="shared" si="16"/>
        <v>0.20121166931266643</v>
      </c>
      <c r="H91" s="34">
        <f>SUM(H88:H90)</f>
        <v>5061509637</v>
      </c>
      <c r="I91" s="39">
        <f t="shared" si="17"/>
        <v>0.26836725284218177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8856439132</v>
      </c>
      <c r="O91" s="39">
        <f t="shared" si="21"/>
        <v>0.4695789221548482</v>
      </c>
      <c r="P91" s="34">
        <f>SUM(P88:P90)</f>
        <v>8528748566</v>
      </c>
      <c r="Q91" s="34">
        <f>SUM(Q88:Q90)</f>
        <v>19147796538</v>
      </c>
      <c r="R91" s="34">
        <f>SUM(R88:R90)</f>
        <v>19147796538</v>
      </c>
      <c r="S91" s="34">
        <f>SUM(S88:S90)</f>
        <v>4507740965</v>
      </c>
      <c r="T91" s="39">
        <f t="shared" si="22"/>
        <v>0.23541826110665559</v>
      </c>
      <c r="U91" s="39">
        <f t="shared" si="23"/>
        <v>-0.40653548432910858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1248485704</v>
      </c>
      <c r="E92" s="33">
        <v>1248485704</v>
      </c>
      <c r="F92" s="33">
        <v>2931064876</v>
      </c>
      <c r="G92" s="38">
        <f t="shared" si="16"/>
        <v>2.3476959861127895</v>
      </c>
      <c r="H92" s="33">
        <v>825945050</v>
      </c>
      <c r="I92" s="38">
        <f t="shared" si="17"/>
        <v>0.66155747507061557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3757009926</v>
      </c>
      <c r="O92" s="38">
        <f t="shared" si="21"/>
        <v>3.009253461183405</v>
      </c>
      <c r="P92" s="33">
        <v>295632214</v>
      </c>
      <c r="Q92" s="33">
        <v>1239133641</v>
      </c>
      <c r="R92" s="33">
        <v>1239133641</v>
      </c>
      <c r="S92" s="33">
        <v>106144959</v>
      </c>
      <c r="T92" s="38">
        <f t="shared" si="22"/>
        <v>8.5660622460656768E-2</v>
      </c>
      <c r="U92" s="38">
        <f t="shared" si="23"/>
        <v>1.7938262844386776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229201288</v>
      </c>
      <c r="E93" s="33">
        <v>229201288</v>
      </c>
      <c r="F93" s="33">
        <v>31365454</v>
      </c>
      <c r="G93" s="38">
        <f t="shared" si="16"/>
        <v>0.13684676152430697</v>
      </c>
      <c r="H93" s="33">
        <v>61823161</v>
      </c>
      <c r="I93" s="38">
        <f t="shared" si="17"/>
        <v>0.26973304355951089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93188615</v>
      </c>
      <c r="O93" s="38">
        <f t="shared" si="21"/>
        <v>0.40657980508381786</v>
      </c>
      <c r="P93" s="33">
        <v>133054896</v>
      </c>
      <c r="Q93" s="33">
        <v>238756589</v>
      </c>
      <c r="R93" s="33">
        <v>238756589</v>
      </c>
      <c r="S93" s="33">
        <v>50542748</v>
      </c>
      <c r="T93" s="38">
        <f t="shared" si="22"/>
        <v>0.21169153157905099</v>
      </c>
      <c r="U93" s="38">
        <f t="shared" si="23"/>
        <v>-0.53535598569781295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142601908</v>
      </c>
      <c r="E94" s="33">
        <v>142601908</v>
      </c>
      <c r="F94" s="33">
        <v>19405563</v>
      </c>
      <c r="G94" s="38">
        <f t="shared" si="16"/>
        <v>0.13608207121604571</v>
      </c>
      <c r="H94" s="33">
        <v>29486094</v>
      </c>
      <c r="I94" s="38">
        <f t="shared" si="17"/>
        <v>0.20677208610701056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48891657</v>
      </c>
      <c r="O94" s="38">
        <f t="shared" si="21"/>
        <v>0.3428541573230563</v>
      </c>
      <c r="P94" s="33">
        <v>44961450</v>
      </c>
      <c r="Q94" s="33">
        <v>119142601</v>
      </c>
      <c r="R94" s="33">
        <v>119142601</v>
      </c>
      <c r="S94" s="33">
        <v>27627529</v>
      </c>
      <c r="T94" s="38">
        <f t="shared" si="22"/>
        <v>0.23188623353958843</v>
      </c>
      <c r="U94" s="38">
        <f t="shared" si="23"/>
        <v>-0.34419165751994207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1620288900</v>
      </c>
      <c r="E96" s="34">
        <f>SUM(E92:E95)</f>
        <v>1620288900</v>
      </c>
      <c r="F96" s="34">
        <f>SUM(F92:F95)</f>
        <v>2981835893</v>
      </c>
      <c r="G96" s="39">
        <f t="shared" si="16"/>
        <v>1.8403112512836446</v>
      </c>
      <c r="H96" s="34">
        <f>SUM(H92:H95)</f>
        <v>917254305</v>
      </c>
      <c r="I96" s="39">
        <f t="shared" si="17"/>
        <v>0.5661054056471041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3899090198</v>
      </c>
      <c r="O96" s="39">
        <f t="shared" si="21"/>
        <v>2.4064166569307486</v>
      </c>
      <c r="P96" s="34">
        <f>SUM(P92:P95)</f>
        <v>473648560</v>
      </c>
      <c r="Q96" s="34">
        <f>SUM(Q92:Q95)</f>
        <v>1597032831</v>
      </c>
      <c r="R96" s="34">
        <f>SUM(R92:R95)</f>
        <v>1597032831</v>
      </c>
      <c r="S96" s="34">
        <f>SUM(S92:S95)</f>
        <v>184315236</v>
      </c>
      <c r="T96" s="39">
        <f t="shared" si="22"/>
        <v>0.11541105005624021</v>
      </c>
      <c r="U96" s="39">
        <f t="shared" si="23"/>
        <v>0.93657150567500924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566005863</v>
      </c>
      <c r="E97" s="33">
        <v>566005863</v>
      </c>
      <c r="F97" s="33">
        <v>144905602</v>
      </c>
      <c r="G97" s="38">
        <f t="shared" si="16"/>
        <v>0.25601431269979619</v>
      </c>
      <c r="H97" s="33">
        <v>176201793</v>
      </c>
      <c r="I97" s="38">
        <f t="shared" si="17"/>
        <v>0.31130736361294548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321107395</v>
      </c>
      <c r="O97" s="38">
        <f t="shared" si="21"/>
        <v>0.56732167631274166</v>
      </c>
      <c r="P97" s="33">
        <v>232851159</v>
      </c>
      <c r="Q97" s="33">
        <v>559813604</v>
      </c>
      <c r="R97" s="33">
        <v>559813604</v>
      </c>
      <c r="S97" s="33">
        <v>113453772</v>
      </c>
      <c r="T97" s="38">
        <f t="shared" si="22"/>
        <v>0.20266347796721282</v>
      </c>
      <c r="U97" s="38">
        <f t="shared" si="23"/>
        <v>-0.24328573773601014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451788589</v>
      </c>
      <c r="E98" s="33">
        <v>451788589</v>
      </c>
      <c r="F98" s="33">
        <v>38858719</v>
      </c>
      <c r="G98" s="38">
        <f t="shared" si="16"/>
        <v>8.6010846546635558E-2</v>
      </c>
      <c r="H98" s="33">
        <v>36128386</v>
      </c>
      <c r="I98" s="38">
        <f t="shared" si="17"/>
        <v>7.996746017859252E-2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74987105</v>
      </c>
      <c r="O98" s="38">
        <f t="shared" si="21"/>
        <v>0.16597830672522806</v>
      </c>
      <c r="P98" s="33">
        <v>715535136</v>
      </c>
      <c r="Q98" s="33">
        <v>443281312</v>
      </c>
      <c r="R98" s="33">
        <v>443281312</v>
      </c>
      <c r="S98" s="33">
        <v>36210012</v>
      </c>
      <c r="T98" s="38">
        <f t="shared" si="22"/>
        <v>8.1686303978454208E-2</v>
      </c>
      <c r="U98" s="38">
        <f t="shared" si="23"/>
        <v>-0.94950857870940386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386978858</v>
      </c>
      <c r="E99" s="33">
        <v>386978858</v>
      </c>
      <c r="F99" s="33">
        <v>70389218</v>
      </c>
      <c r="G99" s="38">
        <f t="shared" si="16"/>
        <v>0.18189422120833279</v>
      </c>
      <c r="H99" s="33">
        <v>79614958</v>
      </c>
      <c r="I99" s="38">
        <f t="shared" si="17"/>
        <v>0.20573464506942135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150004176</v>
      </c>
      <c r="O99" s="38">
        <f t="shared" si="21"/>
        <v>0.38762886627775411</v>
      </c>
      <c r="P99" s="33">
        <v>73607414</v>
      </c>
      <c r="Q99" s="33">
        <v>356355541</v>
      </c>
      <c r="R99" s="33">
        <v>356355541</v>
      </c>
      <c r="S99" s="33">
        <v>23530964</v>
      </c>
      <c r="T99" s="38">
        <f t="shared" si="22"/>
        <v>6.6032266353899624E-2</v>
      </c>
      <c r="U99" s="38">
        <f t="shared" si="23"/>
        <v>8.1616017647352823E-2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1404773310</v>
      </c>
      <c r="E101" s="34">
        <f>SUM(E97:E100)</f>
        <v>1404773310</v>
      </c>
      <c r="F101" s="34">
        <f>SUM(F97:F100)</f>
        <v>254153539</v>
      </c>
      <c r="G101" s="39">
        <f>IF(($D101     =0),0,($F101     /$D101     ))</f>
        <v>0.18092138937349259</v>
      </c>
      <c r="H101" s="34">
        <f>SUM(H97:H100)</f>
        <v>291945137</v>
      </c>
      <c r="I101" s="39">
        <f>IF(($D101     =0),0,($H101     /$D101     ))</f>
        <v>0.20782366444590267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546098676</v>
      </c>
      <c r="O101" s="39">
        <f>IF(($D101     =0),0,($N101     /$D101     ))</f>
        <v>0.38874505381939523</v>
      </c>
      <c r="P101" s="34">
        <f>SUM(P97:P100)</f>
        <v>1021993709</v>
      </c>
      <c r="Q101" s="34">
        <f>SUM(Q97:Q100)</f>
        <v>1359450457</v>
      </c>
      <c r="R101" s="34">
        <f>SUM(R97:R100)</f>
        <v>1359450457</v>
      </c>
      <c r="S101" s="34">
        <f>SUM(S97:S100)</f>
        <v>173194748</v>
      </c>
      <c r="T101" s="39">
        <f>IF(($Q101     =0),0,($S101     /$Q101     ))</f>
        <v>0.12740055888627355</v>
      </c>
      <c r="U101" s="39">
        <f>IF(($P101     =0),0,(($H101     /$P101     )-1))</f>
        <v>-0.71433763786504878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21885446938</v>
      </c>
      <c r="E102" s="34">
        <f>SUM(E88:E90,E92:E95,E97:E100)</f>
        <v>21885446938</v>
      </c>
      <c r="F102" s="34">
        <f>SUM(F88:F90,F92:F95,F97:F100)</f>
        <v>7030918927</v>
      </c>
      <c r="G102" s="39">
        <f>IF(($D102     =0),0,($F102     /$D102     ))</f>
        <v>0.32126001113516761</v>
      </c>
      <c r="H102" s="34">
        <f>SUM(H88:H90,H92:H95,H97:H100)</f>
        <v>6270709079</v>
      </c>
      <c r="I102" s="39">
        <f>IF(($D102     =0),0,($H102     /$D102     ))</f>
        <v>0.28652414989579594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13301628006</v>
      </c>
      <c r="O102" s="39">
        <f>IF(($D102     =0),0,($N102     /$D102     ))</f>
        <v>0.60778416103096355</v>
      </c>
      <c r="P102" s="34">
        <f>SUM(P88:P90,P92:P95,P97:P100)</f>
        <v>10024390835</v>
      </c>
      <c r="Q102" s="34">
        <f>SUM(Q88:Q90,Q92:Q95,Q97:Q100)</f>
        <v>22104279826</v>
      </c>
      <c r="R102" s="34">
        <f>SUM(R88:R90,R92:R95,R97:R100)</f>
        <v>22104279826</v>
      </c>
      <c r="S102" s="34">
        <f>SUM(S88:S90,S92:S95,S97:S100)</f>
        <v>4865250949</v>
      </c>
      <c r="T102" s="39">
        <f>IF(($Q102     =0),0,($S102     /$Q102     ))</f>
        <v>0.22010447692927249</v>
      </c>
      <c r="U102" s="39">
        <f>IF(($P102     =0),0,(($H102     /$P102     )-1))</f>
        <v>-0.37445484895641545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6712278030</v>
      </c>
      <c r="E105" s="33">
        <v>6698411385</v>
      </c>
      <c r="F105" s="33">
        <v>1962410054</v>
      </c>
      <c r="G105" s="38">
        <f t="shared" ref="G105:G136" si="24">IF(($D105     =0),0,($F105     /$D105     ))</f>
        <v>0.29236125876031388</v>
      </c>
      <c r="H105" s="33">
        <v>1730921298</v>
      </c>
      <c r="I105" s="38">
        <f t="shared" ref="I105:I136" si="25">IF(($D105     =0),0,($H105     /$D105     ))</f>
        <v>0.25787389769371638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3693331352</v>
      </c>
      <c r="O105" s="38">
        <f t="shared" ref="O105:O136" si="29">IF(($D105     =0),0,($N105     /$D105     ))</f>
        <v>0.55023515645403021</v>
      </c>
      <c r="P105" s="33">
        <v>2485860228</v>
      </c>
      <c r="Q105" s="33">
        <v>6082700630</v>
      </c>
      <c r="R105" s="33">
        <v>6082700630</v>
      </c>
      <c r="S105" s="33">
        <v>1539437602</v>
      </c>
      <c r="T105" s="38">
        <f t="shared" ref="T105:T136" si="30">IF(($Q105     =0),0,($S105     /$Q105     ))</f>
        <v>0.25308455826470616</v>
      </c>
      <c r="U105" s="38">
        <f t="shared" ref="U105:U136" si="31">IF(($P105     =0),0,(($H105     /$P105     )-1))</f>
        <v>-0.30369323323032782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6712278030</v>
      </c>
      <c r="E106" s="34">
        <f>E105</f>
        <v>6698411385</v>
      </c>
      <c r="F106" s="34">
        <f>F105</f>
        <v>1962410054</v>
      </c>
      <c r="G106" s="39">
        <f t="shared" si="24"/>
        <v>0.29236125876031388</v>
      </c>
      <c r="H106" s="34">
        <f>H105</f>
        <v>1730921298</v>
      </c>
      <c r="I106" s="39">
        <f t="shared" si="25"/>
        <v>0.25787389769371638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3693331352</v>
      </c>
      <c r="O106" s="39">
        <f t="shared" si="29"/>
        <v>0.55023515645403021</v>
      </c>
      <c r="P106" s="34">
        <f>P105</f>
        <v>2485860228</v>
      </c>
      <c r="Q106" s="34">
        <f>Q105</f>
        <v>6082700630</v>
      </c>
      <c r="R106" s="34">
        <f>R105</f>
        <v>6082700630</v>
      </c>
      <c r="S106" s="34">
        <f>S105</f>
        <v>1539437602</v>
      </c>
      <c r="T106" s="39">
        <f t="shared" si="30"/>
        <v>0.25308455826470616</v>
      </c>
      <c r="U106" s="39">
        <f t="shared" si="31"/>
        <v>-0.30369323323032782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522098728</v>
      </c>
      <c r="E111" s="33">
        <v>522098728</v>
      </c>
      <c r="F111" s="33">
        <v>124273782</v>
      </c>
      <c r="G111" s="38">
        <f t="shared" si="24"/>
        <v>0.23802736021988546</v>
      </c>
      <c r="H111" s="33">
        <v>151962503</v>
      </c>
      <c r="I111" s="38">
        <f t="shared" si="25"/>
        <v>0.29106085659722197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276236285</v>
      </c>
      <c r="O111" s="38">
        <f t="shared" si="29"/>
        <v>0.52908821681710738</v>
      </c>
      <c r="P111" s="33">
        <v>228544158</v>
      </c>
      <c r="Q111" s="33">
        <v>597874764</v>
      </c>
      <c r="R111" s="33">
        <v>597874764</v>
      </c>
      <c r="S111" s="33">
        <v>106192721</v>
      </c>
      <c r="T111" s="38">
        <f t="shared" si="30"/>
        <v>0.17761699839868136</v>
      </c>
      <c r="U111" s="38">
        <f t="shared" si="31"/>
        <v>-0.33508471916398752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522098728</v>
      </c>
      <c r="E112" s="34">
        <f>SUM(E107:E111)</f>
        <v>522098728</v>
      </c>
      <c r="F112" s="34">
        <f>SUM(F107:F111)</f>
        <v>124273782</v>
      </c>
      <c r="G112" s="39">
        <f t="shared" si="24"/>
        <v>0.23802736021988546</v>
      </c>
      <c r="H112" s="34">
        <f>SUM(H107:H111)</f>
        <v>151962503</v>
      </c>
      <c r="I112" s="39">
        <f t="shared" si="25"/>
        <v>0.29106085659722197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276236285</v>
      </c>
      <c r="O112" s="39">
        <f t="shared" si="29"/>
        <v>0.52908821681710738</v>
      </c>
      <c r="P112" s="34">
        <f>SUM(P107:P111)</f>
        <v>228544158</v>
      </c>
      <c r="Q112" s="34">
        <f>SUM(Q107:Q111)</f>
        <v>597874764</v>
      </c>
      <c r="R112" s="34">
        <f>SUM(R107:R111)</f>
        <v>597874764</v>
      </c>
      <c r="S112" s="34">
        <f>SUM(S107:S111)</f>
        <v>106192721</v>
      </c>
      <c r="T112" s="39">
        <f t="shared" si="30"/>
        <v>0.17761699839868136</v>
      </c>
      <c r="U112" s="39">
        <f t="shared" si="31"/>
        <v>-0.33508471916398752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320000</v>
      </c>
      <c r="E113" s="33">
        <v>320000</v>
      </c>
      <c r="F113" s="33">
        <v>35111</v>
      </c>
      <c r="G113" s="38">
        <f t="shared" si="24"/>
        <v>0.109721875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35111</v>
      </c>
      <c r="O113" s="38">
        <f t="shared" si="29"/>
        <v>0.109721875</v>
      </c>
      <c r="P113" s="33">
        <v>190042</v>
      </c>
      <c r="Q113" s="33">
        <v>330000</v>
      </c>
      <c r="R113" s="33">
        <v>330000</v>
      </c>
      <c r="S113" s="33">
        <v>171105</v>
      </c>
      <c r="T113" s="38">
        <f t="shared" si="30"/>
        <v>0.51849999999999996</v>
      </c>
      <c r="U113" s="38">
        <f t="shared" si="31"/>
        <v>-1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108890</v>
      </c>
      <c r="Q115" s="33">
        <v>0</v>
      </c>
      <c r="R115" s="33">
        <v>0</v>
      </c>
      <c r="S115" s="33">
        <v>108890</v>
      </c>
      <c r="T115" s="38">
        <f t="shared" si="30"/>
        <v>0</v>
      </c>
      <c r="U115" s="38">
        <f t="shared" si="31"/>
        <v>-1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951474028</v>
      </c>
      <c r="E117" s="33">
        <v>951474028</v>
      </c>
      <c r="F117" s="33">
        <v>275147654</v>
      </c>
      <c r="G117" s="38">
        <f t="shared" si="24"/>
        <v>0.28918041470702133</v>
      </c>
      <c r="H117" s="33">
        <v>771789141</v>
      </c>
      <c r="I117" s="38">
        <f t="shared" si="25"/>
        <v>0.81115103333120098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1046936795</v>
      </c>
      <c r="O117" s="38">
        <f t="shared" si="29"/>
        <v>1.1003314480382222</v>
      </c>
      <c r="P117" s="33">
        <v>1672628672</v>
      </c>
      <c r="Q117" s="33">
        <v>864254452</v>
      </c>
      <c r="R117" s="33">
        <v>864254452</v>
      </c>
      <c r="S117" s="33">
        <v>234660830</v>
      </c>
      <c r="T117" s="38">
        <f t="shared" si="30"/>
        <v>0.2715182194976995</v>
      </c>
      <c r="U117" s="38">
        <f t="shared" si="31"/>
        <v>-0.5385771188071562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433711572</v>
      </c>
      <c r="E120" s="33">
        <v>433711572</v>
      </c>
      <c r="F120" s="33">
        <v>70784588</v>
      </c>
      <c r="G120" s="38">
        <f t="shared" si="24"/>
        <v>0.16320659297511203</v>
      </c>
      <c r="H120" s="33">
        <v>108996417</v>
      </c>
      <c r="I120" s="38">
        <f t="shared" si="25"/>
        <v>0.25131083428873785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179781005</v>
      </c>
      <c r="O120" s="38">
        <f t="shared" si="29"/>
        <v>0.41451742726384988</v>
      </c>
      <c r="P120" s="33">
        <v>183303182</v>
      </c>
      <c r="Q120" s="33">
        <v>317383477</v>
      </c>
      <c r="R120" s="33">
        <v>317383477</v>
      </c>
      <c r="S120" s="33">
        <v>84943035</v>
      </c>
      <c r="T120" s="38">
        <f t="shared" si="30"/>
        <v>0.26763534070174672</v>
      </c>
      <c r="U120" s="38">
        <f t="shared" si="31"/>
        <v>-0.40537629619544735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1385505600</v>
      </c>
      <c r="E121" s="34">
        <f>SUM(E113:E120)</f>
        <v>1385505600</v>
      </c>
      <c r="F121" s="34">
        <f>SUM(F113:F120)</f>
        <v>345967353</v>
      </c>
      <c r="G121" s="39">
        <f t="shared" si="24"/>
        <v>0.24970476698181515</v>
      </c>
      <c r="H121" s="34">
        <f>SUM(H113:H120)</f>
        <v>880785558</v>
      </c>
      <c r="I121" s="39">
        <f t="shared" si="25"/>
        <v>0.63571418116245793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1226752911</v>
      </c>
      <c r="O121" s="39">
        <f t="shared" si="29"/>
        <v>0.88541894814427313</v>
      </c>
      <c r="P121" s="34">
        <f>SUM(P113:P120)</f>
        <v>1856230786</v>
      </c>
      <c r="Q121" s="34">
        <f>SUM(Q113:Q120)</f>
        <v>1181967929</v>
      </c>
      <c r="R121" s="34">
        <f>SUM(R113:R120)</f>
        <v>1181967929</v>
      </c>
      <c r="S121" s="34">
        <f>SUM(S113:S120)</f>
        <v>319883860</v>
      </c>
      <c r="T121" s="39">
        <f t="shared" si="30"/>
        <v>0.27063666631854949</v>
      </c>
      <c r="U121" s="39">
        <f t="shared" si="31"/>
        <v>-0.52549781813606877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459038100</v>
      </c>
      <c r="E125" s="33">
        <v>459038100</v>
      </c>
      <c r="F125" s="33">
        <v>94243560</v>
      </c>
      <c r="G125" s="38">
        <f t="shared" si="24"/>
        <v>0.20530661833952346</v>
      </c>
      <c r="H125" s="33">
        <v>138677883</v>
      </c>
      <c r="I125" s="38">
        <f t="shared" si="25"/>
        <v>0.30210538733059411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232921443</v>
      </c>
      <c r="O125" s="38">
        <f t="shared" si="29"/>
        <v>0.50741200567011757</v>
      </c>
      <c r="P125" s="33">
        <v>138823709</v>
      </c>
      <c r="Q125" s="33">
        <v>411605567</v>
      </c>
      <c r="R125" s="33">
        <v>411605567</v>
      </c>
      <c r="S125" s="33">
        <v>72545655</v>
      </c>
      <c r="T125" s="38">
        <f t="shared" si="30"/>
        <v>0.17625042228838464</v>
      </c>
      <c r="U125" s="38">
        <f t="shared" si="31"/>
        <v>-1.0504401665279994E-3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459038100</v>
      </c>
      <c r="E126" s="34">
        <f>SUM(E122:E125)</f>
        <v>459038100</v>
      </c>
      <c r="F126" s="34">
        <f>SUM(F122:F125)</f>
        <v>94243560</v>
      </c>
      <c r="G126" s="39">
        <f t="shared" si="24"/>
        <v>0.20530661833952346</v>
      </c>
      <c r="H126" s="34">
        <f>SUM(H122:H125)</f>
        <v>138677883</v>
      </c>
      <c r="I126" s="39">
        <f t="shared" si="25"/>
        <v>0.30210538733059411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232921443</v>
      </c>
      <c r="O126" s="39">
        <f t="shared" si="29"/>
        <v>0.50741200567011757</v>
      </c>
      <c r="P126" s="34">
        <f>SUM(P122:P125)</f>
        <v>138823709</v>
      </c>
      <c r="Q126" s="34">
        <f>SUM(Q122:Q125)</f>
        <v>411605567</v>
      </c>
      <c r="R126" s="34">
        <f>SUM(R122:R125)</f>
        <v>411605567</v>
      </c>
      <c r="S126" s="34">
        <f>SUM(S122:S125)</f>
        <v>72545655</v>
      </c>
      <c r="T126" s="39">
        <f t="shared" si="30"/>
        <v>0.17625042228838464</v>
      </c>
      <c r="U126" s="39">
        <f t="shared" si="31"/>
        <v>-1.0504401665279994E-3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337923655</v>
      </c>
      <c r="E131" s="33">
        <v>359230550</v>
      </c>
      <c r="F131" s="33">
        <v>82554852</v>
      </c>
      <c r="G131" s="38">
        <f t="shared" si="24"/>
        <v>0.24430030504967165</v>
      </c>
      <c r="H131" s="33">
        <v>130841978</v>
      </c>
      <c r="I131" s="38">
        <f t="shared" si="25"/>
        <v>0.38719390035006573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213396830</v>
      </c>
      <c r="O131" s="38">
        <f t="shared" si="29"/>
        <v>0.63149420539973744</v>
      </c>
      <c r="P131" s="33">
        <v>163514403</v>
      </c>
      <c r="Q131" s="33">
        <v>263178568</v>
      </c>
      <c r="R131" s="33">
        <v>263178568</v>
      </c>
      <c r="S131" s="33">
        <v>76217041</v>
      </c>
      <c r="T131" s="38">
        <f t="shared" si="30"/>
        <v>0.28960200512984019</v>
      </c>
      <c r="U131" s="38">
        <f t="shared" si="31"/>
        <v>-0.19981374362477411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337923655</v>
      </c>
      <c r="E132" s="34">
        <f>SUM(E127:E131)</f>
        <v>359230550</v>
      </c>
      <c r="F132" s="34">
        <f>SUM(F127:F131)</f>
        <v>82554852</v>
      </c>
      <c r="G132" s="39">
        <f t="shared" si="24"/>
        <v>0.24430030504967165</v>
      </c>
      <c r="H132" s="34">
        <f>SUM(H127:H131)</f>
        <v>130841978</v>
      </c>
      <c r="I132" s="39">
        <f t="shared" si="25"/>
        <v>0.38719390035006573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213396830</v>
      </c>
      <c r="O132" s="39">
        <f t="shared" si="29"/>
        <v>0.63149420539973744</v>
      </c>
      <c r="P132" s="34">
        <f>SUM(P127:P131)</f>
        <v>163514403</v>
      </c>
      <c r="Q132" s="34">
        <f>SUM(Q127:Q131)</f>
        <v>263178568</v>
      </c>
      <c r="R132" s="34">
        <f>SUM(R127:R131)</f>
        <v>263178568</v>
      </c>
      <c r="S132" s="34">
        <f>SUM(S127:S131)</f>
        <v>76217041</v>
      </c>
      <c r="T132" s="39">
        <f t="shared" si="30"/>
        <v>0.28960200512984019</v>
      </c>
      <c r="U132" s="39">
        <f t="shared" si="31"/>
        <v>-0.19981374362477411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615328749</v>
      </c>
      <c r="E133" s="33">
        <v>615328749</v>
      </c>
      <c r="F133" s="33">
        <v>87091304</v>
      </c>
      <c r="G133" s="38">
        <f t="shared" si="24"/>
        <v>0.14153621806479255</v>
      </c>
      <c r="H133" s="33">
        <v>80045550</v>
      </c>
      <c r="I133" s="38">
        <f t="shared" si="25"/>
        <v>0.13008582831549123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167136854</v>
      </c>
      <c r="O133" s="38">
        <f t="shared" si="29"/>
        <v>0.27162204638028381</v>
      </c>
      <c r="P133" s="33">
        <v>134626183</v>
      </c>
      <c r="Q133" s="33">
        <v>495717999</v>
      </c>
      <c r="R133" s="33">
        <v>495717999</v>
      </c>
      <c r="S133" s="33">
        <v>56844641</v>
      </c>
      <c r="T133" s="38">
        <f t="shared" si="30"/>
        <v>0.11467132747786307</v>
      </c>
      <c r="U133" s="38">
        <f t="shared" si="31"/>
        <v>-0.40542360916523945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86064223</v>
      </c>
      <c r="E136" s="33">
        <v>86064223</v>
      </c>
      <c r="F136" s="33">
        <v>11294241</v>
      </c>
      <c r="G136" s="38">
        <f t="shared" si="24"/>
        <v>0.13123038361712741</v>
      </c>
      <c r="H136" s="33">
        <v>17591611</v>
      </c>
      <c r="I136" s="38">
        <f t="shared" si="25"/>
        <v>0.20440097390991377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28885852</v>
      </c>
      <c r="O136" s="38">
        <f t="shared" si="29"/>
        <v>0.33563135752704115</v>
      </c>
      <c r="P136" s="33">
        <v>13866815</v>
      </c>
      <c r="Q136" s="33">
        <v>129669435</v>
      </c>
      <c r="R136" s="33">
        <v>129669435</v>
      </c>
      <c r="S136" s="33">
        <v>4608041</v>
      </c>
      <c r="T136" s="38">
        <f t="shared" si="30"/>
        <v>3.5536832561968053E-2</v>
      </c>
      <c r="U136" s="38">
        <f t="shared" si="31"/>
        <v>0.26861222277790531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701392972</v>
      </c>
      <c r="E137" s="34">
        <f>SUM(E133:E136)</f>
        <v>701392972</v>
      </c>
      <c r="F137" s="34">
        <f>SUM(F133:F136)</f>
        <v>98385545</v>
      </c>
      <c r="G137" s="39">
        <f t="shared" ref="G137:G170" si="32">IF(($D137     =0),0,($F137     /$D137     ))</f>
        <v>0.14027164361150743</v>
      </c>
      <c r="H137" s="34">
        <f>SUM(H133:H136)</f>
        <v>97637161</v>
      </c>
      <c r="I137" s="39">
        <f t="shared" ref="I137:I170" si="33">IF(($D137     =0),0,($H137     /$D137     ))</f>
        <v>0.13920464689229878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196022706</v>
      </c>
      <c r="O137" s="39">
        <f t="shared" ref="O137:O170" si="37">IF(($D137     =0),0,($N137     /$D137     ))</f>
        <v>0.27947629050380618</v>
      </c>
      <c r="P137" s="34">
        <f>SUM(P133:P136)</f>
        <v>148492998</v>
      </c>
      <c r="Q137" s="34">
        <f>SUM(Q133:Q136)</f>
        <v>625387434</v>
      </c>
      <c r="R137" s="34">
        <f>SUM(R133:R136)</f>
        <v>625387434</v>
      </c>
      <c r="S137" s="34">
        <f>SUM(S133:S136)</f>
        <v>61452682</v>
      </c>
      <c r="T137" s="39">
        <f t="shared" ref="T137:T170" si="38">IF(($Q137     =0),0,($S137     /$Q137     ))</f>
        <v>9.826337828207786E-2</v>
      </c>
      <c r="U137" s="39">
        <f t="shared" ref="U137:U170" si="39">IF(($P137     =0),0,(($H137     /$P137     )-1))</f>
        <v>-0.34247969725818317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35349688</v>
      </c>
      <c r="E140" s="33">
        <v>35349688</v>
      </c>
      <c r="F140" s="33">
        <v>14404408</v>
      </c>
      <c r="G140" s="38">
        <f t="shared" si="32"/>
        <v>0.40748331357266859</v>
      </c>
      <c r="H140" s="33">
        <v>12718435</v>
      </c>
      <c r="I140" s="38">
        <f t="shared" si="33"/>
        <v>0.35978917267954386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27122843</v>
      </c>
      <c r="O140" s="38">
        <f t="shared" si="37"/>
        <v>0.76727248625221245</v>
      </c>
      <c r="P140" s="33">
        <v>16002108</v>
      </c>
      <c r="Q140" s="33">
        <v>34118408</v>
      </c>
      <c r="R140" s="33">
        <v>34118408</v>
      </c>
      <c r="S140" s="33">
        <v>9792542</v>
      </c>
      <c r="T140" s="38">
        <f t="shared" si="38"/>
        <v>0.28701638130360596</v>
      </c>
      <c r="U140" s="38">
        <f t="shared" si="39"/>
        <v>-0.20520252706705888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33201</v>
      </c>
      <c r="G142" s="38">
        <f t="shared" si="32"/>
        <v>0</v>
      </c>
      <c r="H142" s="33">
        <v>33201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66402</v>
      </c>
      <c r="O142" s="38">
        <f t="shared" si="37"/>
        <v>0</v>
      </c>
      <c r="P142" s="33">
        <v>66401</v>
      </c>
      <c r="Q142" s="33">
        <v>77400000</v>
      </c>
      <c r="R142" s="33">
        <v>77400000</v>
      </c>
      <c r="S142" s="33">
        <v>33200</v>
      </c>
      <c r="T142" s="38">
        <f t="shared" si="38"/>
        <v>4.289405684754522E-4</v>
      </c>
      <c r="U142" s="38">
        <f t="shared" si="39"/>
        <v>-0.4999924699929218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350523121</v>
      </c>
      <c r="E143" s="33">
        <v>350523121</v>
      </c>
      <c r="F143" s="33">
        <v>105670507</v>
      </c>
      <c r="G143" s="38">
        <f t="shared" si="32"/>
        <v>0.3014651549904464</v>
      </c>
      <c r="H143" s="33">
        <v>130669325</v>
      </c>
      <c r="I143" s="38">
        <f t="shared" si="33"/>
        <v>0.37278375425625632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236339832</v>
      </c>
      <c r="O143" s="38">
        <f t="shared" si="37"/>
        <v>0.67424890924670278</v>
      </c>
      <c r="P143" s="33">
        <v>181117316</v>
      </c>
      <c r="Q143" s="33">
        <v>260968329</v>
      </c>
      <c r="R143" s="33">
        <v>260968329</v>
      </c>
      <c r="S143" s="33">
        <v>119735984</v>
      </c>
      <c r="T143" s="38">
        <f t="shared" si="38"/>
        <v>0.45881423412110672</v>
      </c>
      <c r="U143" s="38">
        <f t="shared" si="39"/>
        <v>-0.2785376468365951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385872809</v>
      </c>
      <c r="E144" s="34">
        <f>SUM(E138:E143)</f>
        <v>385872809</v>
      </c>
      <c r="F144" s="34">
        <f>SUM(F138:F143)</f>
        <v>120108116</v>
      </c>
      <c r="G144" s="39">
        <f t="shared" si="32"/>
        <v>0.31126348682422972</v>
      </c>
      <c r="H144" s="34">
        <f>SUM(H138:H143)</f>
        <v>143420961</v>
      </c>
      <c r="I144" s="39">
        <f t="shared" si="33"/>
        <v>0.37167936598507517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263529077</v>
      </c>
      <c r="O144" s="39">
        <f t="shared" si="37"/>
        <v>0.68294285280930489</v>
      </c>
      <c r="P144" s="34">
        <f>SUM(P138:P143)</f>
        <v>197185825</v>
      </c>
      <c r="Q144" s="34">
        <f>SUM(Q138:Q143)</f>
        <v>372486737</v>
      </c>
      <c r="R144" s="34">
        <f>SUM(R138:R143)</f>
        <v>372486737</v>
      </c>
      <c r="S144" s="34">
        <f>SUM(S138:S143)</f>
        <v>129561726</v>
      </c>
      <c r="T144" s="39">
        <f t="shared" si="38"/>
        <v>0.34782909867741141</v>
      </c>
      <c r="U144" s="39">
        <f t="shared" si="39"/>
        <v>-0.2726608974047704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220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220</v>
      </c>
      <c r="O146" s="38">
        <f t="shared" si="37"/>
        <v>0</v>
      </c>
      <c r="P146" s="33">
        <v>2936608</v>
      </c>
      <c r="Q146" s="33">
        <v>10332</v>
      </c>
      <c r="R146" s="33">
        <v>10332</v>
      </c>
      <c r="S146" s="33">
        <v>918219</v>
      </c>
      <c r="T146" s="38">
        <f t="shared" si="38"/>
        <v>88.871370499419285</v>
      </c>
      <c r="U146" s="38">
        <f t="shared" si="39"/>
        <v>-0.99992508363390686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230134946</v>
      </c>
      <c r="E149" s="33">
        <v>230134946</v>
      </c>
      <c r="F149" s="33">
        <v>14240569</v>
      </c>
      <c r="G149" s="38">
        <f t="shared" si="32"/>
        <v>6.1879211512709593E-2</v>
      </c>
      <c r="H149" s="33">
        <v>13737589</v>
      </c>
      <c r="I149" s="38">
        <f t="shared" si="33"/>
        <v>5.9693624279034962E-2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27978158</v>
      </c>
      <c r="O149" s="38">
        <f t="shared" si="37"/>
        <v>0.12157283579174455</v>
      </c>
      <c r="P149" s="33">
        <v>115688073</v>
      </c>
      <c r="Q149" s="33">
        <v>200344822</v>
      </c>
      <c r="R149" s="33">
        <v>200344822</v>
      </c>
      <c r="S149" s="33">
        <v>70873502</v>
      </c>
      <c r="T149" s="38">
        <f t="shared" si="38"/>
        <v>0.35375759299633908</v>
      </c>
      <c r="U149" s="38">
        <f t="shared" si="39"/>
        <v>-0.88125319539206082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230134946</v>
      </c>
      <c r="E150" s="34">
        <f>SUM(E145:E149)</f>
        <v>230134946</v>
      </c>
      <c r="F150" s="34">
        <f>SUM(F145:F149)</f>
        <v>14240569</v>
      </c>
      <c r="G150" s="39">
        <f t="shared" si="32"/>
        <v>6.1879211512709593E-2</v>
      </c>
      <c r="H150" s="34">
        <f>SUM(H145:H149)</f>
        <v>13737809</v>
      </c>
      <c r="I150" s="39">
        <f t="shared" si="33"/>
        <v>5.9694580239891076E-2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27978378</v>
      </c>
      <c r="O150" s="39">
        <f t="shared" si="37"/>
        <v>0.12157379175260066</v>
      </c>
      <c r="P150" s="34">
        <f>SUM(P145:P149)</f>
        <v>118624681</v>
      </c>
      <c r="Q150" s="34">
        <f>SUM(Q145:Q149)</f>
        <v>200355154</v>
      </c>
      <c r="R150" s="34">
        <f>SUM(R145:R149)</f>
        <v>200355154</v>
      </c>
      <c r="S150" s="34">
        <f>SUM(S145:S149)</f>
        <v>71791721</v>
      </c>
      <c r="T150" s="39">
        <f t="shared" si="38"/>
        <v>0.35832230699690409</v>
      </c>
      <c r="U150" s="39">
        <f t="shared" si="39"/>
        <v>-0.88419097202883101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1954</v>
      </c>
      <c r="E151" s="33">
        <v>1954</v>
      </c>
      <c r="F151" s="33">
        <v>0</v>
      </c>
      <c r="G151" s="38">
        <f t="shared" si="32"/>
        <v>0</v>
      </c>
      <c r="H151" s="33">
        <v>17596</v>
      </c>
      <c r="I151" s="38">
        <f t="shared" si="33"/>
        <v>9.0051177072671447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17596</v>
      </c>
      <c r="O151" s="38">
        <f t="shared" si="37"/>
        <v>9.0051177072671447</v>
      </c>
      <c r="P151" s="33">
        <v>0</v>
      </c>
      <c r="Q151" s="33">
        <v>46804</v>
      </c>
      <c r="R151" s="33">
        <v>46804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520165200</v>
      </c>
      <c r="E152" s="33">
        <v>520165200</v>
      </c>
      <c r="F152" s="33">
        <v>195866081</v>
      </c>
      <c r="G152" s="38">
        <f t="shared" si="32"/>
        <v>0.37654591464404003</v>
      </c>
      <c r="H152" s="33">
        <v>272189610</v>
      </c>
      <c r="I152" s="38">
        <f t="shared" si="33"/>
        <v>0.52327531714924413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468055691</v>
      </c>
      <c r="O152" s="38">
        <f t="shared" si="37"/>
        <v>0.8998212317932841</v>
      </c>
      <c r="P152" s="33">
        <v>215121757</v>
      </c>
      <c r="Q152" s="33">
        <v>459278100</v>
      </c>
      <c r="R152" s="33">
        <v>459278100</v>
      </c>
      <c r="S152" s="33">
        <v>122535254</v>
      </c>
      <c r="T152" s="38">
        <f t="shared" si="38"/>
        <v>0.26679968846761909</v>
      </c>
      <c r="U152" s="38">
        <f t="shared" si="39"/>
        <v>0.26528164233987739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49622</v>
      </c>
      <c r="G154" s="38">
        <f t="shared" si="32"/>
        <v>0</v>
      </c>
      <c r="H154" s="33">
        <v>51423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101045</v>
      </c>
      <c r="O154" s="38">
        <f t="shared" si="37"/>
        <v>0</v>
      </c>
      <c r="P154" s="33">
        <v>99246</v>
      </c>
      <c r="Q154" s="33">
        <v>0</v>
      </c>
      <c r="R154" s="33">
        <v>0</v>
      </c>
      <c r="S154" s="33">
        <v>49623</v>
      </c>
      <c r="T154" s="38">
        <f t="shared" si="38"/>
        <v>0</v>
      </c>
      <c r="U154" s="38">
        <f t="shared" si="39"/>
        <v>-0.48186324889668097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600000</v>
      </c>
      <c r="E155" s="33">
        <v>600000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514831914</v>
      </c>
      <c r="E156" s="33">
        <v>514831914</v>
      </c>
      <c r="F156" s="33">
        <v>137220533</v>
      </c>
      <c r="G156" s="38">
        <f t="shared" si="32"/>
        <v>0.26653462862055594</v>
      </c>
      <c r="H156" s="33">
        <v>163457348</v>
      </c>
      <c r="I156" s="38">
        <f t="shared" si="33"/>
        <v>0.31749653344139811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300677881</v>
      </c>
      <c r="O156" s="38">
        <f t="shared" si="37"/>
        <v>0.58403116206195405</v>
      </c>
      <c r="P156" s="33">
        <v>342134091</v>
      </c>
      <c r="Q156" s="33">
        <v>451999481</v>
      </c>
      <c r="R156" s="33">
        <v>451999481</v>
      </c>
      <c r="S156" s="33">
        <v>215600527</v>
      </c>
      <c r="T156" s="38">
        <f t="shared" si="38"/>
        <v>0.47699286406923996</v>
      </c>
      <c r="U156" s="38">
        <f t="shared" si="39"/>
        <v>-0.5222418569215308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1035599068</v>
      </c>
      <c r="E157" s="34">
        <f>SUM(E151:E156)</f>
        <v>1035599068</v>
      </c>
      <c r="F157" s="34">
        <f>SUM(F151:F156)</f>
        <v>333136236</v>
      </c>
      <c r="G157" s="39">
        <f t="shared" si="32"/>
        <v>0.321684565285839</v>
      </c>
      <c r="H157" s="34">
        <f>SUM(H151:H156)</f>
        <v>435715977</v>
      </c>
      <c r="I157" s="39">
        <f t="shared" si="33"/>
        <v>0.42073809301651477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768852213</v>
      </c>
      <c r="O157" s="39">
        <f t="shared" si="37"/>
        <v>0.74242265830235377</v>
      </c>
      <c r="P157" s="34">
        <f>SUM(P151:P156)</f>
        <v>557355094</v>
      </c>
      <c r="Q157" s="34">
        <f>SUM(Q151:Q156)</f>
        <v>911324385</v>
      </c>
      <c r="R157" s="34">
        <f>SUM(R151:R156)</f>
        <v>911324385</v>
      </c>
      <c r="S157" s="34">
        <f>SUM(S151:S156)</f>
        <v>338185404</v>
      </c>
      <c r="T157" s="39">
        <f t="shared" si="38"/>
        <v>0.37109223627325633</v>
      </c>
      <c r="U157" s="39">
        <f t="shared" si="39"/>
        <v>-0.21824348303166308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503083213</v>
      </c>
      <c r="E162" s="33">
        <v>503083213</v>
      </c>
      <c r="F162" s="33">
        <v>37268179</v>
      </c>
      <c r="G162" s="38">
        <f t="shared" si="32"/>
        <v>7.4079551924941686E-2</v>
      </c>
      <c r="H162" s="33">
        <v>48053921</v>
      </c>
      <c r="I162" s="38">
        <f t="shared" si="33"/>
        <v>9.5518832189695826E-2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85322100</v>
      </c>
      <c r="O162" s="38">
        <f t="shared" si="37"/>
        <v>0.16959838411463751</v>
      </c>
      <c r="P162" s="33">
        <v>204061517</v>
      </c>
      <c r="Q162" s="33">
        <v>401078016</v>
      </c>
      <c r="R162" s="33">
        <v>401078016</v>
      </c>
      <c r="S162" s="33">
        <v>104604903</v>
      </c>
      <c r="T162" s="38">
        <f t="shared" si="38"/>
        <v>0.26080936582672237</v>
      </c>
      <c r="U162" s="38">
        <f t="shared" si="39"/>
        <v>-0.76451257588171317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503083213</v>
      </c>
      <c r="E163" s="34">
        <f>SUM(E158:E162)</f>
        <v>503083213</v>
      </c>
      <c r="F163" s="34">
        <f>SUM(F158:F162)</f>
        <v>37268179</v>
      </c>
      <c r="G163" s="39">
        <f t="shared" si="32"/>
        <v>7.4079551924941686E-2</v>
      </c>
      <c r="H163" s="34">
        <f>SUM(H158:H162)</f>
        <v>48053921</v>
      </c>
      <c r="I163" s="39">
        <f t="shared" si="33"/>
        <v>9.5518832189695826E-2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85322100</v>
      </c>
      <c r="O163" s="39">
        <f t="shared" si="37"/>
        <v>0.16959838411463751</v>
      </c>
      <c r="P163" s="34">
        <f>SUM(P158:P162)</f>
        <v>204061517</v>
      </c>
      <c r="Q163" s="34">
        <f>SUM(Q158:Q162)</f>
        <v>401078016</v>
      </c>
      <c r="R163" s="34">
        <f>SUM(R158:R162)</f>
        <v>401078016</v>
      </c>
      <c r="S163" s="34">
        <f>SUM(S158:S162)</f>
        <v>104604903</v>
      </c>
      <c r="T163" s="39">
        <f t="shared" si="38"/>
        <v>0.26080936582672237</v>
      </c>
      <c r="U163" s="39">
        <f t="shared" si="39"/>
        <v>-0.76451257588171317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200000</v>
      </c>
      <c r="E166" s="33">
        <v>200000</v>
      </c>
      <c r="F166" s="33">
        <v>27238</v>
      </c>
      <c r="G166" s="38">
        <f t="shared" si="32"/>
        <v>0.13619000000000001</v>
      </c>
      <c r="H166" s="33">
        <v>41003</v>
      </c>
      <c r="I166" s="38">
        <f t="shared" si="33"/>
        <v>0.205015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68241</v>
      </c>
      <c r="O166" s="38">
        <f t="shared" si="37"/>
        <v>0.34120499999999998</v>
      </c>
      <c r="P166" s="33">
        <v>56777</v>
      </c>
      <c r="Q166" s="33">
        <v>200000</v>
      </c>
      <c r="R166" s="33">
        <v>200000</v>
      </c>
      <c r="S166" s="33">
        <v>7295</v>
      </c>
      <c r="T166" s="38">
        <f t="shared" si="38"/>
        <v>3.6475E-2</v>
      </c>
      <c r="U166" s="38">
        <f t="shared" si="39"/>
        <v>-0.27782376666607955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151848818</v>
      </c>
      <c r="E168" s="33">
        <v>151848818</v>
      </c>
      <c r="F168" s="33">
        <v>46274096</v>
      </c>
      <c r="G168" s="38">
        <f t="shared" si="32"/>
        <v>0.30473794007405447</v>
      </c>
      <c r="H168" s="33">
        <v>69416232</v>
      </c>
      <c r="I168" s="38">
        <f t="shared" si="33"/>
        <v>0.45714041712198245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115690328</v>
      </c>
      <c r="O168" s="38">
        <f t="shared" si="37"/>
        <v>0.76187835719603691</v>
      </c>
      <c r="P168" s="33">
        <v>83694461</v>
      </c>
      <c r="Q168" s="33">
        <v>145856976</v>
      </c>
      <c r="R168" s="33">
        <v>145856976</v>
      </c>
      <c r="S168" s="33">
        <v>46451867</v>
      </c>
      <c r="T168" s="38">
        <f t="shared" si="38"/>
        <v>0.31847545639503727</v>
      </c>
      <c r="U168" s="38">
        <f t="shared" si="39"/>
        <v>-0.17059944982500097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152048818</v>
      </c>
      <c r="E169" s="34">
        <f>SUM(E164:E168)</f>
        <v>152048818</v>
      </c>
      <c r="F169" s="34">
        <f>SUM(F164:F168)</f>
        <v>46301334</v>
      </c>
      <c r="G169" s="39">
        <f t="shared" si="32"/>
        <v>0.30451623767308733</v>
      </c>
      <c r="H169" s="34">
        <f>SUM(H164:H168)</f>
        <v>69457235</v>
      </c>
      <c r="I169" s="39">
        <f t="shared" si="33"/>
        <v>0.45680877966443645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115758569</v>
      </c>
      <c r="O169" s="39">
        <f t="shared" si="37"/>
        <v>0.76132501733752378</v>
      </c>
      <c r="P169" s="34">
        <f>SUM(P164:P168)</f>
        <v>83751238</v>
      </c>
      <c r="Q169" s="34">
        <f>SUM(Q164:Q168)</f>
        <v>146056976</v>
      </c>
      <c r="R169" s="34">
        <f>SUM(R164:R168)</f>
        <v>146056976</v>
      </c>
      <c r="S169" s="34">
        <f>SUM(S164:S168)</f>
        <v>46459162</v>
      </c>
      <c r="T169" s="39">
        <f t="shared" si="38"/>
        <v>0.3180893050941983</v>
      </c>
      <c r="U169" s="39">
        <f t="shared" si="39"/>
        <v>-0.17067213979571261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12424975939</v>
      </c>
      <c r="E170" s="34">
        <f>SUM(E105,E107:E111,E113:E120,E122:E125,E127:E131,E133:E136,E138:E143,E145:E149,E151:E156,E158:E162,E164:E168)</f>
        <v>12432416189</v>
      </c>
      <c r="F170" s="34">
        <f>SUM(F105,F107:F111,F113:F120,F122:F125,F127:F131,F133:F136,F138:F143,F145:F149,F151:F156,F158:F162,F164:F168)</f>
        <v>3258889580</v>
      </c>
      <c r="G170" s="39">
        <f t="shared" si="32"/>
        <v>0.26228538356930498</v>
      </c>
      <c r="H170" s="34">
        <f>SUM(H105,H107:H111,H113:H120,H122:H125,H127:H131,H133:H136,H138:H143,H145:H149,H151:H156,H158:H162,H164:H168)</f>
        <v>3841212284</v>
      </c>
      <c r="I170" s="39">
        <f t="shared" si="33"/>
        <v>0.30915249275799828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7100101864</v>
      </c>
      <c r="O170" s="39">
        <f t="shared" si="37"/>
        <v>0.57143787632730325</v>
      </c>
      <c r="P170" s="34">
        <f>SUM(P105,P107:P111,P113:P120,P122:P125,P127:P131,P133:P136,P138:P143,P145:P149,P151:P156,P158:P162,P164:P168)</f>
        <v>6182444637</v>
      </c>
      <c r="Q170" s="34">
        <f>SUM(Q105,Q107:Q111,Q113:Q120,Q122:Q125,Q127:Q131,Q133:Q136,Q138:Q143,Q145:Q149,Q151:Q156,Q158:Q162,Q164:Q168)</f>
        <v>11194016160</v>
      </c>
      <c r="R170" s="34">
        <f>SUM(R105,R107:R111,R113:R120,R122:R125,R127:R131,R133:R136,R138:R143,R145:R149,R151:R156,R158:R162,R164:R168)</f>
        <v>11194016160</v>
      </c>
      <c r="S170" s="34">
        <f>SUM(S105,S107:S111,S113:S120,S122:S125,S127:S131,S133:S136,S138:S143,S145:S149,S151:S156,S158:S162,S164:S168)</f>
        <v>2866332477</v>
      </c>
      <c r="T170" s="39">
        <f t="shared" si="38"/>
        <v>0.25605934778282469</v>
      </c>
      <c r="U170" s="39">
        <f t="shared" si="39"/>
        <v>-0.37869038713075664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32698</v>
      </c>
      <c r="G174" s="38">
        <f t="shared" si="40"/>
        <v>0</v>
      </c>
      <c r="H174" s="33">
        <v>-2143192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-2110494</v>
      </c>
      <c r="O174" s="38">
        <f t="shared" si="45"/>
        <v>0</v>
      </c>
      <c r="P174" s="33">
        <v>3192160</v>
      </c>
      <c r="Q174" s="33">
        <v>0</v>
      </c>
      <c r="R174" s="33">
        <v>0</v>
      </c>
      <c r="S174" s="33">
        <v>3192160</v>
      </c>
      <c r="T174" s="38">
        <f t="shared" si="46"/>
        <v>0</v>
      </c>
      <c r="U174" s="38">
        <f t="shared" si="47"/>
        <v>-1.6713924114079495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708789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708789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1263480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1263480</v>
      </c>
      <c r="O177" s="38">
        <f t="shared" si="45"/>
        <v>0</v>
      </c>
      <c r="P177" s="33">
        <v>913191</v>
      </c>
      <c r="Q177" s="33">
        <v>0</v>
      </c>
      <c r="R177" s="33">
        <v>0</v>
      </c>
      <c r="S177" s="33">
        <v>471632</v>
      </c>
      <c r="T177" s="38">
        <f t="shared" si="46"/>
        <v>0</v>
      </c>
      <c r="U177" s="38">
        <f t="shared" si="47"/>
        <v>0.38358788030105417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1035231396</v>
      </c>
      <c r="E178" s="33">
        <v>1035231396</v>
      </c>
      <c r="F178" s="33">
        <v>104764646</v>
      </c>
      <c r="G178" s="38">
        <f t="shared" si="40"/>
        <v>0.10119925497313646</v>
      </c>
      <c r="H178" s="33">
        <v>120055405</v>
      </c>
      <c r="I178" s="38">
        <f t="shared" si="41"/>
        <v>0.11596963293798714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224820051</v>
      </c>
      <c r="O178" s="38">
        <f t="shared" si="45"/>
        <v>0.2171688879111236</v>
      </c>
      <c r="P178" s="33">
        <v>396308380</v>
      </c>
      <c r="Q178" s="33">
        <v>728585436</v>
      </c>
      <c r="R178" s="33">
        <v>728585436</v>
      </c>
      <c r="S178" s="33">
        <v>249055899</v>
      </c>
      <c r="T178" s="38">
        <f t="shared" si="46"/>
        <v>0.34183485792323742</v>
      </c>
      <c r="U178" s="38">
        <f t="shared" si="47"/>
        <v>-0.6970656916212572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1035231396</v>
      </c>
      <c r="E179" s="34">
        <f>SUM(E173:E178)</f>
        <v>1035231396</v>
      </c>
      <c r="F179" s="34">
        <f>SUM(F173:F178)</f>
        <v>105506133</v>
      </c>
      <c r="G179" s="39">
        <f t="shared" si="40"/>
        <v>0.10191550740024118</v>
      </c>
      <c r="H179" s="34">
        <f>SUM(H173:H178)</f>
        <v>119175693</v>
      </c>
      <c r="I179" s="39">
        <f t="shared" si="41"/>
        <v>0.11511985963764182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224681826</v>
      </c>
      <c r="O179" s="39">
        <f t="shared" si="45"/>
        <v>0.21703536703788301</v>
      </c>
      <c r="P179" s="34">
        <f>SUM(P173:P178)</f>
        <v>400413731</v>
      </c>
      <c r="Q179" s="34">
        <f>SUM(Q173:Q178)</f>
        <v>728585436</v>
      </c>
      <c r="R179" s="34">
        <f>SUM(R173:R178)</f>
        <v>728585436</v>
      </c>
      <c r="S179" s="34">
        <f>SUM(S173:S178)</f>
        <v>252719691</v>
      </c>
      <c r="T179" s="39">
        <f t="shared" si="46"/>
        <v>0.34686349536089273</v>
      </c>
      <c r="U179" s="39">
        <f t="shared" si="47"/>
        <v>-0.70236861582551469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22730</v>
      </c>
      <c r="G180" s="38">
        <f t="shared" si="40"/>
        <v>0</v>
      </c>
      <c r="H180" s="33">
        <v>50686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73416</v>
      </c>
      <c r="O180" s="38">
        <f t="shared" si="45"/>
        <v>0</v>
      </c>
      <c r="P180" s="33">
        <v>125867</v>
      </c>
      <c r="Q180" s="33">
        <v>398885</v>
      </c>
      <c r="R180" s="33">
        <v>398885</v>
      </c>
      <c r="S180" s="33">
        <v>34530</v>
      </c>
      <c r="T180" s="38">
        <f t="shared" si="46"/>
        <v>8.6566303571204734E-2</v>
      </c>
      <c r="U180" s="38">
        <f t="shared" si="47"/>
        <v>-0.59730509188270164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99960</v>
      </c>
      <c r="E182" s="33">
        <v>99960</v>
      </c>
      <c r="F182" s="33">
        <v>20653</v>
      </c>
      <c r="G182" s="38">
        <f t="shared" si="40"/>
        <v>0.20661264505802321</v>
      </c>
      <c r="H182" s="33">
        <v>22036</v>
      </c>
      <c r="I182" s="38">
        <f t="shared" si="41"/>
        <v>0.22044817927170868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42689</v>
      </c>
      <c r="O182" s="38">
        <f t="shared" si="45"/>
        <v>0.42706082432973191</v>
      </c>
      <c r="P182" s="33">
        <v>32991</v>
      </c>
      <c r="Q182" s="33">
        <v>95556</v>
      </c>
      <c r="R182" s="33">
        <v>95556</v>
      </c>
      <c r="S182" s="33">
        <v>20113</v>
      </c>
      <c r="T182" s="38">
        <f t="shared" si="46"/>
        <v>0.21048390472602452</v>
      </c>
      <c r="U182" s="38">
        <f t="shared" si="47"/>
        <v>-0.33206025885847656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669516178</v>
      </c>
      <c r="E184" s="33">
        <v>669516178</v>
      </c>
      <c r="F184" s="33">
        <v>105717536</v>
      </c>
      <c r="G184" s="38">
        <f t="shared" si="40"/>
        <v>0.15790139129393824</v>
      </c>
      <c r="H184" s="33">
        <v>173258224</v>
      </c>
      <c r="I184" s="38">
        <f t="shared" si="41"/>
        <v>0.25878123590315993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278975760</v>
      </c>
      <c r="O184" s="38">
        <f t="shared" si="45"/>
        <v>0.41668262719709814</v>
      </c>
      <c r="P184" s="33">
        <v>310603055</v>
      </c>
      <c r="Q184" s="33">
        <v>803806747</v>
      </c>
      <c r="R184" s="33">
        <v>803806747</v>
      </c>
      <c r="S184" s="33">
        <v>154226597</v>
      </c>
      <c r="T184" s="38">
        <f t="shared" si="46"/>
        <v>0.19187024440341008</v>
      </c>
      <c r="U184" s="38">
        <f t="shared" si="47"/>
        <v>-0.44218763720788257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669616138</v>
      </c>
      <c r="E185" s="34">
        <f>SUM(E180:E184)</f>
        <v>669616138</v>
      </c>
      <c r="F185" s="34">
        <f>SUM(F180:F184)</f>
        <v>105760919</v>
      </c>
      <c r="G185" s="39">
        <f t="shared" si="40"/>
        <v>0.15794260770937393</v>
      </c>
      <c r="H185" s="34">
        <f>SUM(H180:H184)</f>
        <v>173330946</v>
      </c>
      <c r="I185" s="39">
        <f t="shared" si="41"/>
        <v>0.2588512076750456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279091865</v>
      </c>
      <c r="O185" s="39">
        <f t="shared" si="45"/>
        <v>0.41679381538441956</v>
      </c>
      <c r="P185" s="34">
        <f>SUM(P180:P184)</f>
        <v>310761913</v>
      </c>
      <c r="Q185" s="34">
        <f>SUM(Q180:Q184)</f>
        <v>804301188</v>
      </c>
      <c r="R185" s="34">
        <f>SUM(R180:R184)</f>
        <v>804301188</v>
      </c>
      <c r="S185" s="34">
        <f>SUM(S180:S184)</f>
        <v>154281240</v>
      </c>
      <c r="T185" s="39">
        <f t="shared" si="46"/>
        <v>0.19182023140316437</v>
      </c>
      <c r="U185" s="39">
        <f t="shared" si="47"/>
        <v>-0.44223877267739697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8083668</v>
      </c>
      <c r="E187" s="33">
        <v>8083668</v>
      </c>
      <c r="F187" s="33">
        <v>1643607</v>
      </c>
      <c r="G187" s="38">
        <f t="shared" si="40"/>
        <v>0.20332440669260538</v>
      </c>
      <c r="H187" s="33">
        <v>1701481</v>
      </c>
      <c r="I187" s="38">
        <f t="shared" si="41"/>
        <v>0.2104837803828658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3345088</v>
      </c>
      <c r="O187" s="38">
        <f t="shared" si="45"/>
        <v>0.41380818707547118</v>
      </c>
      <c r="P187" s="33">
        <v>2888703</v>
      </c>
      <c r="Q187" s="33">
        <v>7558351</v>
      </c>
      <c r="R187" s="33">
        <v>7558351</v>
      </c>
      <c r="S187" s="33">
        <v>1443891</v>
      </c>
      <c r="T187" s="38">
        <f t="shared" si="46"/>
        <v>0.19103254135723519</v>
      </c>
      <c r="U187" s="38">
        <f t="shared" si="47"/>
        <v>-0.41098790702955612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493915388</v>
      </c>
      <c r="E188" s="33">
        <v>493915388</v>
      </c>
      <c r="F188" s="33">
        <v>97516222</v>
      </c>
      <c r="G188" s="38">
        <f t="shared" si="40"/>
        <v>0.19743507566117782</v>
      </c>
      <c r="H188" s="33">
        <v>69206075</v>
      </c>
      <c r="I188" s="38">
        <f t="shared" si="41"/>
        <v>0.14011726842574096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166722297</v>
      </c>
      <c r="O188" s="38">
        <f t="shared" si="45"/>
        <v>0.33755234408691881</v>
      </c>
      <c r="P188" s="33">
        <v>226110986</v>
      </c>
      <c r="Q188" s="33">
        <v>488595720</v>
      </c>
      <c r="R188" s="33">
        <v>488595720</v>
      </c>
      <c r="S188" s="33">
        <v>110780767</v>
      </c>
      <c r="T188" s="38">
        <f t="shared" si="46"/>
        <v>0.22673298693652086</v>
      </c>
      <c r="U188" s="38">
        <f t="shared" si="47"/>
        <v>-0.69392873727948801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277083000</v>
      </c>
      <c r="E190" s="33">
        <v>277083000</v>
      </c>
      <c r="F190" s="33">
        <v>51807137</v>
      </c>
      <c r="G190" s="38">
        <f t="shared" si="40"/>
        <v>0.18697335094538459</v>
      </c>
      <c r="H190" s="33">
        <v>67512347</v>
      </c>
      <c r="I190" s="38">
        <f t="shared" si="41"/>
        <v>0.24365387627533988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119319484</v>
      </c>
      <c r="O190" s="38">
        <f t="shared" si="45"/>
        <v>0.4306272272207245</v>
      </c>
      <c r="P190" s="33">
        <v>151201848</v>
      </c>
      <c r="Q190" s="33">
        <v>296010000</v>
      </c>
      <c r="R190" s="33">
        <v>296010000</v>
      </c>
      <c r="S190" s="33">
        <v>88989957</v>
      </c>
      <c r="T190" s="38">
        <f t="shared" si="46"/>
        <v>0.30063159014898144</v>
      </c>
      <c r="U190" s="38">
        <f t="shared" si="47"/>
        <v>-0.55349522579909216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779082056</v>
      </c>
      <c r="E191" s="34">
        <f>SUM(E186:E190)</f>
        <v>779082056</v>
      </c>
      <c r="F191" s="34">
        <f>SUM(F186:F190)</f>
        <v>150966966</v>
      </c>
      <c r="G191" s="39">
        <f t="shared" si="40"/>
        <v>0.19377543717936691</v>
      </c>
      <c r="H191" s="34">
        <f>SUM(H186:H190)</f>
        <v>138419903</v>
      </c>
      <c r="I191" s="39">
        <f t="shared" si="41"/>
        <v>0.17767050586517424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289386869</v>
      </c>
      <c r="O191" s="39">
        <f t="shared" si="45"/>
        <v>0.37144594304454115</v>
      </c>
      <c r="P191" s="34">
        <f>SUM(P186:P190)</f>
        <v>380201537</v>
      </c>
      <c r="Q191" s="34">
        <f>SUM(Q186:Q190)</f>
        <v>792164071</v>
      </c>
      <c r="R191" s="34">
        <f>SUM(R186:R190)</f>
        <v>792164071</v>
      </c>
      <c r="S191" s="34">
        <f>SUM(S186:S190)</f>
        <v>201214615</v>
      </c>
      <c r="T191" s="39">
        <f t="shared" si="46"/>
        <v>0.25400623730131278</v>
      </c>
      <c r="U191" s="39">
        <f t="shared" si="47"/>
        <v>-0.63593018562678771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58104040</v>
      </c>
      <c r="E192" s="33">
        <v>58104040</v>
      </c>
      <c r="F192" s="33">
        <v>6431215</v>
      </c>
      <c r="G192" s="38">
        <f t="shared" si="40"/>
        <v>0.11068447219849084</v>
      </c>
      <c r="H192" s="33">
        <v>13423856</v>
      </c>
      <c r="I192" s="38">
        <f t="shared" si="41"/>
        <v>0.23103137062414247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19855071</v>
      </c>
      <c r="O192" s="38">
        <f t="shared" si="45"/>
        <v>0.34171584282263334</v>
      </c>
      <c r="P192" s="33">
        <v>17136840</v>
      </c>
      <c r="Q192" s="33">
        <v>47522028</v>
      </c>
      <c r="R192" s="33">
        <v>47522028</v>
      </c>
      <c r="S192" s="33">
        <v>10228292</v>
      </c>
      <c r="T192" s="38">
        <f t="shared" si="46"/>
        <v>0.2152326495830523</v>
      </c>
      <c r="U192" s="38">
        <f t="shared" si="47"/>
        <v>-0.21666678337429768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83956746</v>
      </c>
      <c r="E193" s="33">
        <v>83956746</v>
      </c>
      <c r="F193" s="33">
        <v>11411200</v>
      </c>
      <c r="G193" s="38">
        <f t="shared" si="40"/>
        <v>0.13591760690677554</v>
      </c>
      <c r="H193" s="33">
        <v>27842077</v>
      </c>
      <c r="I193" s="38">
        <f t="shared" si="41"/>
        <v>0.33162406032268094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39253277</v>
      </c>
      <c r="O193" s="38">
        <f t="shared" si="45"/>
        <v>0.46754166722945645</v>
      </c>
      <c r="P193" s="33">
        <v>23445842</v>
      </c>
      <c r="Q193" s="33">
        <v>80485664</v>
      </c>
      <c r="R193" s="33">
        <v>80485664</v>
      </c>
      <c r="S193" s="33">
        <v>12140723</v>
      </c>
      <c r="T193" s="38">
        <f t="shared" si="46"/>
        <v>0.15084329800646237</v>
      </c>
      <c r="U193" s="38">
        <f t="shared" si="47"/>
        <v>0.18750595521372193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20924719</v>
      </c>
      <c r="E194" s="33">
        <v>20924719</v>
      </c>
      <c r="F194" s="33">
        <v>4047737</v>
      </c>
      <c r="G194" s="38">
        <f t="shared" si="40"/>
        <v>0.19344283667560841</v>
      </c>
      <c r="H194" s="33">
        <v>10098108</v>
      </c>
      <c r="I194" s="38">
        <f t="shared" si="41"/>
        <v>0.48259228714134705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14145845</v>
      </c>
      <c r="O194" s="38">
        <f t="shared" si="45"/>
        <v>0.67603512381695541</v>
      </c>
      <c r="P194" s="33">
        <v>11895992</v>
      </c>
      <c r="Q194" s="33">
        <v>19261092</v>
      </c>
      <c r="R194" s="33">
        <v>19261092</v>
      </c>
      <c r="S194" s="33">
        <v>7432070</v>
      </c>
      <c r="T194" s="38">
        <f t="shared" si="46"/>
        <v>0.38585922335036871</v>
      </c>
      <c r="U194" s="38">
        <f t="shared" si="47"/>
        <v>-0.15113359188540143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168925432</v>
      </c>
      <c r="E195" s="33">
        <v>168925432</v>
      </c>
      <c r="F195" s="33">
        <v>18934185</v>
      </c>
      <c r="G195" s="38">
        <f t="shared" si="40"/>
        <v>0.11208605344871932</v>
      </c>
      <c r="H195" s="33">
        <v>33630501</v>
      </c>
      <c r="I195" s="38">
        <f t="shared" si="41"/>
        <v>0.19908488971630986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52564686</v>
      </c>
      <c r="O195" s="38">
        <f t="shared" si="45"/>
        <v>0.31117094316502919</v>
      </c>
      <c r="P195" s="33">
        <v>85350889</v>
      </c>
      <c r="Q195" s="33">
        <v>141246893</v>
      </c>
      <c r="R195" s="33">
        <v>141246893</v>
      </c>
      <c r="S195" s="33">
        <v>68200818</v>
      </c>
      <c r="T195" s="38">
        <f t="shared" si="46"/>
        <v>0.48284827051027596</v>
      </c>
      <c r="U195" s="38">
        <f t="shared" si="47"/>
        <v>-0.60597362963612489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54614409</v>
      </c>
      <c r="E196" s="33">
        <v>54614409</v>
      </c>
      <c r="F196" s="33">
        <v>10856014</v>
      </c>
      <c r="G196" s="38">
        <f t="shared" si="40"/>
        <v>0.19877563812875829</v>
      </c>
      <c r="H196" s="33">
        <v>12217513</v>
      </c>
      <c r="I196" s="38">
        <f t="shared" si="41"/>
        <v>0.22370493837990629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23073527</v>
      </c>
      <c r="O196" s="38">
        <f t="shared" si="45"/>
        <v>0.42248057650866461</v>
      </c>
      <c r="P196" s="33">
        <v>14745465</v>
      </c>
      <c r="Q196" s="33">
        <v>63163356</v>
      </c>
      <c r="R196" s="33">
        <v>63163356</v>
      </c>
      <c r="S196" s="33">
        <v>7735192</v>
      </c>
      <c r="T196" s="38">
        <f t="shared" si="46"/>
        <v>0.12246328393317163</v>
      </c>
      <c r="U196" s="38">
        <f t="shared" si="47"/>
        <v>-0.17143928658743557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386525346</v>
      </c>
      <c r="E198" s="34">
        <f>SUM(E192:E197)</f>
        <v>386525346</v>
      </c>
      <c r="F198" s="34">
        <f>SUM(F192:F197)</f>
        <v>51680351</v>
      </c>
      <c r="G198" s="39">
        <f t="shared" si="40"/>
        <v>0.13370494725590387</v>
      </c>
      <c r="H198" s="34">
        <f>SUM(H192:H197)</f>
        <v>97212055</v>
      </c>
      <c r="I198" s="39">
        <f t="shared" si="41"/>
        <v>0.25150240729620871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148892406</v>
      </c>
      <c r="O198" s="39">
        <f t="shared" si="45"/>
        <v>0.38520735455211258</v>
      </c>
      <c r="P198" s="34">
        <f>SUM(P192:P197)</f>
        <v>152575028</v>
      </c>
      <c r="Q198" s="34">
        <f>SUM(Q192:Q197)</f>
        <v>351679033</v>
      </c>
      <c r="R198" s="34">
        <f>SUM(R192:R197)</f>
        <v>351679033</v>
      </c>
      <c r="S198" s="34">
        <f>SUM(S192:S197)</f>
        <v>105737095</v>
      </c>
      <c r="T198" s="39">
        <f t="shared" si="46"/>
        <v>0.30066363097626009</v>
      </c>
      <c r="U198" s="39">
        <f t="shared" si="47"/>
        <v>-0.36285736745858566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530524594</v>
      </c>
      <c r="E203" s="33">
        <v>530524594</v>
      </c>
      <c r="F203" s="33">
        <v>87243129</v>
      </c>
      <c r="G203" s="38">
        <f t="shared" si="40"/>
        <v>0.16444690780914109</v>
      </c>
      <c r="H203" s="33">
        <v>130807844</v>
      </c>
      <c r="I203" s="38">
        <f t="shared" si="41"/>
        <v>0.24656320457030498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218050973</v>
      </c>
      <c r="O203" s="38">
        <f t="shared" si="45"/>
        <v>0.41101011237944607</v>
      </c>
      <c r="P203" s="33">
        <v>302204277</v>
      </c>
      <c r="Q203" s="33">
        <v>450538328</v>
      </c>
      <c r="R203" s="33">
        <v>450538328</v>
      </c>
      <c r="S203" s="33">
        <v>180583117</v>
      </c>
      <c r="T203" s="38">
        <f t="shared" si="46"/>
        <v>0.40081632522061472</v>
      </c>
      <c r="U203" s="38">
        <f t="shared" si="47"/>
        <v>-0.56715422660944004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530524594</v>
      </c>
      <c r="E204" s="34">
        <f>SUM(E199:E203)</f>
        <v>530524594</v>
      </c>
      <c r="F204" s="34">
        <f>SUM(F199:F203)</f>
        <v>87243129</v>
      </c>
      <c r="G204" s="39">
        <f t="shared" si="40"/>
        <v>0.16444690780914109</v>
      </c>
      <c r="H204" s="34">
        <f>SUM(H199:H203)</f>
        <v>130807844</v>
      </c>
      <c r="I204" s="39">
        <f t="shared" si="41"/>
        <v>0.24656320457030498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218050973</v>
      </c>
      <c r="O204" s="39">
        <f t="shared" si="45"/>
        <v>0.41101011237944607</v>
      </c>
      <c r="P204" s="34">
        <f>SUM(P199:P203)</f>
        <v>302204277</v>
      </c>
      <c r="Q204" s="34">
        <f>SUM(Q199:Q203)</f>
        <v>450538328</v>
      </c>
      <c r="R204" s="34">
        <f>SUM(R199:R203)</f>
        <v>450538328</v>
      </c>
      <c r="S204" s="34">
        <f>SUM(S199:S203)</f>
        <v>180583117</v>
      </c>
      <c r="T204" s="39">
        <f t="shared" si="46"/>
        <v>0.40081632522061472</v>
      </c>
      <c r="U204" s="39">
        <f t="shared" si="47"/>
        <v>-0.56715422660944004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3400979530</v>
      </c>
      <c r="E205" s="34">
        <f>SUM(E173:E178,E180:E184,E186:E190,E192:E197,E199:E203)</f>
        <v>3400979530</v>
      </c>
      <c r="F205" s="34">
        <f>SUM(F173:F178,F180:F184,F186:F190,F192:F197,F199:F203)</f>
        <v>501157498</v>
      </c>
      <c r="G205" s="39">
        <f t="shared" si="40"/>
        <v>0.14735681105378484</v>
      </c>
      <c r="H205" s="34">
        <f>SUM(H173:H178,H180:H184,H186:H190,H192:H197,H199:H203)</f>
        <v>658946441</v>
      </c>
      <c r="I205" s="39">
        <f t="shared" si="41"/>
        <v>0.19375195739563889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1160103939</v>
      </c>
      <c r="O205" s="39">
        <f t="shared" si="45"/>
        <v>0.34110876844942373</v>
      </c>
      <c r="P205" s="34">
        <f>SUM(P173:P178,P180:P184,P186:P190,P192:P197,P199:P203)</f>
        <v>1546156486</v>
      </c>
      <c r="Q205" s="34">
        <f>SUM(Q173:Q178,Q180:Q184,Q186:Q190,Q192:Q197,Q199:Q203)</f>
        <v>3127268056</v>
      </c>
      <c r="R205" s="34">
        <f>SUM(R173:R178,R180:R184,R186:R190,R192:R197,R199:R203)</f>
        <v>3127268056</v>
      </c>
      <c r="S205" s="34">
        <f>SUM(S173:S178,S180:S184,S186:S190,S192:S197,S199:S203)</f>
        <v>894535758</v>
      </c>
      <c r="T205" s="39">
        <f t="shared" si="46"/>
        <v>0.28604383825804025</v>
      </c>
      <c r="U205" s="39">
        <f t="shared" si="47"/>
        <v>-0.57381646232669881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95922564</v>
      </c>
      <c r="E208" s="33">
        <v>95922564</v>
      </c>
      <c r="F208" s="33">
        <v>20705488</v>
      </c>
      <c r="G208" s="38">
        <f t="shared" ref="G208:G231" si="48">IF(($D208     =0),0,($F208     /$D208     ))</f>
        <v>0.21585628173992513</v>
      </c>
      <c r="H208" s="33">
        <v>29779670</v>
      </c>
      <c r="I208" s="38">
        <f t="shared" ref="I208:I231" si="49">IF(($D208     =0),0,($H208     /$D208     ))</f>
        <v>0.31045531685329014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50485158</v>
      </c>
      <c r="O208" s="38">
        <f t="shared" ref="O208:O231" si="53">IF(($D208     =0),0,($N208     /$D208     ))</f>
        <v>0.5263115985932153</v>
      </c>
      <c r="P208" s="33">
        <v>32007711</v>
      </c>
      <c r="Q208" s="33">
        <v>109982960</v>
      </c>
      <c r="R208" s="33">
        <v>109982960</v>
      </c>
      <c r="S208" s="33">
        <v>19727775</v>
      </c>
      <c r="T208" s="38">
        <f t="shared" ref="T208:T231" si="54">IF(($Q208     =0),0,($S208     /$Q208     ))</f>
        <v>0.17937119531971135</v>
      </c>
      <c r="U208" s="38">
        <f t="shared" ref="U208:U231" si="55">IF(($P208     =0),0,(($H208     /$P208     )-1))</f>
        <v>-6.960950753398143E-2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135181541</v>
      </c>
      <c r="E209" s="33">
        <v>135181541</v>
      </c>
      <c r="F209" s="33">
        <v>7534298</v>
      </c>
      <c r="G209" s="38">
        <f t="shared" si="48"/>
        <v>5.5734665726291731E-2</v>
      </c>
      <c r="H209" s="33">
        <v>21271974</v>
      </c>
      <c r="I209" s="38">
        <f t="shared" si="49"/>
        <v>0.15735857013199753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28806272</v>
      </c>
      <c r="O209" s="38">
        <f t="shared" si="53"/>
        <v>0.21309323585828926</v>
      </c>
      <c r="P209" s="33">
        <v>79259614</v>
      </c>
      <c r="Q209" s="33">
        <v>103172517</v>
      </c>
      <c r="R209" s="33">
        <v>103172517</v>
      </c>
      <c r="S209" s="33">
        <v>73281746</v>
      </c>
      <c r="T209" s="38">
        <f t="shared" si="54"/>
        <v>0.71028359228650007</v>
      </c>
      <c r="U209" s="38">
        <f t="shared" si="55"/>
        <v>-0.73161648251277134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124779756</v>
      </c>
      <c r="E210" s="33">
        <v>124779756</v>
      </c>
      <c r="F210" s="33">
        <v>14759689</v>
      </c>
      <c r="G210" s="38">
        <f t="shared" si="48"/>
        <v>0.11828592612410622</v>
      </c>
      <c r="H210" s="33">
        <v>22566380</v>
      </c>
      <c r="I210" s="38">
        <f t="shared" si="49"/>
        <v>0.18084968847029961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37326069</v>
      </c>
      <c r="O210" s="38">
        <f t="shared" si="53"/>
        <v>0.29913561459440585</v>
      </c>
      <c r="P210" s="33">
        <v>27193063</v>
      </c>
      <c r="Q210" s="33">
        <v>85314888</v>
      </c>
      <c r="R210" s="33">
        <v>85314888</v>
      </c>
      <c r="S210" s="33">
        <v>14604763</v>
      </c>
      <c r="T210" s="38">
        <f t="shared" si="54"/>
        <v>0.17118656945315336</v>
      </c>
      <c r="U210" s="38">
        <f t="shared" si="55"/>
        <v>-0.1701420321793099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74721937</v>
      </c>
      <c r="E211" s="33">
        <v>74721937</v>
      </c>
      <c r="F211" s="33">
        <v>11275544</v>
      </c>
      <c r="G211" s="38">
        <f t="shared" si="48"/>
        <v>0.1509000496065834</v>
      </c>
      <c r="H211" s="33">
        <v>14548979</v>
      </c>
      <c r="I211" s="38">
        <f t="shared" si="49"/>
        <v>0.19470826887156312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25824523</v>
      </c>
      <c r="O211" s="38">
        <f t="shared" si="53"/>
        <v>0.34560831847814649</v>
      </c>
      <c r="P211" s="33">
        <v>17733433</v>
      </c>
      <c r="Q211" s="33">
        <v>79503906</v>
      </c>
      <c r="R211" s="33">
        <v>79503906</v>
      </c>
      <c r="S211" s="33">
        <v>12262590</v>
      </c>
      <c r="T211" s="38">
        <f t="shared" si="54"/>
        <v>0.15423883702015848</v>
      </c>
      <c r="U211" s="38">
        <f t="shared" si="55"/>
        <v>-0.17957346442733335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124540383</v>
      </c>
      <c r="E212" s="33">
        <v>124540383</v>
      </c>
      <c r="F212" s="33">
        <v>15582113</v>
      </c>
      <c r="G212" s="38">
        <f t="shared" si="48"/>
        <v>0.1251169510214209</v>
      </c>
      <c r="H212" s="33">
        <v>20130229</v>
      </c>
      <c r="I212" s="38">
        <f t="shared" si="49"/>
        <v>0.16163615780754423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35712342</v>
      </c>
      <c r="O212" s="38">
        <f t="shared" si="53"/>
        <v>0.28675310882896515</v>
      </c>
      <c r="P212" s="33">
        <v>79968347</v>
      </c>
      <c r="Q212" s="33">
        <v>136312152</v>
      </c>
      <c r="R212" s="33">
        <v>136312152</v>
      </c>
      <c r="S212" s="33">
        <v>14927791</v>
      </c>
      <c r="T212" s="38">
        <f t="shared" si="54"/>
        <v>0.10951181373763361</v>
      </c>
      <c r="U212" s="38">
        <f t="shared" si="55"/>
        <v>-0.74827253838321806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9645132</v>
      </c>
      <c r="E213" s="33">
        <v>9645132</v>
      </c>
      <c r="F213" s="33">
        <v>1886437</v>
      </c>
      <c r="G213" s="38">
        <f t="shared" si="48"/>
        <v>0.19558436317927011</v>
      </c>
      <c r="H213" s="33">
        <v>1415505</v>
      </c>
      <c r="I213" s="38">
        <f t="shared" si="49"/>
        <v>0.14675848915287007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3301942</v>
      </c>
      <c r="O213" s="38">
        <f t="shared" si="53"/>
        <v>0.34234285233214018</v>
      </c>
      <c r="P213" s="33">
        <v>3600737</v>
      </c>
      <c r="Q213" s="33">
        <v>12966240</v>
      </c>
      <c r="R213" s="33">
        <v>12966240</v>
      </c>
      <c r="S213" s="33">
        <v>2053777</v>
      </c>
      <c r="T213" s="38">
        <f t="shared" si="54"/>
        <v>0.1583941836646553</v>
      </c>
      <c r="U213" s="38">
        <f t="shared" si="55"/>
        <v>-0.60688464611550352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410265382</v>
      </c>
      <c r="E214" s="33">
        <v>410265382</v>
      </c>
      <c r="F214" s="33">
        <v>137230818</v>
      </c>
      <c r="G214" s="38">
        <f t="shared" si="48"/>
        <v>0.33449280397730463</v>
      </c>
      <c r="H214" s="33">
        <v>96305670</v>
      </c>
      <c r="I214" s="38">
        <f t="shared" si="49"/>
        <v>0.23473993718534117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233536488</v>
      </c>
      <c r="O214" s="38">
        <f t="shared" si="53"/>
        <v>0.56923274116264577</v>
      </c>
      <c r="P214" s="33">
        <v>193460487</v>
      </c>
      <c r="Q214" s="33">
        <v>402386352</v>
      </c>
      <c r="R214" s="33">
        <v>402386352</v>
      </c>
      <c r="S214" s="33">
        <v>100260952</v>
      </c>
      <c r="T214" s="38">
        <f t="shared" si="54"/>
        <v>0.24916588622270172</v>
      </c>
      <c r="U214" s="38">
        <f t="shared" si="55"/>
        <v>-0.50219462644069535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15083320</v>
      </c>
      <c r="E215" s="33">
        <v>15083320</v>
      </c>
      <c r="F215" s="33">
        <v>3235632</v>
      </c>
      <c r="G215" s="38">
        <f t="shared" si="48"/>
        <v>0.21451722830252226</v>
      </c>
      <c r="H215" s="33">
        <v>3277193</v>
      </c>
      <c r="I215" s="38">
        <f t="shared" si="49"/>
        <v>0.21727265615262423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6512825</v>
      </c>
      <c r="O215" s="38">
        <f t="shared" si="53"/>
        <v>0.43178988445514649</v>
      </c>
      <c r="P215" s="33">
        <v>6059996</v>
      </c>
      <c r="Q215" s="33">
        <v>16302538</v>
      </c>
      <c r="R215" s="33">
        <v>16302538</v>
      </c>
      <c r="S215" s="33">
        <v>3148045</v>
      </c>
      <c r="T215" s="38">
        <f t="shared" si="54"/>
        <v>0.19310152811789183</v>
      </c>
      <c r="U215" s="38">
        <f t="shared" si="55"/>
        <v>-0.45920871894964943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990140015</v>
      </c>
      <c r="E216" s="34">
        <f>SUM(E208:E215)</f>
        <v>990140015</v>
      </c>
      <c r="F216" s="34">
        <f>SUM(F208:F215)</f>
        <v>212210019</v>
      </c>
      <c r="G216" s="39">
        <f t="shared" si="48"/>
        <v>0.21432324296074429</v>
      </c>
      <c r="H216" s="34">
        <f>SUM(H208:H215)</f>
        <v>209295600</v>
      </c>
      <c r="I216" s="39">
        <f t="shared" si="49"/>
        <v>0.21137980167380671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421505619</v>
      </c>
      <c r="O216" s="39">
        <f t="shared" si="53"/>
        <v>0.425703044634551</v>
      </c>
      <c r="P216" s="34">
        <f>SUM(P208:P215)</f>
        <v>439283388</v>
      </c>
      <c r="Q216" s="34">
        <f>SUM(Q208:Q215)</f>
        <v>945941553</v>
      </c>
      <c r="R216" s="34">
        <f>SUM(R208:R215)</f>
        <v>945941553</v>
      </c>
      <c r="S216" s="34">
        <f>SUM(S208:S215)</f>
        <v>240267439</v>
      </c>
      <c r="T216" s="39">
        <f t="shared" si="54"/>
        <v>0.25399818650317818</v>
      </c>
      <c r="U216" s="39">
        <f t="shared" si="55"/>
        <v>-0.52355220862574481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137505264</v>
      </c>
      <c r="E217" s="33">
        <v>137505264</v>
      </c>
      <c r="F217" s="33">
        <v>19887261</v>
      </c>
      <c r="G217" s="38">
        <f t="shared" si="48"/>
        <v>0.14462908852711268</v>
      </c>
      <c r="H217" s="33">
        <v>29439678</v>
      </c>
      <c r="I217" s="38">
        <f t="shared" si="49"/>
        <v>0.21409855261977462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49326939</v>
      </c>
      <c r="O217" s="38">
        <f t="shared" si="53"/>
        <v>0.35872764114688727</v>
      </c>
      <c r="P217" s="33">
        <v>40481176</v>
      </c>
      <c r="Q217" s="33">
        <v>112458168</v>
      </c>
      <c r="R217" s="33">
        <v>112458168</v>
      </c>
      <c r="S217" s="33">
        <v>22627333</v>
      </c>
      <c r="T217" s="38">
        <f t="shared" si="54"/>
        <v>0.20120666557541644</v>
      </c>
      <c r="U217" s="38">
        <f t="shared" si="55"/>
        <v>-0.27275635470669135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472227137</v>
      </c>
      <c r="E218" s="33">
        <v>472227137</v>
      </c>
      <c r="F218" s="33">
        <v>62302592</v>
      </c>
      <c r="G218" s="38">
        <f t="shared" si="48"/>
        <v>0.13193352757277055</v>
      </c>
      <c r="H218" s="33">
        <v>78804867</v>
      </c>
      <c r="I218" s="38">
        <f t="shared" si="49"/>
        <v>0.1668791579845188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141107459</v>
      </c>
      <c r="O218" s="38">
        <f t="shared" si="53"/>
        <v>0.29881268555728935</v>
      </c>
      <c r="P218" s="33">
        <v>137306309</v>
      </c>
      <c r="Q218" s="33">
        <v>320084002</v>
      </c>
      <c r="R218" s="33">
        <v>320084002</v>
      </c>
      <c r="S218" s="33">
        <v>80670138</v>
      </c>
      <c r="T218" s="38">
        <f t="shared" si="54"/>
        <v>0.25202802231896615</v>
      </c>
      <c r="U218" s="38">
        <f t="shared" si="55"/>
        <v>-0.42606521452703239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136555289</v>
      </c>
      <c r="E219" s="33">
        <v>136555289</v>
      </c>
      <c r="F219" s="33">
        <v>22506547</v>
      </c>
      <c r="G219" s="38">
        <f t="shared" si="48"/>
        <v>0.16481636972699021</v>
      </c>
      <c r="H219" s="33">
        <v>28837632</v>
      </c>
      <c r="I219" s="38">
        <f t="shared" si="49"/>
        <v>0.21117916567845277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51344179</v>
      </c>
      <c r="O219" s="38">
        <f t="shared" si="53"/>
        <v>0.375995535405443</v>
      </c>
      <c r="P219" s="33">
        <v>43053923</v>
      </c>
      <c r="Q219" s="33">
        <v>110696508</v>
      </c>
      <c r="R219" s="33">
        <v>110696508</v>
      </c>
      <c r="S219" s="33">
        <v>24499972</v>
      </c>
      <c r="T219" s="38">
        <f t="shared" si="54"/>
        <v>0.22132560857294614</v>
      </c>
      <c r="U219" s="38">
        <f t="shared" si="55"/>
        <v>-0.33019734345694818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17979276</v>
      </c>
      <c r="E220" s="33">
        <v>17979276</v>
      </c>
      <c r="F220" s="33">
        <v>3964806</v>
      </c>
      <c r="G220" s="38">
        <f t="shared" si="48"/>
        <v>0.22052089305487052</v>
      </c>
      <c r="H220" s="33">
        <v>2432392</v>
      </c>
      <c r="I220" s="38">
        <f t="shared" si="49"/>
        <v>0.13528865122266326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6397198</v>
      </c>
      <c r="O220" s="38">
        <f t="shared" si="53"/>
        <v>0.35580954427753375</v>
      </c>
      <c r="P220" s="33">
        <v>10712007</v>
      </c>
      <c r="Q220" s="33">
        <v>10641208</v>
      </c>
      <c r="R220" s="33">
        <v>10641208</v>
      </c>
      <c r="S220" s="33">
        <v>4921313</v>
      </c>
      <c r="T220" s="38">
        <f t="shared" si="54"/>
        <v>0.46247691051617446</v>
      </c>
      <c r="U220" s="38">
        <f t="shared" si="55"/>
        <v>-0.77292845309006986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194903424</v>
      </c>
      <c r="E221" s="33">
        <v>194903424</v>
      </c>
      <c r="F221" s="33">
        <v>59719039</v>
      </c>
      <c r="G221" s="38">
        <f t="shared" si="48"/>
        <v>0.3064032317872466</v>
      </c>
      <c r="H221" s="33">
        <v>65832080</v>
      </c>
      <c r="I221" s="38">
        <f t="shared" si="49"/>
        <v>0.33776769360398717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125551119</v>
      </c>
      <c r="O221" s="38">
        <f t="shared" si="53"/>
        <v>0.64417092539123377</v>
      </c>
      <c r="P221" s="33">
        <v>136172556</v>
      </c>
      <c r="Q221" s="33">
        <v>303494944</v>
      </c>
      <c r="R221" s="33">
        <v>303494944</v>
      </c>
      <c r="S221" s="33">
        <v>73891533</v>
      </c>
      <c r="T221" s="38">
        <f t="shared" si="54"/>
        <v>0.24346874457322096</v>
      </c>
      <c r="U221" s="38">
        <f t="shared" si="55"/>
        <v>-0.51655398169951372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85443986</v>
      </c>
      <c r="E222" s="33">
        <v>85443986</v>
      </c>
      <c r="F222" s="33">
        <v>4534829</v>
      </c>
      <c r="G222" s="38">
        <f t="shared" si="48"/>
        <v>5.3073706088571287E-2</v>
      </c>
      <c r="H222" s="33">
        <v>27030931</v>
      </c>
      <c r="I222" s="38">
        <f t="shared" si="49"/>
        <v>0.31635849713284675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31565760</v>
      </c>
      <c r="O222" s="38">
        <f t="shared" si="53"/>
        <v>0.36943220322141807</v>
      </c>
      <c r="P222" s="33">
        <v>25877900</v>
      </c>
      <c r="Q222" s="33">
        <v>63210986</v>
      </c>
      <c r="R222" s="33">
        <v>63210986</v>
      </c>
      <c r="S222" s="33">
        <v>17144302</v>
      </c>
      <c r="T222" s="38">
        <f t="shared" si="54"/>
        <v>0.27122345473301113</v>
      </c>
      <c r="U222" s="38">
        <f t="shared" si="55"/>
        <v>4.4556590758910053E-2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1044614376</v>
      </c>
      <c r="E224" s="34">
        <f>SUM(E217:E223)</f>
        <v>1044614376</v>
      </c>
      <c r="F224" s="34">
        <f>SUM(F217:F223)</f>
        <v>172915074</v>
      </c>
      <c r="G224" s="39">
        <f t="shared" si="48"/>
        <v>0.1655300539344674</v>
      </c>
      <c r="H224" s="34">
        <f>SUM(H217:H223)</f>
        <v>232377580</v>
      </c>
      <c r="I224" s="39">
        <f t="shared" si="49"/>
        <v>0.22245297914605763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405292654</v>
      </c>
      <c r="O224" s="39">
        <f t="shared" si="53"/>
        <v>0.38798303308052501</v>
      </c>
      <c r="P224" s="34">
        <f>SUM(P217:P223)</f>
        <v>393603871</v>
      </c>
      <c r="Q224" s="34">
        <f>SUM(Q217:Q223)</f>
        <v>920585816</v>
      </c>
      <c r="R224" s="34">
        <f>SUM(R217:R223)</f>
        <v>920585816</v>
      </c>
      <c r="S224" s="34">
        <f>SUM(S217:S223)</f>
        <v>223754591</v>
      </c>
      <c r="T224" s="39">
        <f t="shared" si="54"/>
        <v>0.24305674398963367</v>
      </c>
      <c r="U224" s="39">
        <f t="shared" si="55"/>
        <v>-0.4096156132570149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37955704</v>
      </c>
      <c r="E225" s="33">
        <v>37955704</v>
      </c>
      <c r="F225" s="33">
        <v>7348053</v>
      </c>
      <c r="G225" s="38">
        <f t="shared" si="48"/>
        <v>0.19359548699188928</v>
      </c>
      <c r="H225" s="33">
        <v>9704532</v>
      </c>
      <c r="I225" s="38">
        <f t="shared" si="49"/>
        <v>0.2556804637321442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17052585</v>
      </c>
      <c r="O225" s="38">
        <f t="shared" si="53"/>
        <v>0.44927595072403348</v>
      </c>
      <c r="P225" s="33">
        <v>18294974</v>
      </c>
      <c r="Q225" s="33">
        <v>29494404</v>
      </c>
      <c r="R225" s="33">
        <v>29494404</v>
      </c>
      <c r="S225" s="33">
        <v>9680113</v>
      </c>
      <c r="T225" s="38">
        <f t="shared" si="54"/>
        <v>0.32820168191905147</v>
      </c>
      <c r="U225" s="38">
        <f t="shared" si="55"/>
        <v>-0.46955202013405428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167431511</v>
      </c>
      <c r="E226" s="33">
        <v>167431511</v>
      </c>
      <c r="F226" s="33">
        <v>40594259</v>
      </c>
      <c r="G226" s="38">
        <f t="shared" si="48"/>
        <v>0.24245292154115483</v>
      </c>
      <c r="H226" s="33">
        <v>55127427</v>
      </c>
      <c r="I226" s="38">
        <f t="shared" si="49"/>
        <v>0.32925359551942407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95721686</v>
      </c>
      <c r="O226" s="38">
        <f t="shared" si="53"/>
        <v>0.57170651706057884</v>
      </c>
      <c r="P226" s="33">
        <v>90393178</v>
      </c>
      <c r="Q226" s="33">
        <v>147267040</v>
      </c>
      <c r="R226" s="33">
        <v>147267040</v>
      </c>
      <c r="S226" s="33">
        <v>44285011</v>
      </c>
      <c r="T226" s="38">
        <f t="shared" si="54"/>
        <v>0.30071230466776544</v>
      </c>
      <c r="U226" s="38">
        <f t="shared" si="55"/>
        <v>-0.39013730660072599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188506234</v>
      </c>
      <c r="E227" s="33">
        <v>188506234</v>
      </c>
      <c r="F227" s="33">
        <v>24639976</v>
      </c>
      <c r="G227" s="38">
        <f t="shared" si="48"/>
        <v>0.13071173020198368</v>
      </c>
      <c r="H227" s="33">
        <v>56310648</v>
      </c>
      <c r="I227" s="38">
        <f t="shared" si="49"/>
        <v>0.29872034895143046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80950624</v>
      </c>
      <c r="O227" s="38">
        <f t="shared" si="53"/>
        <v>0.42943207915341408</v>
      </c>
      <c r="P227" s="33">
        <v>77599070</v>
      </c>
      <c r="Q227" s="33">
        <v>133584943</v>
      </c>
      <c r="R227" s="33">
        <v>133584943</v>
      </c>
      <c r="S227" s="33">
        <v>50755548</v>
      </c>
      <c r="T227" s="38">
        <f t="shared" si="54"/>
        <v>0.37994961752538231</v>
      </c>
      <c r="U227" s="38">
        <f t="shared" si="55"/>
        <v>-0.27433862287267108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336891322</v>
      </c>
      <c r="E228" s="33">
        <v>336891322</v>
      </c>
      <c r="F228" s="33">
        <v>63005537</v>
      </c>
      <c r="G228" s="38">
        <f t="shared" si="48"/>
        <v>0.18702036201454902</v>
      </c>
      <c r="H228" s="33">
        <v>99169199</v>
      </c>
      <c r="I228" s="38">
        <f t="shared" si="49"/>
        <v>0.29436554913694096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162174736</v>
      </c>
      <c r="O228" s="38">
        <f t="shared" si="53"/>
        <v>0.48138591115148999</v>
      </c>
      <c r="P228" s="33">
        <v>137700625</v>
      </c>
      <c r="Q228" s="33">
        <v>355500305</v>
      </c>
      <c r="R228" s="33">
        <v>355500305</v>
      </c>
      <c r="S228" s="33">
        <v>89728222</v>
      </c>
      <c r="T228" s="38">
        <f t="shared" si="54"/>
        <v>0.25239984533909188</v>
      </c>
      <c r="U228" s="38">
        <f t="shared" si="55"/>
        <v>-0.27982026951584282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2744081</v>
      </c>
      <c r="E229" s="33">
        <v>2744081</v>
      </c>
      <c r="F229" s="33">
        <v>578470</v>
      </c>
      <c r="G229" s="38">
        <f t="shared" si="48"/>
        <v>0.21080645943031565</v>
      </c>
      <c r="H229" s="33">
        <v>1275703</v>
      </c>
      <c r="I229" s="38">
        <f t="shared" si="49"/>
        <v>0.46489261796572334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1854173</v>
      </c>
      <c r="O229" s="38">
        <f t="shared" si="53"/>
        <v>0.67569907739603896</v>
      </c>
      <c r="P229" s="33">
        <v>1124520</v>
      </c>
      <c r="Q229" s="33">
        <v>2296992</v>
      </c>
      <c r="R229" s="33">
        <v>2296992</v>
      </c>
      <c r="S229" s="33">
        <v>541166</v>
      </c>
      <c r="T229" s="38">
        <f t="shared" si="54"/>
        <v>0.23559768601719117</v>
      </c>
      <c r="U229" s="38">
        <f t="shared" si="55"/>
        <v>0.13444225091594642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733528852</v>
      </c>
      <c r="E230" s="34">
        <f>SUM(E225:E229)</f>
        <v>733528852</v>
      </c>
      <c r="F230" s="34">
        <f>SUM(F225:F229)</f>
        <v>136166295</v>
      </c>
      <c r="G230" s="39">
        <f t="shared" si="48"/>
        <v>0.18563181888311053</v>
      </c>
      <c r="H230" s="34">
        <f>SUM(H225:H229)</f>
        <v>221587509</v>
      </c>
      <c r="I230" s="39">
        <f t="shared" si="49"/>
        <v>0.30208424439724696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357753804</v>
      </c>
      <c r="O230" s="39">
        <f t="shared" si="53"/>
        <v>0.48771606328035749</v>
      </c>
      <c r="P230" s="34">
        <f>SUM(P225:P229)</f>
        <v>325112367</v>
      </c>
      <c r="Q230" s="34">
        <f>SUM(Q225:Q229)</f>
        <v>668143684</v>
      </c>
      <c r="R230" s="34">
        <f>SUM(R225:R229)</f>
        <v>668143684</v>
      </c>
      <c r="S230" s="34">
        <f>SUM(S225:S229)</f>
        <v>194990060</v>
      </c>
      <c r="T230" s="39">
        <f t="shared" si="54"/>
        <v>0.2918385141840239</v>
      </c>
      <c r="U230" s="39">
        <f t="shared" si="55"/>
        <v>-0.31842792987324287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2768283243</v>
      </c>
      <c r="E231" s="34">
        <f>SUM(E208:E215,E217:E223,E225:E229)</f>
        <v>2768283243</v>
      </c>
      <c r="F231" s="34">
        <f>SUM(F208:F215,F217:F223,F225:F229)</f>
        <v>521291388</v>
      </c>
      <c r="G231" s="39">
        <f t="shared" si="48"/>
        <v>0.18830854440858241</v>
      </c>
      <c r="H231" s="34">
        <f>SUM(H208:H215,H217:H223,H225:H229)</f>
        <v>663260689</v>
      </c>
      <c r="I231" s="39">
        <f t="shared" si="49"/>
        <v>0.23959278396715708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1184552077</v>
      </c>
      <c r="O231" s="39">
        <f t="shared" si="53"/>
        <v>0.42790132837573946</v>
      </c>
      <c r="P231" s="34">
        <f>SUM(P208:P215,P217:P223,P225:P229)</f>
        <v>1157999626</v>
      </c>
      <c r="Q231" s="34">
        <f>SUM(Q208:Q215,Q217:Q223,Q225:Q229)</f>
        <v>2534671053</v>
      </c>
      <c r="R231" s="34">
        <f>SUM(R208:R215,R217:R223,R225:R229)</f>
        <v>2534671053</v>
      </c>
      <c r="S231" s="34">
        <f>SUM(S208:S215,S217:S223,S225:S229)</f>
        <v>659012090</v>
      </c>
      <c r="T231" s="39">
        <f t="shared" si="54"/>
        <v>0.2599990595308227</v>
      </c>
      <c r="U231" s="39">
        <f t="shared" si="55"/>
        <v>-0.42723583487582228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133993749</v>
      </c>
      <c r="E234" s="33">
        <v>133993749</v>
      </c>
      <c r="F234" s="33">
        <v>7221898</v>
      </c>
      <c r="G234" s="38">
        <f t="shared" ref="G234:G260" si="56">IF(($D234     =0),0,($F234     /$D234     ))</f>
        <v>5.3897275461708291E-2</v>
      </c>
      <c r="H234" s="33">
        <v>22268555</v>
      </c>
      <c r="I234" s="38">
        <f t="shared" ref="I234:I260" si="57">IF(($D234     =0),0,($H234     /$D234     ))</f>
        <v>0.16619099895473483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29490453</v>
      </c>
      <c r="O234" s="38">
        <f t="shared" ref="O234:O260" si="61">IF(($D234     =0),0,($N234     /$D234     ))</f>
        <v>0.2200882744164431</v>
      </c>
      <c r="P234" s="33">
        <v>29622388</v>
      </c>
      <c r="Q234" s="33">
        <v>137564386</v>
      </c>
      <c r="R234" s="33">
        <v>137564386</v>
      </c>
      <c r="S234" s="33">
        <v>13775831</v>
      </c>
      <c r="T234" s="38">
        <f t="shared" ref="T234:T260" si="62">IF(($Q234     =0),0,($S234     /$Q234     ))</f>
        <v>0.10014096962567041</v>
      </c>
      <c r="U234" s="38">
        <f t="shared" ref="U234:U260" si="63">IF(($P234     =0),0,(($H234     /$P234     )-1))</f>
        <v>-0.24825253791152824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239236130</v>
      </c>
      <c r="E235" s="33">
        <v>239236130</v>
      </c>
      <c r="F235" s="33">
        <v>42044262</v>
      </c>
      <c r="G235" s="38">
        <f t="shared" si="56"/>
        <v>0.17574378084112965</v>
      </c>
      <c r="H235" s="33">
        <v>72440100</v>
      </c>
      <c r="I235" s="38">
        <f t="shared" si="57"/>
        <v>0.30279749133209938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114484362</v>
      </c>
      <c r="O235" s="38">
        <f t="shared" si="61"/>
        <v>0.478541272173229</v>
      </c>
      <c r="P235" s="33">
        <v>113512577</v>
      </c>
      <c r="Q235" s="33">
        <v>220490351</v>
      </c>
      <c r="R235" s="33">
        <v>220490351</v>
      </c>
      <c r="S235" s="33">
        <v>93086717</v>
      </c>
      <c r="T235" s="38">
        <f t="shared" si="62"/>
        <v>0.4221804563230071</v>
      </c>
      <c r="U235" s="38">
        <f t="shared" si="63"/>
        <v>-0.36183194924735085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1077815638</v>
      </c>
      <c r="E236" s="33">
        <v>1077815638</v>
      </c>
      <c r="F236" s="33">
        <v>103262723</v>
      </c>
      <c r="G236" s="38">
        <f t="shared" si="56"/>
        <v>9.5807408390932991E-2</v>
      </c>
      <c r="H236" s="33">
        <v>152211282</v>
      </c>
      <c r="I236" s="38">
        <f t="shared" si="57"/>
        <v>0.14122200182810857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255474005</v>
      </c>
      <c r="O236" s="38">
        <f t="shared" si="61"/>
        <v>0.23702941021904156</v>
      </c>
      <c r="P236" s="33">
        <v>208247462</v>
      </c>
      <c r="Q236" s="33">
        <v>843840135</v>
      </c>
      <c r="R236" s="33">
        <v>843840135</v>
      </c>
      <c r="S236" s="33">
        <v>106871036</v>
      </c>
      <c r="T236" s="38">
        <f t="shared" si="62"/>
        <v>0.12664843916199839</v>
      </c>
      <c r="U236" s="38">
        <f t="shared" si="63"/>
        <v>-0.2690845759263083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16364835</v>
      </c>
      <c r="E237" s="33">
        <v>16364835</v>
      </c>
      <c r="F237" s="33">
        <v>5346464</v>
      </c>
      <c r="G237" s="38">
        <f t="shared" si="56"/>
        <v>0.32670442445646414</v>
      </c>
      <c r="H237" s="33">
        <v>-605781</v>
      </c>
      <c r="I237" s="38">
        <f t="shared" si="57"/>
        <v>-3.7017238487280807E-2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4740683</v>
      </c>
      <c r="O237" s="38">
        <f t="shared" si="61"/>
        <v>0.2896871859691833</v>
      </c>
      <c r="P237" s="33">
        <v>3290134</v>
      </c>
      <c r="Q237" s="33">
        <v>20645128</v>
      </c>
      <c r="R237" s="33">
        <v>20645128</v>
      </c>
      <c r="S237" s="33">
        <v>5510</v>
      </c>
      <c r="T237" s="38">
        <f t="shared" si="62"/>
        <v>2.6689105536182678E-4</v>
      </c>
      <c r="U237" s="38">
        <f t="shared" si="63"/>
        <v>-1.1841204643944594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252826151</v>
      </c>
      <c r="E238" s="33">
        <v>252826151</v>
      </c>
      <c r="F238" s="33">
        <v>33795288</v>
      </c>
      <c r="G238" s="38">
        <f t="shared" si="56"/>
        <v>0.13367006485021402</v>
      </c>
      <c r="H238" s="33">
        <v>84245526</v>
      </c>
      <c r="I238" s="38">
        <f t="shared" si="57"/>
        <v>0.33321523769113581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118040814</v>
      </c>
      <c r="O238" s="38">
        <f t="shared" si="61"/>
        <v>0.46688530254134986</v>
      </c>
      <c r="P238" s="33">
        <v>70462454</v>
      </c>
      <c r="Q238" s="33">
        <v>272588832</v>
      </c>
      <c r="R238" s="33">
        <v>272588832</v>
      </c>
      <c r="S238" s="33">
        <v>55895362</v>
      </c>
      <c r="T238" s="38">
        <f t="shared" si="62"/>
        <v>0.20505374923063613</v>
      </c>
      <c r="U238" s="38">
        <f t="shared" si="63"/>
        <v>0.19560874221042601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919920</v>
      </c>
      <c r="E239" s="33">
        <v>919920</v>
      </c>
      <c r="F239" s="33">
        <v>110</v>
      </c>
      <c r="G239" s="38">
        <f t="shared" si="56"/>
        <v>1.1957561527089312E-4</v>
      </c>
      <c r="H239" s="33">
        <v>101998</v>
      </c>
      <c r="I239" s="38">
        <f t="shared" si="57"/>
        <v>0.1108770327854596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102108</v>
      </c>
      <c r="O239" s="38">
        <f t="shared" si="61"/>
        <v>0.1109966084007305</v>
      </c>
      <c r="P239" s="33">
        <v>12811</v>
      </c>
      <c r="Q239" s="33">
        <v>20000</v>
      </c>
      <c r="R239" s="33">
        <v>20000</v>
      </c>
      <c r="S239" s="33">
        <v>12811</v>
      </c>
      <c r="T239" s="38">
        <f t="shared" si="62"/>
        <v>0.64054999999999995</v>
      </c>
      <c r="U239" s="38">
        <f t="shared" si="63"/>
        <v>6.9617516197018183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1721156423</v>
      </c>
      <c r="E240" s="34">
        <f>SUM(E234:E239)</f>
        <v>1721156423</v>
      </c>
      <c r="F240" s="34">
        <f>SUM(F234:F239)</f>
        <v>191670745</v>
      </c>
      <c r="G240" s="39">
        <f t="shared" si="56"/>
        <v>0.11136160690491756</v>
      </c>
      <c r="H240" s="34">
        <f>SUM(H234:H239)</f>
        <v>330661680</v>
      </c>
      <c r="I240" s="39">
        <f t="shared" si="57"/>
        <v>0.19211599572318477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522332425</v>
      </c>
      <c r="O240" s="39">
        <f t="shared" si="61"/>
        <v>0.30347760262810231</v>
      </c>
      <c r="P240" s="34">
        <f>SUM(P234:P239)</f>
        <v>425147826</v>
      </c>
      <c r="Q240" s="34">
        <f>SUM(Q234:Q239)</f>
        <v>1495148832</v>
      </c>
      <c r="R240" s="34">
        <f>SUM(R234:R239)</f>
        <v>1495148832</v>
      </c>
      <c r="S240" s="34">
        <f>SUM(S234:S239)</f>
        <v>269647267</v>
      </c>
      <c r="T240" s="39">
        <f t="shared" si="62"/>
        <v>0.18034811065551501</v>
      </c>
      <c r="U240" s="39">
        <f t="shared" si="63"/>
        <v>-0.22224304164735398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8419879</v>
      </c>
      <c r="E242" s="33">
        <v>8419879</v>
      </c>
      <c r="F242" s="33">
        <v>565793</v>
      </c>
      <c r="G242" s="38">
        <f t="shared" si="56"/>
        <v>6.7197283951467707E-2</v>
      </c>
      <c r="H242" s="33">
        <v>1016395</v>
      </c>
      <c r="I242" s="38">
        <f t="shared" si="57"/>
        <v>0.12071372997165399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1582188</v>
      </c>
      <c r="O242" s="38">
        <f t="shared" si="61"/>
        <v>0.18791101392312171</v>
      </c>
      <c r="P242" s="33">
        <v>2777099</v>
      </c>
      <c r="Q242" s="33">
        <v>7950396</v>
      </c>
      <c r="R242" s="33">
        <v>7950396</v>
      </c>
      <c r="S242" s="33">
        <v>1486097</v>
      </c>
      <c r="T242" s="38">
        <f t="shared" si="62"/>
        <v>0.1869211294632368</v>
      </c>
      <c r="U242" s="38">
        <f t="shared" si="63"/>
        <v>-0.63400836628438517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138361776</v>
      </c>
      <c r="E243" s="33">
        <v>138361776</v>
      </c>
      <c r="F243" s="33">
        <v>21628807</v>
      </c>
      <c r="G243" s="38">
        <f t="shared" si="56"/>
        <v>0.1563206806481004</v>
      </c>
      <c r="H243" s="33">
        <v>28094594</v>
      </c>
      <c r="I243" s="38">
        <f t="shared" si="57"/>
        <v>0.20305170121551488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49723401</v>
      </c>
      <c r="O243" s="38">
        <f t="shared" si="61"/>
        <v>0.35937238186361525</v>
      </c>
      <c r="P243" s="33">
        <v>44231047</v>
      </c>
      <c r="Q243" s="33">
        <v>83435220</v>
      </c>
      <c r="R243" s="33">
        <v>83435220</v>
      </c>
      <c r="S243" s="33">
        <v>25598799</v>
      </c>
      <c r="T243" s="38">
        <f t="shared" si="62"/>
        <v>0.30681046924787875</v>
      </c>
      <c r="U243" s="38">
        <f t="shared" si="63"/>
        <v>-0.36482186370130465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17238357</v>
      </c>
      <c r="E244" s="33">
        <v>17238357</v>
      </c>
      <c r="F244" s="33">
        <v>18882208</v>
      </c>
      <c r="G244" s="38">
        <f t="shared" si="56"/>
        <v>1.0953600740488203</v>
      </c>
      <c r="H244" s="33">
        <v>20086556</v>
      </c>
      <c r="I244" s="38">
        <f t="shared" si="57"/>
        <v>1.1652245048643557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38968764</v>
      </c>
      <c r="O244" s="38">
        <f t="shared" si="61"/>
        <v>2.2605845789131762</v>
      </c>
      <c r="P244" s="33">
        <v>29751739</v>
      </c>
      <c r="Q244" s="33">
        <v>13392555</v>
      </c>
      <c r="R244" s="33">
        <v>13392555</v>
      </c>
      <c r="S244" s="33">
        <v>14299852</v>
      </c>
      <c r="T244" s="38">
        <f t="shared" si="62"/>
        <v>1.067746371024797</v>
      </c>
      <c r="U244" s="38">
        <f t="shared" si="63"/>
        <v>-0.32486111147990371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7919789</v>
      </c>
      <c r="E245" s="33">
        <v>7919789</v>
      </c>
      <c r="F245" s="33">
        <v>2333906</v>
      </c>
      <c r="G245" s="38">
        <f t="shared" si="56"/>
        <v>0.29469295204708107</v>
      </c>
      <c r="H245" s="33">
        <v>2279194</v>
      </c>
      <c r="I245" s="38">
        <f t="shared" si="57"/>
        <v>0.28778468719305528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4613100</v>
      </c>
      <c r="O245" s="38">
        <f t="shared" si="61"/>
        <v>0.58247763924013629</v>
      </c>
      <c r="P245" s="33">
        <v>4447652</v>
      </c>
      <c r="Q245" s="33">
        <v>10324712</v>
      </c>
      <c r="R245" s="33">
        <v>10324712</v>
      </c>
      <c r="S245" s="33">
        <v>2322129</v>
      </c>
      <c r="T245" s="38">
        <f t="shared" si="62"/>
        <v>0.22490980862226473</v>
      </c>
      <c r="U245" s="38">
        <f t="shared" si="63"/>
        <v>-0.48755118431028321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273489897</v>
      </c>
      <c r="E246" s="33">
        <v>273489897</v>
      </c>
      <c r="F246" s="33">
        <v>69993410</v>
      </c>
      <c r="G246" s="38">
        <f t="shared" si="56"/>
        <v>0.25592685787585051</v>
      </c>
      <c r="H246" s="33">
        <v>178326672</v>
      </c>
      <c r="I246" s="38">
        <f t="shared" si="57"/>
        <v>0.65204116845310744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248320082</v>
      </c>
      <c r="O246" s="38">
        <f t="shared" si="61"/>
        <v>0.90796802632895801</v>
      </c>
      <c r="P246" s="33">
        <v>118580412</v>
      </c>
      <c r="Q246" s="33">
        <v>229054478</v>
      </c>
      <c r="R246" s="33">
        <v>229054478</v>
      </c>
      <c r="S246" s="33">
        <v>93239265</v>
      </c>
      <c r="T246" s="38">
        <f t="shared" si="62"/>
        <v>0.40706152446406219</v>
      </c>
      <c r="U246" s="38">
        <f t="shared" si="63"/>
        <v>0.50384594717043152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445429698</v>
      </c>
      <c r="E247" s="34">
        <f>SUM(E241:E246)</f>
        <v>445429698</v>
      </c>
      <c r="F247" s="34">
        <f>SUM(F241:F246)</f>
        <v>113404124</v>
      </c>
      <c r="G247" s="39">
        <f t="shared" si="56"/>
        <v>0.25459488783345557</v>
      </c>
      <c r="H247" s="34">
        <f>SUM(H241:H246)</f>
        <v>229803411</v>
      </c>
      <c r="I247" s="39">
        <f t="shared" si="57"/>
        <v>0.51591398604948879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343207535</v>
      </c>
      <c r="O247" s="39">
        <f t="shared" si="61"/>
        <v>0.77050887388294442</v>
      </c>
      <c r="P247" s="34">
        <f>SUM(P241:P246)</f>
        <v>199787949</v>
      </c>
      <c r="Q247" s="34">
        <f>SUM(Q241:Q246)</f>
        <v>344157361</v>
      </c>
      <c r="R247" s="34">
        <f>SUM(R241:R246)</f>
        <v>344157361</v>
      </c>
      <c r="S247" s="34">
        <f>SUM(S241:S246)</f>
        <v>136946142</v>
      </c>
      <c r="T247" s="39">
        <f t="shared" si="62"/>
        <v>0.39791722484761849</v>
      </c>
      <c r="U247" s="39">
        <f t="shared" si="63"/>
        <v>0.15023659910538445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19121864</v>
      </c>
      <c r="E248" s="33">
        <v>19121864</v>
      </c>
      <c r="F248" s="33">
        <v>1241623</v>
      </c>
      <c r="G248" s="38">
        <f t="shared" si="56"/>
        <v>6.4932111220956282E-2</v>
      </c>
      <c r="H248" s="33">
        <v>2424315</v>
      </c>
      <c r="I248" s="38">
        <f t="shared" si="57"/>
        <v>0.12678235761952913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3665938</v>
      </c>
      <c r="O248" s="38">
        <f t="shared" si="61"/>
        <v>0.19171446884048543</v>
      </c>
      <c r="P248" s="33">
        <v>2970956</v>
      </c>
      <c r="Q248" s="33">
        <v>18478738</v>
      </c>
      <c r="R248" s="33">
        <v>18478738</v>
      </c>
      <c r="S248" s="33">
        <v>1058000</v>
      </c>
      <c r="T248" s="38">
        <f t="shared" si="62"/>
        <v>5.7254992196977952E-2</v>
      </c>
      <c r="U248" s="38">
        <f t="shared" si="63"/>
        <v>-0.18399498343294207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7839358</v>
      </c>
      <c r="E249" s="33">
        <v>7839358</v>
      </c>
      <c r="F249" s="33">
        <v>2074767</v>
      </c>
      <c r="G249" s="38">
        <f t="shared" si="56"/>
        <v>0.2646603203986857</v>
      </c>
      <c r="H249" s="33">
        <v>2196571</v>
      </c>
      <c r="I249" s="38">
        <f t="shared" si="57"/>
        <v>0.28019781721921616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4271338</v>
      </c>
      <c r="O249" s="38">
        <f t="shared" si="61"/>
        <v>0.54485813761790192</v>
      </c>
      <c r="P249" s="33">
        <v>0</v>
      </c>
      <c r="Q249" s="33">
        <v>7720851</v>
      </c>
      <c r="R249" s="33">
        <v>7720851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11171196</v>
      </c>
      <c r="E250" s="33">
        <v>11171196</v>
      </c>
      <c r="F250" s="33">
        <v>943821</v>
      </c>
      <c r="G250" s="38">
        <f t="shared" si="56"/>
        <v>8.4487014640151334E-2</v>
      </c>
      <c r="H250" s="33">
        <v>1774621</v>
      </c>
      <c r="I250" s="38">
        <f t="shared" si="57"/>
        <v>0.15885684934719613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2718442</v>
      </c>
      <c r="O250" s="38">
        <f t="shared" si="61"/>
        <v>0.24334386398734745</v>
      </c>
      <c r="P250" s="33">
        <v>3440554</v>
      </c>
      <c r="Q250" s="33">
        <v>5877609</v>
      </c>
      <c r="R250" s="33">
        <v>5877609</v>
      </c>
      <c r="S250" s="33">
        <v>1796679</v>
      </c>
      <c r="T250" s="38">
        <f t="shared" si="62"/>
        <v>0.30568195332489795</v>
      </c>
      <c r="U250" s="38">
        <f t="shared" si="63"/>
        <v>-0.48420486933209017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13594976</v>
      </c>
      <c r="E251" s="33">
        <v>13594976</v>
      </c>
      <c r="F251" s="33">
        <v>1384650</v>
      </c>
      <c r="G251" s="38">
        <f t="shared" si="56"/>
        <v>0.10185012463427666</v>
      </c>
      <c r="H251" s="33">
        <v>9994524</v>
      </c>
      <c r="I251" s="38">
        <f t="shared" si="57"/>
        <v>0.73516304846731617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11379174</v>
      </c>
      <c r="O251" s="38">
        <f t="shared" si="61"/>
        <v>0.83701317310159284</v>
      </c>
      <c r="P251" s="33">
        <v>15480795</v>
      </c>
      <c r="Q251" s="33">
        <v>18052243</v>
      </c>
      <c r="R251" s="33">
        <v>18052243</v>
      </c>
      <c r="S251" s="33">
        <v>14171622</v>
      </c>
      <c r="T251" s="38">
        <f t="shared" si="62"/>
        <v>0.78503385978130247</v>
      </c>
      <c r="U251" s="38">
        <f t="shared" si="63"/>
        <v>-0.3543920709498446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168961629</v>
      </c>
      <c r="E253" s="33">
        <v>168961629</v>
      </c>
      <c r="F253" s="33">
        <v>7248148</v>
      </c>
      <c r="G253" s="38">
        <f t="shared" si="56"/>
        <v>4.289818962387016E-2</v>
      </c>
      <c r="H253" s="33">
        <v>45931804</v>
      </c>
      <c r="I253" s="38">
        <f t="shared" si="57"/>
        <v>0.27184754474638734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53179952</v>
      </c>
      <c r="O253" s="38">
        <f t="shared" si="61"/>
        <v>0.31474573437025755</v>
      </c>
      <c r="P253" s="33">
        <v>34638249</v>
      </c>
      <c r="Q253" s="33">
        <v>127027748</v>
      </c>
      <c r="R253" s="33">
        <v>127027748</v>
      </c>
      <c r="S253" s="33">
        <v>13955972</v>
      </c>
      <c r="T253" s="38">
        <f t="shared" si="62"/>
        <v>0.10986553898444298</v>
      </c>
      <c r="U253" s="38">
        <f t="shared" si="63"/>
        <v>0.32604289552858168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220689023</v>
      </c>
      <c r="E254" s="34">
        <f>SUM(E248:E253)</f>
        <v>220689023</v>
      </c>
      <c r="F254" s="34">
        <f>SUM(F248:F253)</f>
        <v>12893009</v>
      </c>
      <c r="G254" s="39">
        <f t="shared" si="56"/>
        <v>5.8421614381790075E-2</v>
      </c>
      <c r="H254" s="34">
        <f>SUM(H248:H253)</f>
        <v>62321835</v>
      </c>
      <c r="I254" s="39">
        <f t="shared" si="57"/>
        <v>0.28239662377770369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75214844</v>
      </c>
      <c r="O254" s="39">
        <f t="shared" si="61"/>
        <v>0.3408182381594938</v>
      </c>
      <c r="P254" s="34">
        <f>SUM(P248:P253)</f>
        <v>56530554</v>
      </c>
      <c r="Q254" s="34">
        <f>SUM(Q248:Q253)</f>
        <v>177157189</v>
      </c>
      <c r="R254" s="34">
        <f>SUM(R248:R253)</f>
        <v>177157189</v>
      </c>
      <c r="S254" s="34">
        <f>SUM(S248:S253)</f>
        <v>30982273</v>
      </c>
      <c r="T254" s="39">
        <f t="shared" si="62"/>
        <v>0.17488577897902863</v>
      </c>
      <c r="U254" s="39">
        <f t="shared" si="63"/>
        <v>0.1024451485120772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678793997</v>
      </c>
      <c r="E255" s="33">
        <v>678793997</v>
      </c>
      <c r="F255" s="33">
        <v>51043920</v>
      </c>
      <c r="G255" s="38">
        <f t="shared" si="56"/>
        <v>7.5197954350795473E-2</v>
      </c>
      <c r="H255" s="33">
        <v>82565645</v>
      </c>
      <c r="I255" s="38">
        <f t="shared" si="57"/>
        <v>0.12163579136661104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133609565</v>
      </c>
      <c r="O255" s="38">
        <f t="shared" si="61"/>
        <v>0.19683374571740653</v>
      </c>
      <c r="P255" s="33">
        <v>187811267</v>
      </c>
      <c r="Q255" s="33">
        <v>756450748</v>
      </c>
      <c r="R255" s="33">
        <v>756450748</v>
      </c>
      <c r="S255" s="33">
        <v>125524930</v>
      </c>
      <c r="T255" s="38">
        <f t="shared" si="62"/>
        <v>0.165939329601932</v>
      </c>
      <c r="U255" s="38">
        <f t="shared" si="63"/>
        <v>-0.56037970288545047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168937924</v>
      </c>
      <c r="E256" s="33">
        <v>168937924</v>
      </c>
      <c r="F256" s="33">
        <v>10023380</v>
      </c>
      <c r="G256" s="38">
        <f t="shared" si="56"/>
        <v>5.9331734181840665E-2</v>
      </c>
      <c r="H256" s="33">
        <v>16075751</v>
      </c>
      <c r="I256" s="38">
        <f t="shared" si="57"/>
        <v>9.5157739715092032E-2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26099131</v>
      </c>
      <c r="O256" s="38">
        <f t="shared" si="61"/>
        <v>0.15448947389693271</v>
      </c>
      <c r="P256" s="33">
        <v>27590319</v>
      </c>
      <c r="Q256" s="33">
        <v>12872924</v>
      </c>
      <c r="R256" s="33">
        <v>12872924</v>
      </c>
      <c r="S256" s="33">
        <v>16123520</v>
      </c>
      <c r="T256" s="38">
        <f t="shared" si="62"/>
        <v>1.2525141918028879</v>
      </c>
      <c r="U256" s="38">
        <f t="shared" si="63"/>
        <v>-0.417340879603458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120056882</v>
      </c>
      <c r="E257" s="33">
        <v>120056882</v>
      </c>
      <c r="F257" s="33">
        <v>11256886</v>
      </c>
      <c r="G257" s="38">
        <f t="shared" si="56"/>
        <v>9.3762938137940316E-2</v>
      </c>
      <c r="H257" s="33">
        <v>16645545</v>
      </c>
      <c r="I257" s="38">
        <f t="shared" si="57"/>
        <v>0.13864715393824736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27902431</v>
      </c>
      <c r="O257" s="38">
        <f t="shared" si="61"/>
        <v>0.23241009207618768</v>
      </c>
      <c r="P257" s="33">
        <v>3982944</v>
      </c>
      <c r="Q257" s="33">
        <v>106870816</v>
      </c>
      <c r="R257" s="33">
        <v>106870816</v>
      </c>
      <c r="S257" s="33">
        <v>2065706</v>
      </c>
      <c r="T257" s="38">
        <f t="shared" si="62"/>
        <v>1.9328999976944126E-2</v>
      </c>
      <c r="U257" s="38">
        <f t="shared" si="63"/>
        <v>3.1792063860300317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967788803</v>
      </c>
      <c r="E259" s="34">
        <f>SUM(E255:E258)</f>
        <v>967788803</v>
      </c>
      <c r="F259" s="34">
        <f>SUM(F255:F258)</f>
        <v>72324186</v>
      </c>
      <c r="G259" s="39">
        <f t="shared" si="56"/>
        <v>7.4731372977044047E-2</v>
      </c>
      <c r="H259" s="34">
        <f>SUM(H255:H258)</f>
        <v>115286941</v>
      </c>
      <c r="I259" s="39">
        <f t="shared" si="57"/>
        <v>0.11912406988242455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187611127</v>
      </c>
      <c r="O259" s="39">
        <f t="shared" si="61"/>
        <v>0.1938554428594686</v>
      </c>
      <c r="P259" s="34">
        <f>SUM(P255:P258)</f>
        <v>219384530</v>
      </c>
      <c r="Q259" s="34">
        <f>SUM(Q255:Q258)</f>
        <v>876194488</v>
      </c>
      <c r="R259" s="34">
        <f>SUM(R255:R258)</f>
        <v>876194488</v>
      </c>
      <c r="S259" s="34">
        <f>SUM(S255:S258)</f>
        <v>143714156</v>
      </c>
      <c r="T259" s="39">
        <f t="shared" si="62"/>
        <v>0.16402084008544915</v>
      </c>
      <c r="U259" s="39">
        <f t="shared" si="63"/>
        <v>-0.47449831125284903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3355063947</v>
      </c>
      <c r="E260" s="34">
        <f>SUM(E234:E239,E241:E246,E248:E253,E255:E258)</f>
        <v>3355063947</v>
      </c>
      <c r="F260" s="34">
        <f>SUM(F234:F239,F241:F246,F248:F253,F255:F258)</f>
        <v>390292064</v>
      </c>
      <c r="G260" s="39">
        <f t="shared" si="56"/>
        <v>0.11632924741985551</v>
      </c>
      <c r="H260" s="34">
        <f>SUM(H234:H239,H241:H246,H248:H253,H255:H258)</f>
        <v>738073867</v>
      </c>
      <c r="I260" s="39">
        <f t="shared" si="57"/>
        <v>0.2199880177127366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1128365931</v>
      </c>
      <c r="O260" s="39">
        <f t="shared" si="61"/>
        <v>0.33631726513259214</v>
      </c>
      <c r="P260" s="34">
        <f>SUM(P234:P239,P241:P246,P248:P253,P255:P258)</f>
        <v>900850859</v>
      </c>
      <c r="Q260" s="34">
        <f>SUM(Q234:Q239,Q241:Q246,Q248:Q253,Q255:Q258)</f>
        <v>2892657870</v>
      </c>
      <c r="R260" s="34">
        <f>SUM(R234:R239,R241:R246,R248:R253,R255:R258)</f>
        <v>2892657870</v>
      </c>
      <c r="S260" s="34">
        <f>SUM(S234:S239,S241:S246,S248:S253,S255:S258)</f>
        <v>581289838</v>
      </c>
      <c r="T260" s="39">
        <f t="shared" si="62"/>
        <v>0.20095353965935833</v>
      </c>
      <c r="U260" s="39">
        <f t="shared" si="63"/>
        <v>-0.18069249795764475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63102594</v>
      </c>
      <c r="E263" s="33">
        <v>63102594</v>
      </c>
      <c r="F263" s="33">
        <v>5868359</v>
      </c>
      <c r="G263" s="38">
        <f t="shared" ref="G263:G299" si="64">IF(($D263     =0),0,($F263     /$D263     ))</f>
        <v>9.2997111972924595E-2</v>
      </c>
      <c r="H263" s="33">
        <v>10714472</v>
      </c>
      <c r="I263" s="38">
        <f t="shared" ref="I263:I299" si="65">IF(($D263     =0),0,($H263     /$D263     ))</f>
        <v>0.1697944778625107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16582831</v>
      </c>
      <c r="O263" s="38">
        <f t="shared" ref="O263:O299" si="69">IF(($D263     =0),0,($N263     /$D263     ))</f>
        <v>0.26279158983543527</v>
      </c>
      <c r="P263" s="33">
        <v>18805633</v>
      </c>
      <c r="Q263" s="33">
        <v>60384813</v>
      </c>
      <c r="R263" s="33">
        <v>60384813</v>
      </c>
      <c r="S263" s="33">
        <v>10252242</v>
      </c>
      <c r="T263" s="38">
        <f t="shared" ref="T263:T299" si="70">IF(($Q263     =0),0,($S263     /$Q263     ))</f>
        <v>0.16978179596250467</v>
      </c>
      <c r="U263" s="38">
        <f t="shared" ref="U263:U299" si="71">IF(($P263     =0),0,(($H263     /$P263     )-1))</f>
        <v>-0.43025198885887006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36497744</v>
      </c>
      <c r="E264" s="33">
        <v>36497744</v>
      </c>
      <c r="F264" s="33">
        <v>7593375</v>
      </c>
      <c r="G264" s="38">
        <f t="shared" si="64"/>
        <v>0.20805053046566385</v>
      </c>
      <c r="H264" s="33">
        <v>6590056</v>
      </c>
      <c r="I264" s="38">
        <f t="shared" si="65"/>
        <v>0.1805606395836411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14183431</v>
      </c>
      <c r="O264" s="38">
        <f t="shared" si="69"/>
        <v>0.38861117004930495</v>
      </c>
      <c r="P264" s="33">
        <v>14581827</v>
      </c>
      <c r="Q264" s="33">
        <v>40975200</v>
      </c>
      <c r="R264" s="33">
        <v>40975200</v>
      </c>
      <c r="S264" s="33">
        <v>5191510</v>
      </c>
      <c r="T264" s="38">
        <f t="shared" si="70"/>
        <v>0.12669883246451513</v>
      </c>
      <c r="U264" s="38">
        <f t="shared" si="71"/>
        <v>-0.54806376457490547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41937802</v>
      </c>
      <c r="E265" s="33">
        <v>41937802</v>
      </c>
      <c r="F265" s="33">
        <v>7366660</v>
      </c>
      <c r="G265" s="38">
        <f t="shared" si="64"/>
        <v>0.17565679765477457</v>
      </c>
      <c r="H265" s="33">
        <v>9998741</v>
      </c>
      <c r="I265" s="38">
        <f t="shared" si="65"/>
        <v>0.23841833675498778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17365401</v>
      </c>
      <c r="O265" s="38">
        <f t="shared" si="69"/>
        <v>0.41407513440976235</v>
      </c>
      <c r="P265" s="33">
        <v>12058037</v>
      </c>
      <c r="Q265" s="33">
        <v>42633727</v>
      </c>
      <c r="R265" s="33">
        <v>42633727</v>
      </c>
      <c r="S265" s="33">
        <v>9702058</v>
      </c>
      <c r="T265" s="38">
        <f t="shared" si="70"/>
        <v>0.22756767195136376</v>
      </c>
      <c r="U265" s="38">
        <f t="shared" si="71"/>
        <v>-0.17078202695845102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141538140</v>
      </c>
      <c r="E267" s="34">
        <f>SUM(E263:E266)</f>
        <v>141538140</v>
      </c>
      <c r="F267" s="34">
        <f>SUM(F263:F266)</f>
        <v>20828394</v>
      </c>
      <c r="G267" s="39">
        <f t="shared" si="64"/>
        <v>0.14715746582511258</v>
      </c>
      <c r="H267" s="34">
        <f>SUM(H263:H266)</f>
        <v>27303269</v>
      </c>
      <c r="I267" s="39">
        <f t="shared" si="65"/>
        <v>0.19290396920575614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48131663</v>
      </c>
      <c r="O267" s="39">
        <f t="shared" si="69"/>
        <v>0.34006143503086872</v>
      </c>
      <c r="P267" s="34">
        <f>SUM(P263:P266)</f>
        <v>45445497</v>
      </c>
      <c r="Q267" s="34">
        <f>SUM(Q263:Q266)</f>
        <v>143993740</v>
      </c>
      <c r="R267" s="34">
        <f>SUM(R263:R266)</f>
        <v>143993740</v>
      </c>
      <c r="S267" s="34">
        <f>SUM(S263:S266)</f>
        <v>25145810</v>
      </c>
      <c r="T267" s="39">
        <f t="shared" si="70"/>
        <v>0.17463127216502605</v>
      </c>
      <c r="U267" s="39">
        <f t="shared" si="71"/>
        <v>-0.39920848483624238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5115851</v>
      </c>
      <c r="E268" s="33">
        <v>5115851</v>
      </c>
      <c r="F268" s="33">
        <v>232680</v>
      </c>
      <c r="G268" s="38">
        <f t="shared" si="64"/>
        <v>4.5482169046752924E-2</v>
      </c>
      <c r="H268" s="33">
        <v>886651</v>
      </c>
      <c r="I268" s="38">
        <f t="shared" si="65"/>
        <v>0.17331446908832959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1119331</v>
      </c>
      <c r="O268" s="38">
        <f t="shared" si="69"/>
        <v>0.21879663813508252</v>
      </c>
      <c r="P268" s="33">
        <v>1316615</v>
      </c>
      <c r="Q268" s="33">
        <v>5494896</v>
      </c>
      <c r="R268" s="33">
        <v>5494896</v>
      </c>
      <c r="S268" s="33">
        <v>743392</v>
      </c>
      <c r="T268" s="38">
        <f t="shared" si="70"/>
        <v>0.13528772883053655</v>
      </c>
      <c r="U268" s="38">
        <f t="shared" si="71"/>
        <v>-0.32656775139277616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58949955</v>
      </c>
      <c r="E269" s="33">
        <v>58949955</v>
      </c>
      <c r="F269" s="33">
        <v>1598052</v>
      </c>
      <c r="G269" s="38">
        <f t="shared" si="64"/>
        <v>2.7108621202509824E-2</v>
      </c>
      <c r="H269" s="33">
        <v>21081287</v>
      </c>
      <c r="I269" s="38">
        <f t="shared" si="65"/>
        <v>0.35761328401353315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22679339</v>
      </c>
      <c r="O269" s="38">
        <f t="shared" si="69"/>
        <v>0.38472190521604299</v>
      </c>
      <c r="P269" s="33">
        <v>11112997</v>
      </c>
      <c r="Q269" s="33">
        <v>42663732</v>
      </c>
      <c r="R269" s="33">
        <v>42663732</v>
      </c>
      <c r="S269" s="33">
        <v>5336114</v>
      </c>
      <c r="T269" s="38">
        <f t="shared" si="70"/>
        <v>0.1250737746055596</v>
      </c>
      <c r="U269" s="38">
        <f t="shared" si="71"/>
        <v>0.89699385323329062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4662873</v>
      </c>
      <c r="E270" s="33">
        <v>4662873</v>
      </c>
      <c r="F270" s="33">
        <v>740262</v>
      </c>
      <c r="G270" s="38">
        <f t="shared" si="64"/>
        <v>0.15875662922837486</v>
      </c>
      <c r="H270" s="33">
        <v>732367</v>
      </c>
      <c r="I270" s="38">
        <f t="shared" si="65"/>
        <v>0.15706346709421423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1472629</v>
      </c>
      <c r="O270" s="38">
        <f t="shared" si="69"/>
        <v>0.31582009632258912</v>
      </c>
      <c r="P270" s="33">
        <v>2109798</v>
      </c>
      <c r="Q270" s="33">
        <v>5275318</v>
      </c>
      <c r="R270" s="33">
        <v>5275318</v>
      </c>
      <c r="S270" s="33">
        <v>1365494</v>
      </c>
      <c r="T270" s="38">
        <f t="shared" si="70"/>
        <v>0.25884581744645535</v>
      </c>
      <c r="U270" s="38">
        <f t="shared" si="71"/>
        <v>-0.65287340304616848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13523515</v>
      </c>
      <c r="E271" s="33">
        <v>13523515</v>
      </c>
      <c r="F271" s="33">
        <v>1692368</v>
      </c>
      <c r="G271" s="38">
        <f t="shared" si="64"/>
        <v>0.12514261270091392</v>
      </c>
      <c r="H271" s="33">
        <v>2516448</v>
      </c>
      <c r="I271" s="38">
        <f t="shared" si="65"/>
        <v>0.18607943275102665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4208816</v>
      </c>
      <c r="O271" s="38">
        <f t="shared" si="69"/>
        <v>0.31122204545194054</v>
      </c>
      <c r="P271" s="33">
        <v>3394289</v>
      </c>
      <c r="Q271" s="33">
        <v>13273014</v>
      </c>
      <c r="R271" s="33">
        <v>13273014</v>
      </c>
      <c r="S271" s="33">
        <v>2001283</v>
      </c>
      <c r="T271" s="38">
        <f t="shared" si="70"/>
        <v>0.15077833866520446</v>
      </c>
      <c r="U271" s="38">
        <f t="shared" si="71"/>
        <v>-0.25862293988520124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6937104</v>
      </c>
      <c r="E272" s="33">
        <v>6937104</v>
      </c>
      <c r="F272" s="33">
        <v>222582</v>
      </c>
      <c r="G272" s="38">
        <f t="shared" si="64"/>
        <v>3.2085723379669674E-2</v>
      </c>
      <c r="H272" s="33">
        <v>339700</v>
      </c>
      <c r="I272" s="38">
        <f t="shared" si="65"/>
        <v>4.8968560944163443E-2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562282</v>
      </c>
      <c r="O272" s="38">
        <f t="shared" si="69"/>
        <v>8.1054284323833117E-2</v>
      </c>
      <c r="P272" s="33">
        <v>776158</v>
      </c>
      <c r="Q272" s="33">
        <v>6536803</v>
      </c>
      <c r="R272" s="33">
        <v>6536803</v>
      </c>
      <c r="S272" s="33">
        <v>448584</v>
      </c>
      <c r="T272" s="38">
        <f t="shared" si="70"/>
        <v>6.8624371883319726E-2</v>
      </c>
      <c r="U272" s="38">
        <f t="shared" si="71"/>
        <v>-0.56233138098170732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14086558</v>
      </c>
      <c r="E273" s="33">
        <v>14086558</v>
      </c>
      <c r="F273" s="33">
        <v>1880777</v>
      </c>
      <c r="G273" s="38">
        <f t="shared" si="64"/>
        <v>0.13351572470719958</v>
      </c>
      <c r="H273" s="33">
        <v>2730194</v>
      </c>
      <c r="I273" s="38">
        <f t="shared" si="65"/>
        <v>0.19381555096709926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4610971</v>
      </c>
      <c r="O273" s="38">
        <f t="shared" si="69"/>
        <v>0.32733127567429887</v>
      </c>
      <c r="P273" s="33">
        <v>4467870</v>
      </c>
      <c r="Q273" s="33">
        <v>13367130</v>
      </c>
      <c r="R273" s="33">
        <v>13367130</v>
      </c>
      <c r="S273" s="33">
        <v>2509698</v>
      </c>
      <c r="T273" s="38">
        <f t="shared" si="70"/>
        <v>0.18775144701966689</v>
      </c>
      <c r="U273" s="38">
        <f t="shared" si="71"/>
        <v>-0.38892716216004497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103275856</v>
      </c>
      <c r="E275" s="34">
        <f>SUM(E268:E274)</f>
        <v>103275856</v>
      </c>
      <c r="F275" s="34">
        <f>SUM(F268:F274)</f>
        <v>6366721</v>
      </c>
      <c r="G275" s="39">
        <f t="shared" si="64"/>
        <v>6.1647719482470324E-2</v>
      </c>
      <c r="H275" s="34">
        <f>SUM(H268:H274)</f>
        <v>28286647</v>
      </c>
      <c r="I275" s="39">
        <f t="shared" si="65"/>
        <v>0.27389409389160618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34653368</v>
      </c>
      <c r="O275" s="39">
        <f t="shared" si="69"/>
        <v>0.33554181337407651</v>
      </c>
      <c r="P275" s="34">
        <f>SUM(P268:P274)</f>
        <v>23177727</v>
      </c>
      <c r="Q275" s="34">
        <f>SUM(Q268:Q274)</f>
        <v>86610893</v>
      </c>
      <c r="R275" s="34">
        <f>SUM(R268:R274)</f>
        <v>86610893</v>
      </c>
      <c r="S275" s="34">
        <f>SUM(S268:S274)</f>
        <v>12404565</v>
      </c>
      <c r="T275" s="39">
        <f t="shared" si="70"/>
        <v>0.14322176541927584</v>
      </c>
      <c r="U275" s="39">
        <f t="shared" si="71"/>
        <v>0.22042368520433442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5845422</v>
      </c>
      <c r="E276" s="33">
        <v>5845422</v>
      </c>
      <c r="F276" s="33">
        <v>1079434</v>
      </c>
      <c r="G276" s="38">
        <f t="shared" si="64"/>
        <v>0.18466314322558747</v>
      </c>
      <c r="H276" s="33">
        <v>1395049</v>
      </c>
      <c r="I276" s="38">
        <f t="shared" si="65"/>
        <v>0.23865667867948628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2474483</v>
      </c>
      <c r="O276" s="38">
        <f t="shared" si="69"/>
        <v>0.42331982190507372</v>
      </c>
      <c r="P276" s="33">
        <v>2369318</v>
      </c>
      <c r="Q276" s="33">
        <v>5326369</v>
      </c>
      <c r="R276" s="33">
        <v>5326369</v>
      </c>
      <c r="S276" s="33">
        <v>956680</v>
      </c>
      <c r="T276" s="38">
        <f t="shared" si="70"/>
        <v>0.17961203964652092</v>
      </c>
      <c r="U276" s="38">
        <f t="shared" si="71"/>
        <v>-0.41120229534406105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34142633</v>
      </c>
      <c r="E277" s="33">
        <v>34142633</v>
      </c>
      <c r="F277" s="33">
        <v>2085421</v>
      </c>
      <c r="G277" s="38">
        <f t="shared" si="64"/>
        <v>6.1079677129763248E-2</v>
      </c>
      <c r="H277" s="33">
        <v>3297092</v>
      </c>
      <c r="I277" s="38">
        <f t="shared" si="65"/>
        <v>9.6568182073128339E-2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5382513</v>
      </c>
      <c r="O277" s="38">
        <f t="shared" si="69"/>
        <v>0.15764785920289159</v>
      </c>
      <c r="P277" s="33">
        <v>5065046</v>
      </c>
      <c r="Q277" s="33">
        <v>35125593</v>
      </c>
      <c r="R277" s="33">
        <v>35125593</v>
      </c>
      <c r="S277" s="33">
        <v>2898373</v>
      </c>
      <c r="T277" s="38">
        <f t="shared" si="70"/>
        <v>8.2514564238104104E-2</v>
      </c>
      <c r="U277" s="38">
        <f t="shared" si="71"/>
        <v>-0.34904993952670915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15870175</v>
      </c>
      <c r="E278" s="33">
        <v>15870175</v>
      </c>
      <c r="F278" s="33">
        <v>2520240</v>
      </c>
      <c r="G278" s="38">
        <f t="shared" si="64"/>
        <v>0.15880354186390508</v>
      </c>
      <c r="H278" s="33">
        <v>3243908</v>
      </c>
      <c r="I278" s="38">
        <f t="shared" si="65"/>
        <v>0.20440278698880132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5764148</v>
      </c>
      <c r="O278" s="38">
        <f t="shared" si="69"/>
        <v>0.36320632885270643</v>
      </c>
      <c r="P278" s="33">
        <v>4498892</v>
      </c>
      <c r="Q278" s="33">
        <v>20151612</v>
      </c>
      <c r="R278" s="33">
        <v>20151612</v>
      </c>
      <c r="S278" s="33">
        <v>1952748</v>
      </c>
      <c r="T278" s="38">
        <f t="shared" si="70"/>
        <v>9.6902818494123452E-2</v>
      </c>
      <c r="U278" s="38">
        <f t="shared" si="71"/>
        <v>-0.27895401801154596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3309173</v>
      </c>
      <c r="E279" s="33">
        <v>3309173</v>
      </c>
      <c r="F279" s="33">
        <v>299113</v>
      </c>
      <c r="G279" s="38">
        <f t="shared" si="64"/>
        <v>9.038904886507898E-2</v>
      </c>
      <c r="H279" s="33">
        <v>706459</v>
      </c>
      <c r="I279" s="38">
        <f t="shared" si="65"/>
        <v>0.21348506107114981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1005572</v>
      </c>
      <c r="O279" s="38">
        <f t="shared" si="69"/>
        <v>0.30387410993622876</v>
      </c>
      <c r="P279" s="33">
        <v>999194</v>
      </c>
      <c r="Q279" s="33">
        <v>3086225</v>
      </c>
      <c r="R279" s="33">
        <v>3086225</v>
      </c>
      <c r="S279" s="33">
        <v>535267</v>
      </c>
      <c r="T279" s="38">
        <f t="shared" si="70"/>
        <v>0.17343745190321511</v>
      </c>
      <c r="U279" s="38">
        <f t="shared" si="71"/>
        <v>-0.29297113473459613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8641507</v>
      </c>
      <c r="E280" s="33">
        <v>8641507</v>
      </c>
      <c r="F280" s="33">
        <v>505265</v>
      </c>
      <c r="G280" s="38">
        <f t="shared" si="64"/>
        <v>5.8469547036182463E-2</v>
      </c>
      <c r="H280" s="33">
        <v>433599</v>
      </c>
      <c r="I280" s="38">
        <f t="shared" si="65"/>
        <v>5.0176317626080727E-2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938864</v>
      </c>
      <c r="O280" s="38">
        <f t="shared" si="69"/>
        <v>0.1086458646622632</v>
      </c>
      <c r="P280" s="33">
        <v>793146</v>
      </c>
      <c r="Q280" s="33">
        <v>6030856</v>
      </c>
      <c r="R280" s="33">
        <v>6030856</v>
      </c>
      <c r="S280" s="33">
        <v>344440</v>
      </c>
      <c r="T280" s="38">
        <f t="shared" si="70"/>
        <v>5.7112953783011899E-2</v>
      </c>
      <c r="U280" s="38">
        <f t="shared" si="71"/>
        <v>-0.45331754809328928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10922463</v>
      </c>
      <c r="E281" s="33">
        <v>10922463</v>
      </c>
      <c r="F281" s="33">
        <v>2220088</v>
      </c>
      <c r="G281" s="38">
        <f t="shared" si="64"/>
        <v>0.20325891696772055</v>
      </c>
      <c r="H281" s="33">
        <v>2317776</v>
      </c>
      <c r="I281" s="38">
        <f t="shared" si="65"/>
        <v>0.21220268725103486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4537864</v>
      </c>
      <c r="O281" s="38">
        <f t="shared" si="69"/>
        <v>0.41546160421875544</v>
      </c>
      <c r="P281" s="33">
        <v>2448622</v>
      </c>
      <c r="Q281" s="33">
        <v>8660947</v>
      </c>
      <c r="R281" s="33">
        <v>8660947</v>
      </c>
      <c r="S281" s="33">
        <v>1119667</v>
      </c>
      <c r="T281" s="38">
        <f t="shared" si="70"/>
        <v>0.12927766444015878</v>
      </c>
      <c r="U281" s="38">
        <f t="shared" si="71"/>
        <v>-5.3436585965494054E-2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14356397</v>
      </c>
      <c r="E282" s="33">
        <v>14356397</v>
      </c>
      <c r="F282" s="33">
        <v>2384834</v>
      </c>
      <c r="G282" s="38">
        <f t="shared" si="64"/>
        <v>0.16611647058798945</v>
      </c>
      <c r="H282" s="33">
        <v>3068601</v>
      </c>
      <c r="I282" s="38">
        <f t="shared" si="65"/>
        <v>0.21374450706538695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5453435</v>
      </c>
      <c r="O282" s="38">
        <f t="shared" si="69"/>
        <v>0.3798609776533764</v>
      </c>
      <c r="P282" s="33">
        <v>7376190</v>
      </c>
      <c r="Q282" s="33">
        <v>13110000</v>
      </c>
      <c r="R282" s="33">
        <v>13110000</v>
      </c>
      <c r="S282" s="33">
        <v>3915353</v>
      </c>
      <c r="T282" s="38">
        <f t="shared" si="70"/>
        <v>0.29865392829900839</v>
      </c>
      <c r="U282" s="38">
        <f t="shared" si="71"/>
        <v>-0.58398563486027344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12553522</v>
      </c>
      <c r="E283" s="33">
        <v>17625309</v>
      </c>
      <c r="F283" s="33">
        <v>1768392</v>
      </c>
      <c r="G283" s="38">
        <f t="shared" si="64"/>
        <v>0.14086819619227178</v>
      </c>
      <c r="H283" s="33">
        <v>1803991</v>
      </c>
      <c r="I283" s="38">
        <f t="shared" si="65"/>
        <v>0.14370397407197757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3572383</v>
      </c>
      <c r="O283" s="38">
        <f t="shared" si="69"/>
        <v>0.28457217026424936</v>
      </c>
      <c r="P283" s="33">
        <v>4162697</v>
      </c>
      <c r="Q283" s="33">
        <v>12359315</v>
      </c>
      <c r="R283" s="33">
        <v>12359315</v>
      </c>
      <c r="S283" s="33">
        <v>2696222</v>
      </c>
      <c r="T283" s="38">
        <f t="shared" si="70"/>
        <v>0.21815302870749714</v>
      </c>
      <c r="U283" s="38">
        <f t="shared" si="71"/>
        <v>-0.56662927904673333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105641292</v>
      </c>
      <c r="E285" s="34">
        <f>SUM(E276:E284)</f>
        <v>110713079</v>
      </c>
      <c r="F285" s="34">
        <f>SUM(F276:F284)</f>
        <v>12862787</v>
      </c>
      <c r="G285" s="39">
        <f t="shared" si="64"/>
        <v>0.12175908450646362</v>
      </c>
      <c r="H285" s="34">
        <f>SUM(H276:H284)</f>
        <v>16266475</v>
      </c>
      <c r="I285" s="39">
        <f t="shared" si="65"/>
        <v>0.15397837996907496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29129262</v>
      </c>
      <c r="O285" s="39">
        <f t="shared" si="69"/>
        <v>0.2757374644755386</v>
      </c>
      <c r="P285" s="34">
        <f>SUM(P276:P284)</f>
        <v>27713105</v>
      </c>
      <c r="Q285" s="34">
        <f>SUM(Q276:Q284)</f>
        <v>103850917</v>
      </c>
      <c r="R285" s="34">
        <f>SUM(R276:R284)</f>
        <v>103850917</v>
      </c>
      <c r="S285" s="34">
        <f>SUM(S276:S284)</f>
        <v>14418750</v>
      </c>
      <c r="T285" s="39">
        <f t="shared" si="70"/>
        <v>0.13884085395220921</v>
      </c>
      <c r="U285" s="39">
        <f t="shared" si="71"/>
        <v>-0.41304032875421215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26943666</v>
      </c>
      <c r="E286" s="33">
        <v>26943666</v>
      </c>
      <c r="F286" s="33">
        <v>5811666</v>
      </c>
      <c r="G286" s="38">
        <f t="shared" si="64"/>
        <v>0.21569692854713979</v>
      </c>
      <c r="H286" s="33">
        <v>6994263</v>
      </c>
      <c r="I286" s="38">
        <f t="shared" si="65"/>
        <v>0.25958839454141097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12805929</v>
      </c>
      <c r="O286" s="38">
        <f t="shared" si="69"/>
        <v>0.47528532308855076</v>
      </c>
      <c r="P286" s="33">
        <v>8575841</v>
      </c>
      <c r="Q286" s="33">
        <v>35461670</v>
      </c>
      <c r="R286" s="33">
        <v>35461670</v>
      </c>
      <c r="S286" s="33">
        <v>5528849</v>
      </c>
      <c r="T286" s="38">
        <f t="shared" si="70"/>
        <v>0.15591056484367488</v>
      </c>
      <c r="U286" s="38">
        <f t="shared" si="71"/>
        <v>-0.18442249570625202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8449686</v>
      </c>
      <c r="E287" s="33">
        <v>8449686</v>
      </c>
      <c r="F287" s="33">
        <v>1374872</v>
      </c>
      <c r="G287" s="38">
        <f t="shared" si="64"/>
        <v>0.16271279193096644</v>
      </c>
      <c r="H287" s="33">
        <v>1380819</v>
      </c>
      <c r="I287" s="38">
        <f t="shared" si="65"/>
        <v>0.16341660506674449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2755691</v>
      </c>
      <c r="O287" s="38">
        <f t="shared" si="69"/>
        <v>0.32612939699771093</v>
      </c>
      <c r="P287" s="33">
        <v>3006898</v>
      </c>
      <c r="Q287" s="33">
        <v>8908917</v>
      </c>
      <c r="R287" s="33">
        <v>8908917</v>
      </c>
      <c r="S287" s="33">
        <v>1567455</v>
      </c>
      <c r="T287" s="38">
        <f t="shared" si="70"/>
        <v>0.17594226099536003</v>
      </c>
      <c r="U287" s="38">
        <f t="shared" si="71"/>
        <v>-0.54078289320090001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25826069</v>
      </c>
      <c r="E288" s="33">
        <v>25826069</v>
      </c>
      <c r="F288" s="33">
        <v>4178966</v>
      </c>
      <c r="G288" s="38">
        <f t="shared" si="64"/>
        <v>0.16181192732041411</v>
      </c>
      <c r="H288" s="33">
        <v>7623152</v>
      </c>
      <c r="I288" s="38">
        <f t="shared" si="65"/>
        <v>0.29517275741809562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11802118</v>
      </c>
      <c r="O288" s="38">
        <f t="shared" si="69"/>
        <v>0.45698468473850978</v>
      </c>
      <c r="P288" s="33">
        <v>6888291</v>
      </c>
      <c r="Q288" s="33">
        <v>31629856</v>
      </c>
      <c r="R288" s="33">
        <v>31629856</v>
      </c>
      <c r="S288" s="33">
        <v>4670597</v>
      </c>
      <c r="T288" s="38">
        <f t="shared" si="70"/>
        <v>0.14766418791157318</v>
      </c>
      <c r="U288" s="38">
        <f t="shared" si="71"/>
        <v>0.10668262998761224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7457119</v>
      </c>
      <c r="E289" s="33">
        <v>7457119</v>
      </c>
      <c r="F289" s="33">
        <v>969727</v>
      </c>
      <c r="G289" s="38">
        <f t="shared" si="64"/>
        <v>0.13004043518683286</v>
      </c>
      <c r="H289" s="33">
        <v>648678</v>
      </c>
      <c r="I289" s="38">
        <f t="shared" si="65"/>
        <v>8.6987749558509117E-2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1618405</v>
      </c>
      <c r="O289" s="38">
        <f t="shared" si="69"/>
        <v>0.217028184745342</v>
      </c>
      <c r="P289" s="33">
        <v>511107</v>
      </c>
      <c r="Q289" s="33">
        <v>12829194</v>
      </c>
      <c r="R289" s="33">
        <v>12829194</v>
      </c>
      <c r="S289" s="33">
        <v>160663</v>
      </c>
      <c r="T289" s="38">
        <f t="shared" si="70"/>
        <v>1.2523234117435592E-2</v>
      </c>
      <c r="U289" s="38">
        <f t="shared" si="71"/>
        <v>0.26916281717918156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64815320</v>
      </c>
      <c r="E290" s="33">
        <v>64815320</v>
      </c>
      <c r="F290" s="33">
        <v>8419270</v>
      </c>
      <c r="G290" s="38">
        <f t="shared" si="64"/>
        <v>0.12989629612258335</v>
      </c>
      <c r="H290" s="33">
        <v>11994307</v>
      </c>
      <c r="I290" s="38">
        <f t="shared" si="65"/>
        <v>0.18505357992523991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20413577</v>
      </c>
      <c r="O290" s="38">
        <f t="shared" si="69"/>
        <v>0.31494987604782326</v>
      </c>
      <c r="P290" s="33">
        <v>43414782</v>
      </c>
      <c r="Q290" s="33">
        <v>61650400</v>
      </c>
      <c r="R290" s="33">
        <v>61650400</v>
      </c>
      <c r="S290" s="33">
        <v>18061149</v>
      </c>
      <c r="T290" s="38">
        <f t="shared" si="70"/>
        <v>0.2929607755991851</v>
      </c>
      <c r="U290" s="38">
        <f t="shared" si="71"/>
        <v>-0.72372757739518301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133491860</v>
      </c>
      <c r="E292" s="34">
        <f>SUM(E286:E291)</f>
        <v>133491860</v>
      </c>
      <c r="F292" s="34">
        <f>SUM(F286:F291)</f>
        <v>20754501</v>
      </c>
      <c r="G292" s="39">
        <f t="shared" si="64"/>
        <v>0.15547390679851192</v>
      </c>
      <c r="H292" s="34">
        <f>SUM(H286:H291)</f>
        <v>28641219</v>
      </c>
      <c r="I292" s="39">
        <f t="shared" si="65"/>
        <v>0.21455404846407863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49395720</v>
      </c>
      <c r="O292" s="39">
        <f t="shared" si="69"/>
        <v>0.37002795526259052</v>
      </c>
      <c r="P292" s="34">
        <f>SUM(P286:P291)</f>
        <v>62396919</v>
      </c>
      <c r="Q292" s="34">
        <f>SUM(Q286:Q291)</f>
        <v>150480037</v>
      </c>
      <c r="R292" s="34">
        <f>SUM(R286:R291)</f>
        <v>150480037</v>
      </c>
      <c r="S292" s="34">
        <f>SUM(S286:S291)</f>
        <v>29988713</v>
      </c>
      <c r="T292" s="39">
        <f t="shared" si="70"/>
        <v>0.19928698582124885</v>
      </c>
      <c r="U292" s="39">
        <f t="shared" si="71"/>
        <v>-0.54098344182667102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296663395</v>
      </c>
      <c r="E293" s="33">
        <v>296663395</v>
      </c>
      <c r="F293" s="33">
        <v>54419033</v>
      </c>
      <c r="G293" s="38">
        <f t="shared" si="64"/>
        <v>0.18343696565597517</v>
      </c>
      <c r="H293" s="33">
        <v>58211478</v>
      </c>
      <c r="I293" s="38">
        <f t="shared" si="65"/>
        <v>0.19622062910727492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112630511</v>
      </c>
      <c r="O293" s="38">
        <f t="shared" si="69"/>
        <v>0.37965759476325012</v>
      </c>
      <c r="P293" s="33">
        <v>77072568</v>
      </c>
      <c r="Q293" s="33">
        <v>278497995</v>
      </c>
      <c r="R293" s="33">
        <v>278497995</v>
      </c>
      <c r="S293" s="33">
        <v>42098115</v>
      </c>
      <c r="T293" s="38">
        <f t="shared" si="70"/>
        <v>0.15116128573923845</v>
      </c>
      <c r="U293" s="38">
        <f t="shared" si="71"/>
        <v>-0.24471858781194367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42051312</v>
      </c>
      <c r="E294" s="33">
        <v>42051312</v>
      </c>
      <c r="F294" s="33">
        <v>5749528</v>
      </c>
      <c r="G294" s="38">
        <f t="shared" si="64"/>
        <v>0.13672648311187055</v>
      </c>
      <c r="H294" s="33">
        <v>2820256</v>
      </c>
      <c r="I294" s="38">
        <f t="shared" si="65"/>
        <v>6.7067015649832751E-2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8569784</v>
      </c>
      <c r="O294" s="38">
        <f t="shared" si="69"/>
        <v>0.20379349876170333</v>
      </c>
      <c r="P294" s="33">
        <v>10388172</v>
      </c>
      <c r="Q294" s="33">
        <v>31883251</v>
      </c>
      <c r="R294" s="33">
        <v>31883251</v>
      </c>
      <c r="S294" s="33">
        <v>6267893</v>
      </c>
      <c r="T294" s="38">
        <f t="shared" si="70"/>
        <v>0.19658889239368971</v>
      </c>
      <c r="U294" s="38">
        <f t="shared" si="71"/>
        <v>-0.72851277395098957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11484381</v>
      </c>
      <c r="E295" s="33">
        <v>11484381</v>
      </c>
      <c r="F295" s="33">
        <v>2209934</v>
      </c>
      <c r="G295" s="38">
        <f t="shared" si="64"/>
        <v>0.1924295266762745</v>
      </c>
      <c r="H295" s="33">
        <v>6777509</v>
      </c>
      <c r="I295" s="38">
        <f t="shared" si="65"/>
        <v>0.590150135214079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8987443</v>
      </c>
      <c r="O295" s="38">
        <f t="shared" si="69"/>
        <v>0.78257966189035355</v>
      </c>
      <c r="P295" s="33">
        <v>2738553</v>
      </c>
      <c r="Q295" s="33">
        <v>10737200</v>
      </c>
      <c r="R295" s="33">
        <v>10737200</v>
      </c>
      <c r="S295" s="33">
        <v>1417995</v>
      </c>
      <c r="T295" s="38">
        <f t="shared" si="70"/>
        <v>0.13206375963938458</v>
      </c>
      <c r="U295" s="38">
        <f t="shared" si="71"/>
        <v>1.4748504045749709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92615040</v>
      </c>
      <c r="E296" s="33">
        <v>92615040</v>
      </c>
      <c r="F296" s="33">
        <v>14827116</v>
      </c>
      <c r="G296" s="38">
        <f t="shared" si="64"/>
        <v>0.16009404088148102</v>
      </c>
      <c r="H296" s="33">
        <v>1642013</v>
      </c>
      <c r="I296" s="38">
        <f t="shared" si="65"/>
        <v>1.7729442215864723E-2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16469129</v>
      </c>
      <c r="O296" s="38">
        <f t="shared" si="69"/>
        <v>0.17782348309734575</v>
      </c>
      <c r="P296" s="33">
        <v>148826022</v>
      </c>
      <c r="Q296" s="33">
        <v>78136783</v>
      </c>
      <c r="R296" s="33">
        <v>78136783</v>
      </c>
      <c r="S296" s="33">
        <v>93082792</v>
      </c>
      <c r="T296" s="38">
        <f t="shared" si="70"/>
        <v>1.1912800658813916</v>
      </c>
      <c r="U296" s="38">
        <f t="shared" si="71"/>
        <v>-0.98896689585642494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442814128</v>
      </c>
      <c r="E298" s="34">
        <f>SUM(E293:E297)</f>
        <v>442814128</v>
      </c>
      <c r="F298" s="34">
        <f>SUM(F293:F297)</f>
        <v>77205611</v>
      </c>
      <c r="G298" s="39">
        <f t="shared" si="64"/>
        <v>0.17435218552918438</v>
      </c>
      <c r="H298" s="34">
        <f>SUM(H293:H297)</f>
        <v>69451256</v>
      </c>
      <c r="I298" s="39">
        <f t="shared" si="65"/>
        <v>0.15684065075719536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146656867</v>
      </c>
      <c r="O298" s="39">
        <f t="shared" si="69"/>
        <v>0.33119283628637974</v>
      </c>
      <c r="P298" s="34">
        <f>SUM(P293:P297)</f>
        <v>239025315</v>
      </c>
      <c r="Q298" s="34">
        <f>SUM(Q293:Q297)</f>
        <v>399255229</v>
      </c>
      <c r="R298" s="34">
        <f>SUM(R293:R297)</f>
        <v>399255229</v>
      </c>
      <c r="S298" s="34">
        <f>SUM(S293:S297)</f>
        <v>142866795</v>
      </c>
      <c r="T298" s="39">
        <f t="shared" si="70"/>
        <v>0.35783324706312114</v>
      </c>
      <c r="U298" s="39">
        <f t="shared" si="71"/>
        <v>-0.70943974699918289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926761276</v>
      </c>
      <c r="E299" s="34">
        <f>SUM(E263:E266,E268:E274,E276:E284,E286:E291,E293:E297)</f>
        <v>931833063</v>
      </c>
      <c r="F299" s="34">
        <f>SUM(F263:F266,F268:F274,F276:F284,F286:F291,F293:F297)</f>
        <v>138018014</v>
      </c>
      <c r="G299" s="39">
        <f t="shared" si="64"/>
        <v>0.1489250981608774</v>
      </c>
      <c r="H299" s="34">
        <f>SUM(H263:H266,H268:H274,H276:H284,H286:H291,H293:H297)</f>
        <v>169948866</v>
      </c>
      <c r="I299" s="39">
        <f t="shared" si="65"/>
        <v>0.18337933446412147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307966880</v>
      </c>
      <c r="O299" s="39">
        <f t="shared" si="69"/>
        <v>0.33230443262499887</v>
      </c>
      <c r="P299" s="34">
        <f>SUM(P263:P266,P268:P274,P276:P284,P286:P291,P293:P297)</f>
        <v>397758563</v>
      </c>
      <c r="Q299" s="34">
        <f>SUM(Q263:Q266,Q268:Q274,Q276:Q284,Q286:Q291,Q293:Q297)</f>
        <v>884190816</v>
      </c>
      <c r="R299" s="34">
        <f>SUM(R263:R266,R268:R274,R276:R284,R286:R291,R293:R297)</f>
        <v>884190816</v>
      </c>
      <c r="S299" s="34">
        <f>SUM(S263:S266,S268:S274,S276:S284,S286:S291,S293:S297)</f>
        <v>224824633</v>
      </c>
      <c r="T299" s="39">
        <f t="shared" si="70"/>
        <v>0.25427162206579623</v>
      </c>
      <c r="U299" s="39">
        <f t="shared" si="71"/>
        <v>-0.57273360825169717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5286244186</v>
      </c>
      <c r="E302" s="33">
        <v>5290960733</v>
      </c>
      <c r="F302" s="33">
        <v>617436923</v>
      </c>
      <c r="G302" s="38">
        <f t="shared" ref="G302:G339" si="72">IF(($D302     =0),0,($F302     /$D302     ))</f>
        <v>0.11680068140537464</v>
      </c>
      <c r="H302" s="33">
        <v>1233972872</v>
      </c>
      <c r="I302" s="38">
        <f t="shared" ref="I302:I339" si="73">IF(($D302     =0),0,($H302     /$D302     ))</f>
        <v>0.23343092535680304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1851409795</v>
      </c>
      <c r="O302" s="38">
        <f t="shared" ref="O302:O339" si="77">IF(($D302     =0),0,($N302     /$D302     ))</f>
        <v>0.35023160676217768</v>
      </c>
      <c r="P302" s="33">
        <v>1574124684</v>
      </c>
      <c r="Q302" s="33">
        <v>3570274885</v>
      </c>
      <c r="R302" s="33">
        <v>3570274885</v>
      </c>
      <c r="S302" s="33">
        <v>864734349</v>
      </c>
      <c r="T302" s="38">
        <f t="shared" ref="T302:T339" si="78">IF(($Q302     =0),0,($S302     /$Q302     ))</f>
        <v>0.24220385736489305</v>
      </c>
      <c r="U302" s="38">
        <f t="shared" ref="U302:U339" si="79">IF(($P302     =0),0,(($H302     /$P302     )-1))</f>
        <v>-0.21608949752038831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5286244186</v>
      </c>
      <c r="E303" s="34">
        <f>E302</f>
        <v>5290960733</v>
      </c>
      <c r="F303" s="34">
        <f>F302</f>
        <v>617436923</v>
      </c>
      <c r="G303" s="39">
        <f t="shared" si="72"/>
        <v>0.11680068140537464</v>
      </c>
      <c r="H303" s="34">
        <f>H302</f>
        <v>1233972872</v>
      </c>
      <c r="I303" s="39">
        <f t="shared" si="73"/>
        <v>0.23343092535680304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1851409795</v>
      </c>
      <c r="O303" s="39">
        <f t="shared" si="77"/>
        <v>0.35023160676217768</v>
      </c>
      <c r="P303" s="34">
        <f>P302</f>
        <v>1574124684</v>
      </c>
      <c r="Q303" s="34">
        <f>Q302</f>
        <v>3570274885</v>
      </c>
      <c r="R303" s="34">
        <f>R302</f>
        <v>3570274885</v>
      </c>
      <c r="S303" s="34">
        <f>S302</f>
        <v>864734349</v>
      </c>
      <c r="T303" s="39">
        <f t="shared" si="78"/>
        <v>0.24220385736489305</v>
      </c>
      <c r="U303" s="39">
        <f t="shared" si="79"/>
        <v>-0.21608949752038831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28013069</v>
      </c>
      <c r="E304" s="33">
        <v>28013069</v>
      </c>
      <c r="F304" s="33">
        <v>4298067</v>
      </c>
      <c r="G304" s="38">
        <f t="shared" si="72"/>
        <v>0.15343077904102545</v>
      </c>
      <c r="H304" s="33">
        <v>6188032</v>
      </c>
      <c r="I304" s="38">
        <f t="shared" si="73"/>
        <v>0.22089803869758076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10486099</v>
      </c>
      <c r="O304" s="38">
        <f t="shared" si="77"/>
        <v>0.37432881773860621</v>
      </c>
      <c r="P304" s="33">
        <v>10293091</v>
      </c>
      <c r="Q304" s="33">
        <v>29833680</v>
      </c>
      <c r="R304" s="33">
        <v>29833680</v>
      </c>
      <c r="S304" s="33">
        <v>5837352</v>
      </c>
      <c r="T304" s="38">
        <f t="shared" si="78"/>
        <v>0.19566315653985697</v>
      </c>
      <c r="U304" s="38">
        <f t="shared" si="79"/>
        <v>-0.39881693458262435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26432820</v>
      </c>
      <c r="E305" s="33">
        <v>26432820</v>
      </c>
      <c r="F305" s="33">
        <v>6320083</v>
      </c>
      <c r="G305" s="38">
        <f t="shared" si="72"/>
        <v>0.23909983876105539</v>
      </c>
      <c r="H305" s="33">
        <v>7536518</v>
      </c>
      <c r="I305" s="38">
        <f t="shared" si="73"/>
        <v>0.28511971102591399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13856601</v>
      </c>
      <c r="O305" s="38">
        <f t="shared" si="77"/>
        <v>0.52421954978696939</v>
      </c>
      <c r="P305" s="33">
        <v>15736878</v>
      </c>
      <c r="Q305" s="33">
        <v>35690343</v>
      </c>
      <c r="R305" s="33">
        <v>35690343</v>
      </c>
      <c r="S305" s="33">
        <v>7901097</v>
      </c>
      <c r="T305" s="38">
        <f t="shared" si="78"/>
        <v>0.22137912768168128</v>
      </c>
      <c r="U305" s="38">
        <f t="shared" si="79"/>
        <v>-0.52109192179033226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23498040</v>
      </c>
      <c r="E306" s="33">
        <v>23498040</v>
      </c>
      <c r="F306" s="33">
        <v>4932385</v>
      </c>
      <c r="G306" s="38">
        <f t="shared" si="72"/>
        <v>0.20990623047709511</v>
      </c>
      <c r="H306" s="33">
        <v>9237236</v>
      </c>
      <c r="I306" s="38">
        <f t="shared" si="73"/>
        <v>0.3931066591085895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14169621</v>
      </c>
      <c r="O306" s="38">
        <f t="shared" si="77"/>
        <v>0.60301288958568455</v>
      </c>
      <c r="P306" s="33">
        <v>10249297</v>
      </c>
      <c r="Q306" s="33">
        <v>23099600</v>
      </c>
      <c r="R306" s="33">
        <v>23099600</v>
      </c>
      <c r="S306" s="33">
        <v>5684092</v>
      </c>
      <c r="T306" s="38">
        <f t="shared" si="78"/>
        <v>0.24606884967705067</v>
      </c>
      <c r="U306" s="38">
        <f t="shared" si="79"/>
        <v>-9.8744430959508689E-2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127561448</v>
      </c>
      <c r="E307" s="33">
        <v>127186297</v>
      </c>
      <c r="F307" s="33">
        <v>18603331</v>
      </c>
      <c r="G307" s="38">
        <f t="shared" si="72"/>
        <v>0.14583819242942428</v>
      </c>
      <c r="H307" s="33">
        <v>18714340</v>
      </c>
      <c r="I307" s="38">
        <f t="shared" si="73"/>
        <v>0.14670843184533308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37317671</v>
      </c>
      <c r="O307" s="38">
        <f t="shared" si="77"/>
        <v>0.29254662427475736</v>
      </c>
      <c r="P307" s="33">
        <v>39982842</v>
      </c>
      <c r="Q307" s="33">
        <v>133634553</v>
      </c>
      <c r="R307" s="33">
        <v>133634553</v>
      </c>
      <c r="S307" s="33">
        <v>23102047</v>
      </c>
      <c r="T307" s="38">
        <f t="shared" si="78"/>
        <v>0.17287480282139306</v>
      </c>
      <c r="U307" s="38">
        <f t="shared" si="79"/>
        <v>-0.53194072597440667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69431060</v>
      </c>
      <c r="E308" s="33">
        <v>80676729</v>
      </c>
      <c r="F308" s="33">
        <v>4592180</v>
      </c>
      <c r="G308" s="38">
        <f t="shared" si="72"/>
        <v>6.6140139585943239E-2</v>
      </c>
      <c r="H308" s="33">
        <v>14367777</v>
      </c>
      <c r="I308" s="38">
        <f t="shared" si="73"/>
        <v>0.20693587279237852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18959957</v>
      </c>
      <c r="O308" s="38">
        <f t="shared" si="77"/>
        <v>0.27307601237832174</v>
      </c>
      <c r="P308" s="33">
        <v>10749982</v>
      </c>
      <c r="Q308" s="33">
        <v>78983877</v>
      </c>
      <c r="R308" s="33">
        <v>78983877</v>
      </c>
      <c r="S308" s="33">
        <v>6346764</v>
      </c>
      <c r="T308" s="38">
        <f t="shared" si="78"/>
        <v>8.0355184387821327E-2</v>
      </c>
      <c r="U308" s="38">
        <f t="shared" si="79"/>
        <v>0.33653963327566494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122738753</v>
      </c>
      <c r="E309" s="33">
        <v>122738753</v>
      </c>
      <c r="F309" s="33">
        <v>24822123</v>
      </c>
      <c r="G309" s="38">
        <f t="shared" si="72"/>
        <v>0.20223541785535332</v>
      </c>
      <c r="H309" s="33">
        <v>25766588</v>
      </c>
      <c r="I309" s="38">
        <f t="shared" si="73"/>
        <v>0.20993033879039003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50588711</v>
      </c>
      <c r="O309" s="38">
        <f t="shared" si="77"/>
        <v>0.41216575664574334</v>
      </c>
      <c r="P309" s="33">
        <v>49104395</v>
      </c>
      <c r="Q309" s="33">
        <v>115872512</v>
      </c>
      <c r="R309" s="33">
        <v>115872512</v>
      </c>
      <c r="S309" s="33">
        <v>30469858</v>
      </c>
      <c r="T309" s="38">
        <f t="shared" si="78"/>
        <v>0.26296019197374437</v>
      </c>
      <c r="U309" s="38">
        <f t="shared" si="79"/>
        <v>-0.4752692096094453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397675190</v>
      </c>
      <c r="E310" s="34">
        <f>SUM(E304:E309)</f>
        <v>408545708</v>
      </c>
      <c r="F310" s="34">
        <f>SUM(F304:F309)</f>
        <v>63568169</v>
      </c>
      <c r="G310" s="39">
        <f t="shared" si="72"/>
        <v>0.15984947162532318</v>
      </c>
      <c r="H310" s="34">
        <f>SUM(H304:H309)</f>
        <v>81810491</v>
      </c>
      <c r="I310" s="39">
        <f t="shared" si="73"/>
        <v>0.20572188825760038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145378660</v>
      </c>
      <c r="O310" s="39">
        <f t="shared" si="77"/>
        <v>0.36557135988292355</v>
      </c>
      <c r="P310" s="34">
        <f>SUM(P304:P309)</f>
        <v>136116485</v>
      </c>
      <c r="Q310" s="34">
        <f>SUM(Q304:Q309)</f>
        <v>417114565</v>
      </c>
      <c r="R310" s="34">
        <f>SUM(R304:R309)</f>
        <v>417114565</v>
      </c>
      <c r="S310" s="34">
        <f>SUM(S304:S309)</f>
        <v>79341210</v>
      </c>
      <c r="T310" s="39">
        <f t="shared" si="78"/>
        <v>0.19021443185519069</v>
      </c>
      <c r="U310" s="39">
        <f t="shared" si="79"/>
        <v>-0.39896706119027392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36558957</v>
      </c>
      <c r="E311" s="33">
        <v>36558957</v>
      </c>
      <c r="F311" s="33">
        <v>1637478</v>
      </c>
      <c r="G311" s="38">
        <f t="shared" si="72"/>
        <v>4.4790063348907901E-2</v>
      </c>
      <c r="H311" s="33">
        <v>13269247</v>
      </c>
      <c r="I311" s="38">
        <f t="shared" si="73"/>
        <v>0.36295474731404398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14906725</v>
      </c>
      <c r="O311" s="38">
        <f t="shared" si="77"/>
        <v>0.40774481066295187</v>
      </c>
      <c r="P311" s="33">
        <v>15712365</v>
      </c>
      <c r="Q311" s="33">
        <v>35732545</v>
      </c>
      <c r="R311" s="33">
        <v>35732545</v>
      </c>
      <c r="S311" s="33">
        <v>9278126</v>
      </c>
      <c r="T311" s="38">
        <f t="shared" si="78"/>
        <v>0.25965477689876276</v>
      </c>
      <c r="U311" s="38">
        <f t="shared" si="79"/>
        <v>-0.15549015059158822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115228407</v>
      </c>
      <c r="E312" s="33">
        <v>115228407</v>
      </c>
      <c r="F312" s="33">
        <v>12375855</v>
      </c>
      <c r="G312" s="38">
        <f t="shared" si="72"/>
        <v>0.10740281257207696</v>
      </c>
      <c r="H312" s="33">
        <v>40774310</v>
      </c>
      <c r="I312" s="38">
        <f t="shared" si="73"/>
        <v>0.35385640625926557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53150165</v>
      </c>
      <c r="O312" s="38">
        <f t="shared" si="77"/>
        <v>0.46125921883134252</v>
      </c>
      <c r="P312" s="33">
        <v>56279498</v>
      </c>
      <c r="Q312" s="33">
        <v>112334871</v>
      </c>
      <c r="R312" s="33">
        <v>112334871</v>
      </c>
      <c r="S312" s="33">
        <v>41633899</v>
      </c>
      <c r="T312" s="38">
        <f t="shared" si="78"/>
        <v>0.37062310776143592</v>
      </c>
      <c r="U312" s="38">
        <f t="shared" si="79"/>
        <v>-0.27550331028183661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127577319</v>
      </c>
      <c r="E313" s="33">
        <v>127177319</v>
      </c>
      <c r="F313" s="33">
        <v>9627338</v>
      </c>
      <c r="G313" s="38">
        <f t="shared" si="72"/>
        <v>7.5462770933444681E-2</v>
      </c>
      <c r="H313" s="33">
        <v>25527106</v>
      </c>
      <c r="I313" s="38">
        <f t="shared" si="73"/>
        <v>0.20009125603274355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35154444</v>
      </c>
      <c r="O313" s="38">
        <f t="shared" si="77"/>
        <v>0.27555402696618825</v>
      </c>
      <c r="P313" s="33">
        <v>39173071</v>
      </c>
      <c r="Q313" s="33">
        <v>148324543</v>
      </c>
      <c r="R313" s="33">
        <v>148324543</v>
      </c>
      <c r="S313" s="33">
        <v>28323265</v>
      </c>
      <c r="T313" s="38">
        <f t="shared" si="78"/>
        <v>0.19095467565337451</v>
      </c>
      <c r="U313" s="38">
        <f t="shared" si="79"/>
        <v>-0.34835065650073749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65811570</v>
      </c>
      <c r="E314" s="33">
        <v>64711570</v>
      </c>
      <c r="F314" s="33">
        <v>8435157</v>
      </c>
      <c r="G314" s="38">
        <f t="shared" si="72"/>
        <v>0.12817133826164609</v>
      </c>
      <c r="H314" s="33">
        <v>10496786</v>
      </c>
      <c r="I314" s="38">
        <f t="shared" si="73"/>
        <v>0.1594975777055615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18931943</v>
      </c>
      <c r="O314" s="38">
        <f t="shared" si="77"/>
        <v>0.28766891596720762</v>
      </c>
      <c r="P314" s="33">
        <v>12900677</v>
      </c>
      <c r="Q314" s="33">
        <v>59664201</v>
      </c>
      <c r="R314" s="33">
        <v>59664201</v>
      </c>
      <c r="S314" s="33">
        <v>9492782</v>
      </c>
      <c r="T314" s="38">
        <f t="shared" si="78"/>
        <v>0.15910347982368858</v>
      </c>
      <c r="U314" s="38">
        <f t="shared" si="79"/>
        <v>-0.18633836038217222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34592985</v>
      </c>
      <c r="E315" s="33">
        <v>35356209</v>
      </c>
      <c r="F315" s="33">
        <v>6927637</v>
      </c>
      <c r="G315" s="38">
        <f t="shared" si="72"/>
        <v>0.20026132465874222</v>
      </c>
      <c r="H315" s="33">
        <v>8976621</v>
      </c>
      <c r="I315" s="38">
        <f t="shared" si="73"/>
        <v>0.25949252427912767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15904258</v>
      </c>
      <c r="O315" s="38">
        <f t="shared" si="77"/>
        <v>0.45975384893786991</v>
      </c>
      <c r="P315" s="33">
        <v>13432942</v>
      </c>
      <c r="Q315" s="33">
        <v>34552945</v>
      </c>
      <c r="R315" s="33">
        <v>34552945</v>
      </c>
      <c r="S315" s="33">
        <v>6851864</v>
      </c>
      <c r="T315" s="38">
        <f t="shared" si="78"/>
        <v>0.19830043430451441</v>
      </c>
      <c r="U315" s="38">
        <f t="shared" si="79"/>
        <v>-0.33174571884550685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379769238</v>
      </c>
      <c r="E317" s="34">
        <f>SUM(E311:E316)</f>
        <v>379032462</v>
      </c>
      <c r="F317" s="34">
        <f>SUM(F311:F316)</f>
        <v>39003465</v>
      </c>
      <c r="G317" s="39">
        <f t="shared" si="72"/>
        <v>0.10270306569696411</v>
      </c>
      <c r="H317" s="34">
        <f>SUM(H311:H316)</f>
        <v>99044070</v>
      </c>
      <c r="I317" s="39">
        <f t="shared" si="73"/>
        <v>0.26080066548202097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138047535</v>
      </c>
      <c r="O317" s="39">
        <f t="shared" si="77"/>
        <v>0.36350373117898505</v>
      </c>
      <c r="P317" s="34">
        <f>SUM(P311:P316)</f>
        <v>137498553</v>
      </c>
      <c r="Q317" s="34">
        <f>SUM(Q311:Q316)</f>
        <v>390609105</v>
      </c>
      <c r="R317" s="34">
        <f>SUM(R311:R316)</f>
        <v>390609105</v>
      </c>
      <c r="S317" s="34">
        <f>SUM(S311:S316)</f>
        <v>95579936</v>
      </c>
      <c r="T317" s="39">
        <f t="shared" si="78"/>
        <v>0.2446945930766258</v>
      </c>
      <c r="U317" s="39">
        <f t="shared" si="79"/>
        <v>-0.27967191043821382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61168347</v>
      </c>
      <c r="E318" s="33">
        <v>61168347</v>
      </c>
      <c r="F318" s="33">
        <v>11694956</v>
      </c>
      <c r="G318" s="38">
        <f t="shared" si="72"/>
        <v>0.19119293839998652</v>
      </c>
      <c r="H318" s="33">
        <v>15687815</v>
      </c>
      <c r="I318" s="38">
        <f t="shared" si="73"/>
        <v>0.25646949393613661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27382771</v>
      </c>
      <c r="O318" s="38">
        <f t="shared" si="77"/>
        <v>0.44766243233612313</v>
      </c>
      <c r="P318" s="33">
        <v>25859236</v>
      </c>
      <c r="Q318" s="33">
        <v>62358366</v>
      </c>
      <c r="R318" s="33">
        <v>62358366</v>
      </c>
      <c r="S318" s="33">
        <v>15324764</v>
      </c>
      <c r="T318" s="38">
        <f t="shared" si="78"/>
        <v>0.24575313599461537</v>
      </c>
      <c r="U318" s="38">
        <f t="shared" si="79"/>
        <v>-0.39333803210582097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129814780</v>
      </c>
      <c r="E319" s="33">
        <v>129814780</v>
      </c>
      <c r="F319" s="33">
        <v>22457408</v>
      </c>
      <c r="G319" s="38">
        <f t="shared" si="72"/>
        <v>0.17299577135977892</v>
      </c>
      <c r="H319" s="33">
        <v>35778179</v>
      </c>
      <c r="I319" s="38">
        <f t="shared" si="73"/>
        <v>0.27560944139026389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58235587</v>
      </c>
      <c r="O319" s="38">
        <f t="shared" si="77"/>
        <v>0.44860521275004278</v>
      </c>
      <c r="P319" s="33">
        <v>52066358</v>
      </c>
      <c r="Q319" s="33">
        <v>124166720</v>
      </c>
      <c r="R319" s="33">
        <v>124166720</v>
      </c>
      <c r="S319" s="33">
        <v>33237101</v>
      </c>
      <c r="T319" s="38">
        <f t="shared" si="78"/>
        <v>0.26768123535839555</v>
      </c>
      <c r="U319" s="38">
        <f t="shared" si="79"/>
        <v>-0.31283499798468717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24052690</v>
      </c>
      <c r="E320" s="33">
        <v>24052690</v>
      </c>
      <c r="F320" s="33">
        <v>5162551</v>
      </c>
      <c r="G320" s="38">
        <f t="shared" si="72"/>
        <v>0.21463507823865022</v>
      </c>
      <c r="H320" s="33">
        <v>5792181</v>
      </c>
      <c r="I320" s="38">
        <f t="shared" si="73"/>
        <v>0.2408121919003654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10954732</v>
      </c>
      <c r="O320" s="38">
        <f t="shared" si="77"/>
        <v>0.45544727013901565</v>
      </c>
      <c r="P320" s="33">
        <v>9945651</v>
      </c>
      <c r="Q320" s="33">
        <v>22603800</v>
      </c>
      <c r="R320" s="33">
        <v>22603800</v>
      </c>
      <c r="S320" s="33">
        <v>5405454</v>
      </c>
      <c r="T320" s="38">
        <f t="shared" si="78"/>
        <v>0.23913917128978313</v>
      </c>
      <c r="U320" s="38">
        <f t="shared" si="79"/>
        <v>-0.41761670503016846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18515827</v>
      </c>
      <c r="E321" s="33">
        <v>18515826</v>
      </c>
      <c r="F321" s="33">
        <v>3154642</v>
      </c>
      <c r="G321" s="38">
        <f t="shared" si="72"/>
        <v>0.17037543070584965</v>
      </c>
      <c r="H321" s="33">
        <v>7062187</v>
      </c>
      <c r="I321" s="38">
        <f t="shared" si="73"/>
        <v>0.38141353340577228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10216829</v>
      </c>
      <c r="O321" s="38">
        <f t="shared" si="77"/>
        <v>0.55178896411162193</v>
      </c>
      <c r="P321" s="33">
        <v>6330206</v>
      </c>
      <c r="Q321" s="33">
        <v>16623677</v>
      </c>
      <c r="R321" s="33">
        <v>16623677</v>
      </c>
      <c r="S321" s="33">
        <v>3475474</v>
      </c>
      <c r="T321" s="38">
        <f t="shared" si="78"/>
        <v>0.20906770505707012</v>
      </c>
      <c r="U321" s="38">
        <f t="shared" si="79"/>
        <v>0.11563304574922206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233551644</v>
      </c>
      <c r="E323" s="34">
        <f>SUM(E318:E322)</f>
        <v>233551643</v>
      </c>
      <c r="F323" s="34">
        <f>SUM(F318:F322)</f>
        <v>42469557</v>
      </c>
      <c r="G323" s="39">
        <f t="shared" si="72"/>
        <v>0.18184225241420265</v>
      </c>
      <c r="H323" s="34">
        <f>SUM(H318:H322)</f>
        <v>64320362</v>
      </c>
      <c r="I323" s="39">
        <f t="shared" si="73"/>
        <v>0.27540102436615688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106789919</v>
      </c>
      <c r="O323" s="39">
        <f t="shared" si="77"/>
        <v>0.45724327678035953</v>
      </c>
      <c r="P323" s="34">
        <f>SUM(P318:P322)</f>
        <v>94201451</v>
      </c>
      <c r="Q323" s="34">
        <f>SUM(Q318:Q322)</f>
        <v>225752563</v>
      </c>
      <c r="R323" s="34">
        <f>SUM(R318:R322)</f>
        <v>225752563</v>
      </c>
      <c r="S323" s="34">
        <f>SUM(S318:S322)</f>
        <v>57442793</v>
      </c>
      <c r="T323" s="39">
        <f t="shared" si="78"/>
        <v>0.25445023629698504</v>
      </c>
      <c r="U323" s="39">
        <f t="shared" si="79"/>
        <v>-0.31720412671775089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18684063</v>
      </c>
      <c r="E324" s="33">
        <v>18684063</v>
      </c>
      <c r="F324" s="33">
        <v>3014570</v>
      </c>
      <c r="G324" s="38">
        <f t="shared" si="72"/>
        <v>0.16134445703806502</v>
      </c>
      <c r="H324" s="33">
        <v>3232480</v>
      </c>
      <c r="I324" s="38">
        <f t="shared" si="73"/>
        <v>0.17300733785793806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6247050</v>
      </c>
      <c r="O324" s="38">
        <f t="shared" si="77"/>
        <v>0.33435179489600309</v>
      </c>
      <c r="P324" s="33">
        <v>4335272</v>
      </c>
      <c r="Q324" s="33">
        <v>13239917</v>
      </c>
      <c r="R324" s="33">
        <v>13239917</v>
      </c>
      <c r="S324" s="33">
        <v>2823644</v>
      </c>
      <c r="T324" s="38">
        <f t="shared" si="78"/>
        <v>0.21326750009082382</v>
      </c>
      <c r="U324" s="38">
        <f t="shared" si="79"/>
        <v>-0.25437665733545667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39338958</v>
      </c>
      <c r="E325" s="33">
        <v>39338958</v>
      </c>
      <c r="F325" s="33">
        <v>5946377</v>
      </c>
      <c r="G325" s="38">
        <f t="shared" si="72"/>
        <v>0.15115746075429859</v>
      </c>
      <c r="H325" s="33">
        <v>11543996</v>
      </c>
      <c r="I325" s="38">
        <f t="shared" si="73"/>
        <v>0.29344946045596837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17490373</v>
      </c>
      <c r="O325" s="38">
        <f t="shared" si="77"/>
        <v>0.44460692121026696</v>
      </c>
      <c r="P325" s="33">
        <v>15061414</v>
      </c>
      <c r="Q325" s="33">
        <v>37176898</v>
      </c>
      <c r="R325" s="33">
        <v>37176898</v>
      </c>
      <c r="S325" s="33">
        <v>9985568</v>
      </c>
      <c r="T325" s="38">
        <f t="shared" si="78"/>
        <v>0.26859605123590463</v>
      </c>
      <c r="U325" s="38">
        <f t="shared" si="79"/>
        <v>-0.23353836499016623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113962078</v>
      </c>
      <c r="E326" s="33">
        <v>113959198</v>
      </c>
      <c r="F326" s="33">
        <v>6006369</v>
      </c>
      <c r="G326" s="38">
        <f t="shared" si="72"/>
        <v>5.2704979633663752E-2</v>
      </c>
      <c r="H326" s="33">
        <v>10370325</v>
      </c>
      <c r="I326" s="38">
        <f t="shared" si="73"/>
        <v>9.0998033573940276E-2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16376694</v>
      </c>
      <c r="O326" s="38">
        <f t="shared" si="77"/>
        <v>0.14370301320760404</v>
      </c>
      <c r="P326" s="33">
        <v>18623426</v>
      </c>
      <c r="Q326" s="33">
        <v>123336466</v>
      </c>
      <c r="R326" s="33">
        <v>123336466</v>
      </c>
      <c r="S326" s="33">
        <v>10866530</v>
      </c>
      <c r="T326" s="38">
        <f t="shared" si="78"/>
        <v>8.810476213904167E-2</v>
      </c>
      <c r="U326" s="38">
        <f t="shared" si="79"/>
        <v>-0.44315696800363158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130674177</v>
      </c>
      <c r="E327" s="33">
        <v>130674177</v>
      </c>
      <c r="F327" s="33">
        <v>33612277</v>
      </c>
      <c r="G327" s="38">
        <f t="shared" si="72"/>
        <v>0.25722202941442668</v>
      </c>
      <c r="H327" s="33">
        <v>35750578</v>
      </c>
      <c r="I327" s="38">
        <f t="shared" si="73"/>
        <v>0.2735856373520531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69362855</v>
      </c>
      <c r="O327" s="38">
        <f t="shared" si="77"/>
        <v>0.53080766676647984</v>
      </c>
      <c r="P327" s="33">
        <v>58040066</v>
      </c>
      <c r="Q327" s="33">
        <v>134396209</v>
      </c>
      <c r="R327" s="33">
        <v>134396209</v>
      </c>
      <c r="S327" s="33">
        <v>32097136</v>
      </c>
      <c r="T327" s="38">
        <f t="shared" si="78"/>
        <v>0.23882471268218586</v>
      </c>
      <c r="U327" s="38">
        <f t="shared" si="79"/>
        <v>-0.38403622766383483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41700100</v>
      </c>
      <c r="E328" s="33">
        <v>41700100</v>
      </c>
      <c r="F328" s="33">
        <v>12988538</v>
      </c>
      <c r="G328" s="38">
        <f t="shared" si="72"/>
        <v>0.3114749844724593</v>
      </c>
      <c r="H328" s="33">
        <v>10996545</v>
      </c>
      <c r="I328" s="38">
        <f t="shared" si="73"/>
        <v>0.26370548272066496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23985083</v>
      </c>
      <c r="O328" s="38">
        <f t="shared" si="77"/>
        <v>0.57518046719312421</v>
      </c>
      <c r="P328" s="33">
        <v>26877919</v>
      </c>
      <c r="Q328" s="33">
        <v>45081348</v>
      </c>
      <c r="R328" s="33">
        <v>45081348</v>
      </c>
      <c r="S328" s="33">
        <v>17243400</v>
      </c>
      <c r="T328" s="38">
        <f t="shared" si="78"/>
        <v>0.38249521731249031</v>
      </c>
      <c r="U328" s="38">
        <f t="shared" si="79"/>
        <v>-0.59087066971219016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47026597</v>
      </c>
      <c r="E329" s="33">
        <v>47026597</v>
      </c>
      <c r="F329" s="33">
        <v>7310469</v>
      </c>
      <c r="G329" s="38">
        <f t="shared" si="72"/>
        <v>0.15545392323412216</v>
      </c>
      <c r="H329" s="33">
        <v>36554756</v>
      </c>
      <c r="I329" s="38">
        <f t="shared" si="73"/>
        <v>0.77732088503023089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43865225</v>
      </c>
      <c r="O329" s="38">
        <f t="shared" si="77"/>
        <v>0.93277480826435299</v>
      </c>
      <c r="P329" s="33">
        <v>34304995</v>
      </c>
      <c r="Q329" s="33">
        <v>58666014</v>
      </c>
      <c r="R329" s="33">
        <v>58666014</v>
      </c>
      <c r="S329" s="33">
        <v>23543573</v>
      </c>
      <c r="T329" s="38">
        <f t="shared" si="78"/>
        <v>0.40131536804256041</v>
      </c>
      <c r="U329" s="38">
        <f t="shared" si="79"/>
        <v>6.5581149334083877E-2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64973296</v>
      </c>
      <c r="E330" s="33">
        <v>64973296</v>
      </c>
      <c r="F330" s="33">
        <v>10631528</v>
      </c>
      <c r="G330" s="38">
        <f t="shared" si="72"/>
        <v>0.16362919313805474</v>
      </c>
      <c r="H330" s="33">
        <v>17965262</v>
      </c>
      <c r="I330" s="38">
        <f t="shared" si="73"/>
        <v>0.27650224178253169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28596790</v>
      </c>
      <c r="O330" s="38">
        <f t="shared" si="77"/>
        <v>0.44013143492058643</v>
      </c>
      <c r="P330" s="33">
        <v>26034218</v>
      </c>
      <c r="Q330" s="33">
        <v>65698812</v>
      </c>
      <c r="R330" s="33">
        <v>65698812</v>
      </c>
      <c r="S330" s="33">
        <v>15838487</v>
      </c>
      <c r="T330" s="38">
        <f t="shared" si="78"/>
        <v>0.24107722069616724</v>
      </c>
      <c r="U330" s="38">
        <f t="shared" si="79"/>
        <v>-0.30993656118267121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456359269</v>
      </c>
      <c r="E332" s="34">
        <f>SUM(E324:E331)</f>
        <v>456356389</v>
      </c>
      <c r="F332" s="34">
        <f>SUM(F324:F331)</f>
        <v>79510128</v>
      </c>
      <c r="G332" s="39">
        <f t="shared" si="72"/>
        <v>0.17422704741864245</v>
      </c>
      <c r="H332" s="34">
        <f>SUM(H324:H331)</f>
        <v>126413942</v>
      </c>
      <c r="I332" s="39">
        <f t="shared" si="73"/>
        <v>0.27700531267175815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205924070</v>
      </c>
      <c r="O332" s="39">
        <f t="shared" si="77"/>
        <v>0.45123236009040063</v>
      </c>
      <c r="P332" s="34">
        <f>SUM(P324:P331)</f>
        <v>183277310</v>
      </c>
      <c r="Q332" s="34">
        <f>SUM(Q324:Q331)</f>
        <v>477595664</v>
      </c>
      <c r="R332" s="34">
        <f>SUM(R324:R331)</f>
        <v>477595664</v>
      </c>
      <c r="S332" s="34">
        <f>SUM(S324:S331)</f>
        <v>112398338</v>
      </c>
      <c r="T332" s="39">
        <f t="shared" si="78"/>
        <v>0.23534204029122008</v>
      </c>
      <c r="U332" s="39">
        <f t="shared" si="79"/>
        <v>-0.31025863485229022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3721322</v>
      </c>
      <c r="E333" s="33">
        <v>3721322</v>
      </c>
      <c r="F333" s="33">
        <v>789256</v>
      </c>
      <c r="G333" s="38">
        <f t="shared" si="72"/>
        <v>0.21209021955100901</v>
      </c>
      <c r="H333" s="33">
        <v>888334</v>
      </c>
      <c r="I333" s="38">
        <f t="shared" si="73"/>
        <v>0.23871462883351668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1677590</v>
      </c>
      <c r="O333" s="38">
        <f t="shared" si="77"/>
        <v>0.45080484838452572</v>
      </c>
      <c r="P333" s="33">
        <v>1726297</v>
      </c>
      <c r="Q333" s="33">
        <v>3910080</v>
      </c>
      <c r="R333" s="33">
        <v>3910080</v>
      </c>
      <c r="S333" s="33">
        <v>1065760</v>
      </c>
      <c r="T333" s="38">
        <f t="shared" si="78"/>
        <v>0.27256731320075295</v>
      </c>
      <c r="U333" s="38">
        <f t="shared" si="79"/>
        <v>-0.48541067962233608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5613642</v>
      </c>
      <c r="E334" s="33">
        <v>5613642</v>
      </c>
      <c r="F334" s="33">
        <v>1397521</v>
      </c>
      <c r="G334" s="38">
        <f t="shared" si="72"/>
        <v>0.24895085935298333</v>
      </c>
      <c r="H334" s="33">
        <v>1389592</v>
      </c>
      <c r="I334" s="38">
        <f t="shared" si="73"/>
        <v>0.24753840732985824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2787113</v>
      </c>
      <c r="O334" s="38">
        <f t="shared" si="77"/>
        <v>0.49648926668284155</v>
      </c>
      <c r="P334" s="33">
        <v>2267693</v>
      </c>
      <c r="Q334" s="33">
        <v>4480510</v>
      </c>
      <c r="R334" s="33">
        <v>4480510</v>
      </c>
      <c r="S334" s="33">
        <v>1265483</v>
      </c>
      <c r="T334" s="38">
        <f t="shared" si="78"/>
        <v>0.2824417309636626</v>
      </c>
      <c r="U334" s="38">
        <f t="shared" si="79"/>
        <v>-0.38722216808007082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34230417</v>
      </c>
      <c r="E335" s="33">
        <v>34230417</v>
      </c>
      <c r="F335" s="33">
        <v>5036029</v>
      </c>
      <c r="G335" s="38">
        <f t="shared" si="72"/>
        <v>0.14712146217792205</v>
      </c>
      <c r="H335" s="33">
        <v>5087197</v>
      </c>
      <c r="I335" s="38">
        <f t="shared" si="73"/>
        <v>0.1486162730649761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10123226</v>
      </c>
      <c r="O335" s="38">
        <f t="shared" si="77"/>
        <v>0.29573773524289815</v>
      </c>
      <c r="P335" s="33">
        <v>7068354</v>
      </c>
      <c r="Q335" s="33">
        <v>33583372</v>
      </c>
      <c r="R335" s="33">
        <v>33583372</v>
      </c>
      <c r="S335" s="33">
        <v>3812738</v>
      </c>
      <c r="T335" s="38">
        <f t="shared" si="78"/>
        <v>0.11353052933457665</v>
      </c>
      <c r="U335" s="38">
        <f t="shared" si="79"/>
        <v>-0.28028548089130789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43565381</v>
      </c>
      <c r="E337" s="34">
        <f>SUM(E333:E336)</f>
        <v>43565381</v>
      </c>
      <c r="F337" s="34">
        <f>SUM(F333:F336)</f>
        <v>7222806</v>
      </c>
      <c r="G337" s="39">
        <f t="shared" si="72"/>
        <v>0.16579232946453515</v>
      </c>
      <c r="H337" s="34">
        <f>SUM(H333:H336)</f>
        <v>7365123</v>
      </c>
      <c r="I337" s="39">
        <f t="shared" si="73"/>
        <v>0.16905907468133929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14587929</v>
      </c>
      <c r="O337" s="39">
        <f t="shared" si="77"/>
        <v>0.33485140414587444</v>
      </c>
      <c r="P337" s="34">
        <f>SUM(P333:P336)</f>
        <v>11062344</v>
      </c>
      <c r="Q337" s="34">
        <f>SUM(Q333:Q336)</f>
        <v>41973962</v>
      </c>
      <c r="R337" s="34">
        <f>SUM(R333:R336)</f>
        <v>41973962</v>
      </c>
      <c r="S337" s="34">
        <f>SUM(S333:S336)</f>
        <v>6143981</v>
      </c>
      <c r="T337" s="39">
        <f t="shared" si="78"/>
        <v>0.14637600805947268</v>
      </c>
      <c r="U337" s="39">
        <f t="shared" si="79"/>
        <v>-0.33421678081968886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6797164908</v>
      </c>
      <c r="E338" s="34">
        <f>SUM(E302,E304:E309,E311:E316,E318:E322,E324:E331,E333:E336)</f>
        <v>6812012316</v>
      </c>
      <c r="F338" s="34">
        <f>SUM(F302,F304:F309,F311:F316,F318:F322,F324:F331,F333:F336)</f>
        <v>849211048</v>
      </c>
      <c r="G338" s="39">
        <f t="shared" si="72"/>
        <v>0.1249360666533942</v>
      </c>
      <c r="H338" s="34">
        <f>SUM(H302,H304:H309,H311:H316,H318:H322,H324:H331,H333:H336)</f>
        <v>1612926860</v>
      </c>
      <c r="I338" s="39">
        <f t="shared" si="73"/>
        <v>0.23729406036649892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2462137908</v>
      </c>
      <c r="O338" s="39">
        <f t="shared" si="77"/>
        <v>0.3622301270198931</v>
      </c>
      <c r="P338" s="34">
        <f>SUM(P302,P304:P309,P311:P316,P318:P322,P324:P331,P333:P336)</f>
        <v>2136280827</v>
      </c>
      <c r="Q338" s="34">
        <f>SUM(Q302,Q304:Q309,Q311:Q316,Q318:Q322,Q324:Q331,Q333:Q336)</f>
        <v>5123320744</v>
      </c>
      <c r="R338" s="34">
        <f>SUM(R302,R304:R309,R311:R316,R318:R322,R324:R331,R333:R336)</f>
        <v>5123320744</v>
      </c>
      <c r="S338" s="34">
        <f>SUM(S302,S304:S309,S311:S316,S318:S322,S324:S331,S333:S336)</f>
        <v>1215640607</v>
      </c>
      <c r="T338" s="39">
        <f t="shared" si="78"/>
        <v>0.23727591297571121</v>
      </c>
      <c r="U338" s="39">
        <f t="shared" si="79"/>
        <v>-0.24498369333537062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59819076280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59846435725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13800939714</v>
      </c>
      <c r="G339" s="41">
        <f t="shared" si="72"/>
        <v>0.23071134782156821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15685134510</v>
      </c>
      <c r="I339" s="41">
        <f t="shared" si="73"/>
        <v>0.26220957402587292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29486074224</v>
      </c>
      <c r="O339" s="41">
        <f t="shared" si="77"/>
        <v>0.49292092184744113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25073073847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54684750820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54684750820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12725498549</v>
      </c>
      <c r="T339" s="41">
        <f t="shared" si="78"/>
        <v>0.23270652893504398</v>
      </c>
      <c r="U339" s="41">
        <f t="shared" si="79"/>
        <v>-0.37442315187546382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6" manualBreakCount="6">
    <brk id="54" max="16383" man="1"/>
    <brk id="103" max="16383" man="1"/>
    <brk id="170" max="16383" man="1"/>
    <brk id="231" max="16383" man="1"/>
    <brk id="300" max="16383" man="1"/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83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352024753</v>
      </c>
      <c r="E8" s="33">
        <v>352024753</v>
      </c>
      <c r="F8" s="33">
        <v>98158645</v>
      </c>
      <c r="G8" s="38">
        <f>IF(($D8       =0),0,($F8       /$D8       ))</f>
        <v>0.27884017860528121</v>
      </c>
      <c r="H8" s="33">
        <v>130754190</v>
      </c>
      <c r="I8" s="38">
        <f>IF(($D8       =0),0,($H8       /$D8       ))</f>
        <v>0.37143464738117438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228912835</v>
      </c>
      <c r="O8" s="38">
        <f>IF(($D8       =0),0,($N8       /$D8       ))</f>
        <v>0.65027482598645558</v>
      </c>
      <c r="P8" s="33">
        <v>195700592</v>
      </c>
      <c r="Q8" s="33">
        <v>444157500</v>
      </c>
      <c r="R8" s="33">
        <v>444157500</v>
      </c>
      <c r="S8" s="33">
        <v>118506346</v>
      </c>
      <c r="T8" s="38">
        <f>IF(($Q8       =0),0,($S8       /$Q8       ))</f>
        <v>0.266811538699673</v>
      </c>
      <c r="U8" s="38">
        <f>IF(($P8       =0),0,(($H8       /$P8       )-1))</f>
        <v>-0.3318661498990253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731885390</v>
      </c>
      <c r="E9" s="33">
        <v>731885390</v>
      </c>
      <c r="F9" s="33">
        <v>53097281</v>
      </c>
      <c r="G9" s="38">
        <f>IF(($D9       =0),0,($F9       /$D9       ))</f>
        <v>7.2548628139714605E-2</v>
      </c>
      <c r="H9" s="33">
        <v>129034253</v>
      </c>
      <c r="I9" s="38">
        <f>IF(($D9       =0),0,($H9       /$D9       ))</f>
        <v>0.17630390599817822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182131534</v>
      </c>
      <c r="O9" s="38">
        <f>IF(($D9       =0),0,($N9       /$D9       ))</f>
        <v>0.24885253413789282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1083910143</v>
      </c>
      <c r="E10" s="34">
        <f>SUM(E8:E9)</f>
        <v>1083910143</v>
      </c>
      <c r="F10" s="34">
        <f>SUM(F8:F9)</f>
        <v>151255926</v>
      </c>
      <c r="G10" s="39">
        <f t="shared" ref="G10:G54" si="0">IF(($D10      =0),0,($F10      /$D10      ))</f>
        <v>0.13954655464461319</v>
      </c>
      <c r="H10" s="34">
        <f>SUM(H8:H9)</f>
        <v>259788443</v>
      </c>
      <c r="I10" s="39">
        <f t="shared" ref="I10:I54" si="1">IF(($D10      =0),0,($H10      /$D10      ))</f>
        <v>0.2396771030124035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411044369</v>
      </c>
      <c r="O10" s="39">
        <f t="shared" ref="O10:O54" si="5">IF(($D10      =0),0,($N10      /$D10      ))</f>
        <v>0.37922365765701671</v>
      </c>
      <c r="P10" s="34">
        <f>SUM(P8:P9)</f>
        <v>195700592</v>
      </c>
      <c r="Q10" s="34">
        <f>SUM(Q8:Q9)</f>
        <v>444157500</v>
      </c>
      <c r="R10" s="34">
        <f>SUM(R8:R9)</f>
        <v>444157500</v>
      </c>
      <c r="S10" s="34">
        <f>SUM(S8:S9)</f>
        <v>118506346</v>
      </c>
      <c r="T10" s="39">
        <f t="shared" ref="T10:T54" si="6">IF(($Q10      =0),0,($S10      /$Q10      ))</f>
        <v>0.266811538699673</v>
      </c>
      <c r="U10" s="39">
        <f t="shared" ref="U10:U54" si="7">IF(($P10      =0),0,(($H10      /$P10      )-1))</f>
        <v>0.32747908601114495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34663592</v>
      </c>
      <c r="E11" s="33">
        <v>34663592</v>
      </c>
      <c r="F11" s="33">
        <v>3329262</v>
      </c>
      <c r="G11" s="38">
        <f t="shared" si="0"/>
        <v>9.6044922291954049E-2</v>
      </c>
      <c r="H11" s="33">
        <v>13498610</v>
      </c>
      <c r="I11" s="38">
        <f t="shared" si="1"/>
        <v>0.38941751910765626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16827872</v>
      </c>
      <c r="O11" s="38">
        <f t="shared" si="5"/>
        <v>0.48546244139961031</v>
      </c>
      <c r="P11" s="33">
        <v>11519567</v>
      </c>
      <c r="Q11" s="33">
        <v>30596092</v>
      </c>
      <c r="R11" s="33">
        <v>30596092</v>
      </c>
      <c r="S11" s="33">
        <v>7628909</v>
      </c>
      <c r="T11" s="38">
        <f t="shared" si="6"/>
        <v>0.24934259577987933</v>
      </c>
      <c r="U11" s="38">
        <f t="shared" si="7"/>
        <v>0.17179838443580397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17914874</v>
      </c>
      <c r="E12" s="33">
        <v>17914874</v>
      </c>
      <c r="F12" s="33">
        <v>4665144</v>
      </c>
      <c r="G12" s="38">
        <f t="shared" si="0"/>
        <v>0.26040618538539539</v>
      </c>
      <c r="H12" s="33">
        <v>4804419</v>
      </c>
      <c r="I12" s="38">
        <f t="shared" si="1"/>
        <v>0.26818045161802423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9469563</v>
      </c>
      <c r="O12" s="38">
        <f t="shared" si="5"/>
        <v>0.52858663700341957</v>
      </c>
      <c r="P12" s="33">
        <v>6328867</v>
      </c>
      <c r="Q12" s="33">
        <v>14936594</v>
      </c>
      <c r="R12" s="33">
        <v>14936594</v>
      </c>
      <c r="S12" s="33">
        <v>5505020</v>
      </c>
      <c r="T12" s="38">
        <f t="shared" si="6"/>
        <v>0.36855925788703903</v>
      </c>
      <c r="U12" s="38">
        <f t="shared" si="7"/>
        <v>-0.24087218138728461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25999212</v>
      </c>
      <c r="E13" s="33">
        <v>25999212</v>
      </c>
      <c r="F13" s="33">
        <v>3504355</v>
      </c>
      <c r="G13" s="38">
        <f t="shared" si="0"/>
        <v>0.13478696969738929</v>
      </c>
      <c r="H13" s="33">
        <v>252256</v>
      </c>
      <c r="I13" s="38">
        <f t="shared" si="1"/>
        <v>9.7024479049595807E-3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3756611</v>
      </c>
      <c r="O13" s="38">
        <f t="shared" si="5"/>
        <v>0.14448941760234887</v>
      </c>
      <c r="P13" s="33">
        <v>11542220</v>
      </c>
      <c r="Q13" s="33">
        <v>23886612</v>
      </c>
      <c r="R13" s="33">
        <v>23886612</v>
      </c>
      <c r="S13" s="33">
        <v>7252966</v>
      </c>
      <c r="T13" s="38">
        <f t="shared" si="6"/>
        <v>0.30364147079543974</v>
      </c>
      <c r="U13" s="38">
        <f t="shared" si="7"/>
        <v>-0.9781449322573994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24895169</v>
      </c>
      <c r="E14" s="33">
        <v>24895169</v>
      </c>
      <c r="F14" s="33">
        <v>3921119</v>
      </c>
      <c r="G14" s="38">
        <f t="shared" si="0"/>
        <v>0.15750521717687477</v>
      </c>
      <c r="H14" s="33">
        <v>6598239</v>
      </c>
      <c r="I14" s="38">
        <f t="shared" si="1"/>
        <v>0.26504094027238778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10519358</v>
      </c>
      <c r="O14" s="38">
        <f t="shared" si="5"/>
        <v>0.42254615744926255</v>
      </c>
      <c r="P14" s="33">
        <v>9337622</v>
      </c>
      <c r="Q14" s="33">
        <v>20793253</v>
      </c>
      <c r="R14" s="33">
        <v>20793253</v>
      </c>
      <c r="S14" s="33">
        <v>5894167</v>
      </c>
      <c r="T14" s="38">
        <f t="shared" si="6"/>
        <v>0.2834653625385119</v>
      </c>
      <c r="U14" s="38">
        <f t="shared" si="7"/>
        <v>-0.29337051767569944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7820035</v>
      </c>
      <c r="E15" s="33">
        <v>7820035</v>
      </c>
      <c r="F15" s="33">
        <v>1234651</v>
      </c>
      <c r="G15" s="38">
        <f t="shared" si="0"/>
        <v>0.1578830529530878</v>
      </c>
      <c r="H15" s="33">
        <v>1074999</v>
      </c>
      <c r="I15" s="38">
        <f t="shared" si="1"/>
        <v>0.1374672875505033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2309650</v>
      </c>
      <c r="O15" s="38">
        <f t="shared" si="5"/>
        <v>0.2953503405035911</v>
      </c>
      <c r="P15" s="33">
        <v>1740998</v>
      </c>
      <c r="Q15" s="33">
        <v>13191787</v>
      </c>
      <c r="R15" s="33">
        <v>13191787</v>
      </c>
      <c r="S15" s="33">
        <v>1286138</v>
      </c>
      <c r="T15" s="38">
        <f t="shared" si="6"/>
        <v>9.7495358286182152E-2</v>
      </c>
      <c r="U15" s="38">
        <f t="shared" si="7"/>
        <v>-0.38253863588585402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59887674</v>
      </c>
      <c r="E16" s="33">
        <v>59887674</v>
      </c>
      <c r="F16" s="33">
        <v>15468674</v>
      </c>
      <c r="G16" s="38">
        <f t="shared" si="0"/>
        <v>0.2582947870040837</v>
      </c>
      <c r="H16" s="33">
        <v>18702086</v>
      </c>
      <c r="I16" s="38">
        <f t="shared" si="1"/>
        <v>0.31228606407388604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34170760</v>
      </c>
      <c r="O16" s="38">
        <f t="shared" si="5"/>
        <v>0.57058085107796974</v>
      </c>
      <c r="P16" s="33">
        <v>28428455</v>
      </c>
      <c r="Q16" s="33">
        <v>62586637</v>
      </c>
      <c r="R16" s="33">
        <v>62586637</v>
      </c>
      <c r="S16" s="33">
        <v>13440758</v>
      </c>
      <c r="T16" s="38">
        <f t="shared" si="6"/>
        <v>0.21475443711730349</v>
      </c>
      <c r="U16" s="38">
        <f t="shared" si="7"/>
        <v>-0.34213498412066357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12813654</v>
      </c>
      <c r="E17" s="33">
        <v>12813654</v>
      </c>
      <c r="F17" s="33">
        <v>1295257</v>
      </c>
      <c r="G17" s="38">
        <f t="shared" si="0"/>
        <v>0.10108412479375516</v>
      </c>
      <c r="H17" s="33">
        <v>1509762</v>
      </c>
      <c r="I17" s="38">
        <f t="shared" si="1"/>
        <v>0.11782447067791904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2805019</v>
      </c>
      <c r="O17" s="38">
        <f t="shared" si="5"/>
        <v>0.21890859547167421</v>
      </c>
      <c r="P17" s="33">
        <v>3230198</v>
      </c>
      <c r="Q17" s="33">
        <v>13284740</v>
      </c>
      <c r="R17" s="33">
        <v>13284740</v>
      </c>
      <c r="S17" s="33">
        <v>1542828</v>
      </c>
      <c r="T17" s="38">
        <f t="shared" si="6"/>
        <v>0.1161353553023996</v>
      </c>
      <c r="U17" s="38">
        <f t="shared" si="7"/>
        <v>-0.53261007529569393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183994210</v>
      </c>
      <c r="E19" s="34">
        <f>SUM(E11:E18)</f>
        <v>183994210</v>
      </c>
      <c r="F19" s="34">
        <f>SUM(F11:F18)</f>
        <v>33418462</v>
      </c>
      <c r="G19" s="39">
        <f t="shared" si="0"/>
        <v>0.1816277914397415</v>
      </c>
      <c r="H19" s="34">
        <f>SUM(H11:H18)</f>
        <v>46440371</v>
      </c>
      <c r="I19" s="39">
        <f t="shared" si="1"/>
        <v>0.25240126306148436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79858833</v>
      </c>
      <c r="O19" s="39">
        <f t="shared" si="5"/>
        <v>0.43402905450122586</v>
      </c>
      <c r="P19" s="34">
        <f>SUM(P11:P18)</f>
        <v>72127927</v>
      </c>
      <c r="Q19" s="34">
        <f>SUM(Q11:Q18)</f>
        <v>179275715</v>
      </c>
      <c r="R19" s="34">
        <f>SUM(R11:R18)</f>
        <v>179275715</v>
      </c>
      <c r="S19" s="34">
        <f>SUM(S11:S18)</f>
        <v>42550786</v>
      </c>
      <c r="T19" s="39">
        <f t="shared" si="6"/>
        <v>0.23734829895951048</v>
      </c>
      <c r="U19" s="39">
        <f t="shared" si="7"/>
        <v>-0.35613883648701006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527226504</v>
      </c>
      <c r="E26" s="33">
        <v>527226504</v>
      </c>
      <c r="F26" s="33">
        <v>20706387</v>
      </c>
      <c r="G26" s="38">
        <f t="shared" si="0"/>
        <v>3.9274176929466352E-2</v>
      </c>
      <c r="H26" s="33">
        <v>21533161</v>
      </c>
      <c r="I26" s="38">
        <f t="shared" si="1"/>
        <v>4.0842334056862967E-2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42239548</v>
      </c>
      <c r="O26" s="38">
        <f t="shared" si="5"/>
        <v>8.0116510986329326E-2</v>
      </c>
      <c r="P26" s="33">
        <v>43356094</v>
      </c>
      <c r="Q26" s="33">
        <v>185518536</v>
      </c>
      <c r="R26" s="33">
        <v>185518536</v>
      </c>
      <c r="S26" s="33">
        <v>21774817</v>
      </c>
      <c r="T26" s="38">
        <f t="shared" si="6"/>
        <v>0.11737272980636285</v>
      </c>
      <c r="U26" s="38">
        <f t="shared" si="7"/>
        <v>-0.50334176782622531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527226504</v>
      </c>
      <c r="E27" s="34">
        <f>SUM(E20:E26)</f>
        <v>527226504</v>
      </c>
      <c r="F27" s="34">
        <f>SUM(F20:F26)</f>
        <v>20706387</v>
      </c>
      <c r="G27" s="39">
        <f t="shared" si="0"/>
        <v>3.9274176929466352E-2</v>
      </c>
      <c r="H27" s="34">
        <f>SUM(H20:H26)</f>
        <v>21533161</v>
      </c>
      <c r="I27" s="39">
        <f t="shared" si="1"/>
        <v>4.0842334056862967E-2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42239548</v>
      </c>
      <c r="O27" s="39">
        <f t="shared" si="5"/>
        <v>8.0116510986329326E-2</v>
      </c>
      <c r="P27" s="34">
        <f>SUM(P20:P26)</f>
        <v>43356094</v>
      </c>
      <c r="Q27" s="34">
        <f>SUM(Q20:Q26)</f>
        <v>185518536</v>
      </c>
      <c r="R27" s="34">
        <f>SUM(R20:R26)</f>
        <v>185518536</v>
      </c>
      <c r="S27" s="34">
        <f>SUM(S20:S26)</f>
        <v>21774817</v>
      </c>
      <c r="T27" s="39">
        <f t="shared" si="6"/>
        <v>0.11737272980636285</v>
      </c>
      <c r="U27" s="39">
        <f t="shared" si="7"/>
        <v>-0.50334176782622531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592624</v>
      </c>
      <c r="E30" s="33">
        <v>592624</v>
      </c>
      <c r="F30" s="33">
        <v>579902</v>
      </c>
      <c r="G30" s="38">
        <f t="shared" si="0"/>
        <v>0.97853276276357348</v>
      </c>
      <c r="H30" s="33">
        <v>379456</v>
      </c>
      <c r="I30" s="38">
        <f t="shared" si="1"/>
        <v>0.64029806420259727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959358</v>
      </c>
      <c r="O30" s="38">
        <f t="shared" si="5"/>
        <v>1.6188308269661709</v>
      </c>
      <c r="P30" s="33">
        <v>1273317</v>
      </c>
      <c r="Q30" s="33">
        <v>500000</v>
      </c>
      <c r="R30" s="33">
        <v>500000</v>
      </c>
      <c r="S30" s="33">
        <v>686598</v>
      </c>
      <c r="T30" s="38">
        <f t="shared" si="6"/>
        <v>1.3731960000000001</v>
      </c>
      <c r="U30" s="38">
        <f t="shared" si="7"/>
        <v>-0.70199408317017675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64206221</v>
      </c>
      <c r="E34" s="33">
        <v>64206221</v>
      </c>
      <c r="F34" s="33">
        <v>1086503</v>
      </c>
      <c r="G34" s="38">
        <f t="shared" si="0"/>
        <v>1.6922082986319972E-2</v>
      </c>
      <c r="H34" s="33">
        <v>2283499</v>
      </c>
      <c r="I34" s="38">
        <f t="shared" si="1"/>
        <v>3.5565073982472821E-2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3370002</v>
      </c>
      <c r="O34" s="38">
        <f t="shared" si="5"/>
        <v>5.2487156968792789E-2</v>
      </c>
      <c r="P34" s="33">
        <v>3946864</v>
      </c>
      <c r="Q34" s="33">
        <v>77089903</v>
      </c>
      <c r="R34" s="33">
        <v>77089903</v>
      </c>
      <c r="S34" s="33">
        <v>2986446</v>
      </c>
      <c r="T34" s="38">
        <f t="shared" si="6"/>
        <v>3.8739781524955351E-2</v>
      </c>
      <c r="U34" s="38">
        <f t="shared" si="7"/>
        <v>-0.42143965436863295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64798845</v>
      </c>
      <c r="E35" s="34">
        <f>SUM(E28:E34)</f>
        <v>64798845</v>
      </c>
      <c r="F35" s="34">
        <f>SUM(F28:F34)</f>
        <v>1666405</v>
      </c>
      <c r="G35" s="39">
        <f t="shared" si="0"/>
        <v>2.571658491752438E-2</v>
      </c>
      <c r="H35" s="34">
        <f>SUM(H28:H34)</f>
        <v>2662955</v>
      </c>
      <c r="I35" s="39">
        <f t="shared" si="1"/>
        <v>4.1095717061006259E-2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4329360</v>
      </c>
      <c r="O35" s="39">
        <f t="shared" si="5"/>
        <v>6.6812301978530636E-2</v>
      </c>
      <c r="P35" s="34">
        <f>SUM(P28:P34)</f>
        <v>5220181</v>
      </c>
      <c r="Q35" s="34">
        <f>SUM(Q28:Q34)</f>
        <v>77589903</v>
      </c>
      <c r="R35" s="34">
        <f>SUM(R28:R34)</f>
        <v>77589903</v>
      </c>
      <c r="S35" s="34">
        <f>SUM(S28:S34)</f>
        <v>3673044</v>
      </c>
      <c r="T35" s="39">
        <f t="shared" si="6"/>
        <v>4.73392008235917E-2</v>
      </c>
      <c r="U35" s="39">
        <f t="shared" si="7"/>
        <v>-0.48987305229454692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5093550</v>
      </c>
      <c r="E37" s="33">
        <v>5093550</v>
      </c>
      <c r="F37" s="33">
        <v>323749</v>
      </c>
      <c r="G37" s="38">
        <f t="shared" si="0"/>
        <v>6.3560581519765194E-2</v>
      </c>
      <c r="H37" s="33">
        <v>1244539</v>
      </c>
      <c r="I37" s="38">
        <f t="shared" si="1"/>
        <v>0.24433626841790107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1568288</v>
      </c>
      <c r="O37" s="38">
        <f t="shared" si="5"/>
        <v>0.30789684993766625</v>
      </c>
      <c r="P37" s="33">
        <v>1152573</v>
      </c>
      <c r="Q37" s="33">
        <v>4991187</v>
      </c>
      <c r="R37" s="33">
        <v>4991187</v>
      </c>
      <c r="S37" s="33">
        <v>608225</v>
      </c>
      <c r="T37" s="38">
        <f t="shared" si="6"/>
        <v>0.12185979006597028</v>
      </c>
      <c r="U37" s="38">
        <f t="shared" si="7"/>
        <v>7.979190905912259E-2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72615085</v>
      </c>
      <c r="E39" s="33">
        <v>72615085</v>
      </c>
      <c r="F39" s="33">
        <v>5893347</v>
      </c>
      <c r="G39" s="38">
        <f t="shared" si="0"/>
        <v>8.1158715162283429E-2</v>
      </c>
      <c r="H39" s="33">
        <v>8149652</v>
      </c>
      <c r="I39" s="38">
        <f t="shared" si="1"/>
        <v>0.11223084018974845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14042999</v>
      </c>
      <c r="O39" s="38">
        <f t="shared" si="5"/>
        <v>0.19338955535203189</v>
      </c>
      <c r="P39" s="33">
        <v>13402296</v>
      </c>
      <c r="Q39" s="33">
        <v>48272297</v>
      </c>
      <c r="R39" s="33">
        <v>48272297</v>
      </c>
      <c r="S39" s="33">
        <v>7922938</v>
      </c>
      <c r="T39" s="38">
        <f t="shared" si="6"/>
        <v>0.16413012208638011</v>
      </c>
      <c r="U39" s="38">
        <f t="shared" si="7"/>
        <v>-0.39192120514276063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77708635</v>
      </c>
      <c r="E40" s="34">
        <f>SUM(E36:E39)</f>
        <v>77708635</v>
      </c>
      <c r="F40" s="34">
        <f>SUM(F36:F39)</f>
        <v>6217096</v>
      </c>
      <c r="G40" s="39">
        <f t="shared" si="0"/>
        <v>8.0005214349730888E-2</v>
      </c>
      <c r="H40" s="34">
        <f>SUM(H36:H39)</f>
        <v>9394191</v>
      </c>
      <c r="I40" s="39">
        <f t="shared" si="1"/>
        <v>0.12088992426646022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15611287</v>
      </c>
      <c r="O40" s="39">
        <f t="shared" si="5"/>
        <v>0.2008951386161911</v>
      </c>
      <c r="P40" s="34">
        <f>SUM(P36:P39)</f>
        <v>14554869</v>
      </c>
      <c r="Q40" s="34">
        <f>SUM(Q36:Q39)</f>
        <v>53263484</v>
      </c>
      <c r="R40" s="34">
        <f>SUM(R36:R39)</f>
        <v>53263484</v>
      </c>
      <c r="S40" s="34">
        <f>SUM(S36:S39)</f>
        <v>8531163</v>
      </c>
      <c r="T40" s="39">
        <f t="shared" si="6"/>
        <v>0.16016907568419669</v>
      </c>
      <c r="U40" s="39">
        <f t="shared" si="7"/>
        <v>-0.35456712114688216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11739898</v>
      </c>
      <c r="E45" s="33">
        <v>11739898</v>
      </c>
      <c r="F45" s="33">
        <v>941501</v>
      </c>
      <c r="G45" s="38">
        <f t="shared" si="0"/>
        <v>8.0196693361390362E-2</v>
      </c>
      <c r="H45" s="33">
        <v>4405479</v>
      </c>
      <c r="I45" s="38">
        <f t="shared" si="1"/>
        <v>0.37525700819547153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5346980</v>
      </c>
      <c r="O45" s="38">
        <f t="shared" si="5"/>
        <v>0.45545370155686193</v>
      </c>
      <c r="P45" s="33">
        <v>2009153</v>
      </c>
      <c r="Q45" s="33">
        <v>9260976</v>
      </c>
      <c r="R45" s="33">
        <v>9260976</v>
      </c>
      <c r="S45" s="33">
        <v>1015164</v>
      </c>
      <c r="T45" s="38">
        <f t="shared" si="6"/>
        <v>0.1096173880593147</v>
      </c>
      <c r="U45" s="38">
        <f t="shared" si="7"/>
        <v>1.19270458745551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11739898</v>
      </c>
      <c r="E47" s="34">
        <f>SUM(E41:E46)</f>
        <v>11739898</v>
      </c>
      <c r="F47" s="34">
        <f>SUM(F41:F46)</f>
        <v>941501</v>
      </c>
      <c r="G47" s="39">
        <f t="shared" si="0"/>
        <v>8.0196693361390362E-2</v>
      </c>
      <c r="H47" s="34">
        <f>SUM(H41:H46)</f>
        <v>4405479</v>
      </c>
      <c r="I47" s="39">
        <f t="shared" si="1"/>
        <v>0.37525700819547153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5346980</v>
      </c>
      <c r="O47" s="39">
        <f t="shared" si="5"/>
        <v>0.45545370155686193</v>
      </c>
      <c r="P47" s="34">
        <f>SUM(P41:P46)</f>
        <v>2009153</v>
      </c>
      <c r="Q47" s="34">
        <f>SUM(Q41:Q46)</f>
        <v>9260976</v>
      </c>
      <c r="R47" s="34">
        <f>SUM(R41:R46)</f>
        <v>9260976</v>
      </c>
      <c r="S47" s="34">
        <f>SUM(S41:S46)</f>
        <v>1015164</v>
      </c>
      <c r="T47" s="39">
        <f t="shared" si="6"/>
        <v>0.1096173880593147</v>
      </c>
      <c r="U47" s="39">
        <f t="shared" si="7"/>
        <v>1.19270458745551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29700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5000000</v>
      </c>
      <c r="E52" s="33">
        <v>5000000</v>
      </c>
      <c r="F52" s="33">
        <v>430057</v>
      </c>
      <c r="G52" s="38">
        <f t="shared" si="0"/>
        <v>8.6011400000000002E-2</v>
      </c>
      <c r="H52" s="33">
        <v>1285418</v>
      </c>
      <c r="I52" s="38">
        <f t="shared" si="1"/>
        <v>0.25708360000000002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1715475</v>
      </c>
      <c r="O52" s="38">
        <f t="shared" si="5"/>
        <v>0.34309499999999998</v>
      </c>
      <c r="P52" s="33">
        <v>4377986</v>
      </c>
      <c r="Q52" s="33">
        <v>10996330</v>
      </c>
      <c r="R52" s="33">
        <v>10996330</v>
      </c>
      <c r="S52" s="33">
        <v>1394862</v>
      </c>
      <c r="T52" s="38">
        <f t="shared" si="6"/>
        <v>0.12684795745489633</v>
      </c>
      <c r="U52" s="38">
        <f t="shared" si="7"/>
        <v>-0.70639056406301892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5000000</v>
      </c>
      <c r="E53" s="34">
        <f>SUM(E48:E52)</f>
        <v>5000000</v>
      </c>
      <c r="F53" s="34">
        <f>SUM(F48:F52)</f>
        <v>430057</v>
      </c>
      <c r="G53" s="39">
        <f t="shared" si="0"/>
        <v>8.6011400000000002E-2</v>
      </c>
      <c r="H53" s="34">
        <f>SUM(H48:H52)</f>
        <v>1285418</v>
      </c>
      <c r="I53" s="39">
        <f t="shared" si="1"/>
        <v>0.25708360000000002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1715475</v>
      </c>
      <c r="O53" s="39">
        <f t="shared" si="5"/>
        <v>0.34309499999999998</v>
      </c>
      <c r="P53" s="34">
        <f>SUM(P48:P52)</f>
        <v>4407686</v>
      </c>
      <c r="Q53" s="34">
        <f>SUM(Q48:Q52)</f>
        <v>10996330</v>
      </c>
      <c r="R53" s="34">
        <f>SUM(R48:R52)</f>
        <v>10996330</v>
      </c>
      <c r="S53" s="34">
        <f>SUM(S48:S52)</f>
        <v>1394862</v>
      </c>
      <c r="T53" s="39">
        <f t="shared" si="6"/>
        <v>0.12684795745489633</v>
      </c>
      <c r="U53" s="39">
        <f t="shared" si="7"/>
        <v>-0.70836897183692304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1954378235</v>
      </c>
      <c r="E54" s="34">
        <f>SUM(E8:E9,E11:E18,E20:E26,E28:E34,E36:E39,E41:E46,E48:E52)</f>
        <v>1954378235</v>
      </c>
      <c r="F54" s="34">
        <f>SUM(F8:F9,F11:F18,F20:F26,F28:F34,F36:F39,F41:F46,F48:F52)</f>
        <v>214635834</v>
      </c>
      <c r="G54" s="39">
        <f t="shared" si="0"/>
        <v>0.10982307833570404</v>
      </c>
      <c r="H54" s="34">
        <f>SUM(H8:H9,H11:H18,H20:H26,H28:H34,H36:H39,H41:H46,H48:H52)</f>
        <v>345510018</v>
      </c>
      <c r="I54" s="39">
        <f t="shared" si="1"/>
        <v>0.17678769227595292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560145852</v>
      </c>
      <c r="O54" s="39">
        <f t="shared" si="5"/>
        <v>0.28661077061165696</v>
      </c>
      <c r="P54" s="34">
        <f>SUM(P8:P9,P11:P18,P20:P26,P28:P34,P36:P39,P41:P46,P48:P52)</f>
        <v>337376502</v>
      </c>
      <c r="Q54" s="34">
        <f>SUM(Q8:Q9,Q11:Q18,Q20:Q26,Q28:Q34,Q36:Q39,Q41:Q46,Q48:Q52)</f>
        <v>960062444</v>
      </c>
      <c r="R54" s="34">
        <f>SUM(R8:R9,R11:R18,R20:R26,R28:R34,R36:R39,R41:R46,R48:R52)</f>
        <v>960062444</v>
      </c>
      <c r="S54" s="34">
        <f>SUM(S8:S9,S11:S18,S20:S26,S28:S34,S36:S39,S41:S46,S48:S52)</f>
        <v>197446182</v>
      </c>
      <c r="T54" s="39">
        <f t="shared" si="6"/>
        <v>0.20565972894154788</v>
      </c>
      <c r="U54" s="39">
        <f t="shared" si="7"/>
        <v>2.4108128312978927E-2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316031383</v>
      </c>
      <c r="E57" s="33">
        <v>316031383</v>
      </c>
      <c r="F57" s="33">
        <v>54013567</v>
      </c>
      <c r="G57" s="38">
        <f t="shared" ref="G57:G85" si="8">IF(($D57      =0),0,($F57      /$D57      ))</f>
        <v>0.17091203565691448</v>
      </c>
      <c r="H57" s="33">
        <v>160644101</v>
      </c>
      <c r="I57" s="38">
        <f t="shared" ref="I57:I85" si="9">IF(($D57      =0),0,($H57      /$D57      ))</f>
        <v>0.50831692560102493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214657668</v>
      </c>
      <c r="O57" s="38">
        <f t="shared" ref="O57:O85" si="13">IF(($D57      =0),0,($N57      /$D57      ))</f>
        <v>0.67922896125793941</v>
      </c>
      <c r="P57" s="33">
        <v>165536351</v>
      </c>
      <c r="Q57" s="33">
        <v>298207738</v>
      </c>
      <c r="R57" s="33">
        <v>298207738</v>
      </c>
      <c r="S57" s="33">
        <v>92856744</v>
      </c>
      <c r="T57" s="38">
        <f t="shared" ref="T57:T85" si="14">IF(($Q57      =0),0,($S57      /$Q57      ))</f>
        <v>0.31138274487028905</v>
      </c>
      <c r="U57" s="38">
        <f t="shared" ref="U57:U85" si="15">IF(($P57      =0),0,(($H57      /$P57      )-1))</f>
        <v>-2.9553931631608799E-2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316031383</v>
      </c>
      <c r="E58" s="34">
        <f>E57</f>
        <v>316031383</v>
      </c>
      <c r="F58" s="34">
        <f>F57</f>
        <v>54013567</v>
      </c>
      <c r="G58" s="39">
        <f t="shared" si="8"/>
        <v>0.17091203565691448</v>
      </c>
      <c r="H58" s="34">
        <f>H57</f>
        <v>160644101</v>
      </c>
      <c r="I58" s="39">
        <f t="shared" si="9"/>
        <v>0.50831692560102493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214657668</v>
      </c>
      <c r="O58" s="39">
        <f t="shared" si="13"/>
        <v>0.67922896125793941</v>
      </c>
      <c r="P58" s="34">
        <f>P57</f>
        <v>165536351</v>
      </c>
      <c r="Q58" s="34">
        <f>Q57</f>
        <v>298207738</v>
      </c>
      <c r="R58" s="34">
        <f>R57</f>
        <v>298207738</v>
      </c>
      <c r="S58" s="34">
        <f>S57</f>
        <v>92856744</v>
      </c>
      <c r="T58" s="39">
        <f t="shared" si="14"/>
        <v>0.31138274487028905</v>
      </c>
      <c r="U58" s="39">
        <f t="shared" si="15"/>
        <v>-2.9553931631608799E-2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9333329</v>
      </c>
      <c r="E59" s="33">
        <v>9333329</v>
      </c>
      <c r="F59" s="33">
        <v>4136218</v>
      </c>
      <c r="G59" s="38">
        <f t="shared" si="8"/>
        <v>0.44316642004155216</v>
      </c>
      <c r="H59" s="33">
        <v>3209749</v>
      </c>
      <c r="I59" s="38">
        <f t="shared" si="9"/>
        <v>0.3439018382401392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7345967</v>
      </c>
      <c r="O59" s="38">
        <f t="shared" si="13"/>
        <v>0.78706825828169136</v>
      </c>
      <c r="P59" s="33">
        <v>4674260</v>
      </c>
      <c r="Q59" s="33">
        <v>9072496</v>
      </c>
      <c r="R59" s="33">
        <v>9072496</v>
      </c>
      <c r="S59" s="33">
        <v>2675726</v>
      </c>
      <c r="T59" s="38">
        <f t="shared" si="14"/>
        <v>0.29492721738317657</v>
      </c>
      <c r="U59" s="38">
        <f t="shared" si="15"/>
        <v>-0.31331397911113201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20196036</v>
      </c>
      <c r="E60" s="33">
        <v>20196036</v>
      </c>
      <c r="F60" s="33">
        <v>1982117</v>
      </c>
      <c r="G60" s="38">
        <f t="shared" si="8"/>
        <v>9.8143863478952015E-2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1982117</v>
      </c>
      <c r="O60" s="38">
        <f t="shared" si="13"/>
        <v>9.8143863478952015E-2</v>
      </c>
      <c r="P60" s="33">
        <v>1458119</v>
      </c>
      <c r="Q60" s="33">
        <v>33362728</v>
      </c>
      <c r="R60" s="33">
        <v>33362728</v>
      </c>
      <c r="S60" s="33">
        <v>595005</v>
      </c>
      <c r="T60" s="38">
        <f t="shared" si="14"/>
        <v>1.7834422892516463E-2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10010667</v>
      </c>
      <c r="E61" s="33">
        <v>10010667</v>
      </c>
      <c r="F61" s="33">
        <v>1353356</v>
      </c>
      <c r="G61" s="38">
        <f t="shared" si="8"/>
        <v>0.13519139134285457</v>
      </c>
      <c r="H61" s="33">
        <v>2484323</v>
      </c>
      <c r="I61" s="38">
        <f t="shared" si="9"/>
        <v>0.24816757964279504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3837679</v>
      </c>
      <c r="O61" s="38">
        <f t="shared" si="13"/>
        <v>0.38335897098564958</v>
      </c>
      <c r="P61" s="33">
        <v>3342933</v>
      </c>
      <c r="Q61" s="33">
        <v>12247464</v>
      </c>
      <c r="R61" s="33">
        <v>12247464</v>
      </c>
      <c r="S61" s="33">
        <v>1326814</v>
      </c>
      <c r="T61" s="38">
        <f t="shared" si="14"/>
        <v>0.10833377424093674</v>
      </c>
      <c r="U61" s="38">
        <f t="shared" si="15"/>
        <v>-0.25684331693156881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39540032</v>
      </c>
      <c r="E63" s="34">
        <f>SUM(E59:E62)</f>
        <v>39540032</v>
      </c>
      <c r="F63" s="34">
        <f>SUM(F59:F62)</f>
        <v>7471691</v>
      </c>
      <c r="G63" s="39">
        <f t="shared" si="8"/>
        <v>0.18896522390270196</v>
      </c>
      <c r="H63" s="34">
        <f>SUM(H59:H62)</f>
        <v>5694072</v>
      </c>
      <c r="I63" s="39">
        <f t="shared" si="9"/>
        <v>0.14400777419704669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13165763</v>
      </c>
      <c r="O63" s="39">
        <f t="shared" si="13"/>
        <v>0.33297299809974862</v>
      </c>
      <c r="P63" s="34">
        <f>SUM(P59:P62)</f>
        <v>9475312</v>
      </c>
      <c r="Q63" s="34">
        <f>SUM(Q59:Q62)</f>
        <v>54682688</v>
      </c>
      <c r="R63" s="34">
        <f>SUM(R59:R62)</f>
        <v>54682688</v>
      </c>
      <c r="S63" s="34">
        <f>SUM(S59:S62)</f>
        <v>4597545</v>
      </c>
      <c r="T63" s="39">
        <f t="shared" si="14"/>
        <v>8.4076792274732359E-2</v>
      </c>
      <c r="U63" s="39">
        <f t="shared" si="15"/>
        <v>-0.39906232111406992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17658851</v>
      </c>
      <c r="E64" s="33">
        <v>17658851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150300</v>
      </c>
      <c r="Q64" s="33">
        <v>9155115</v>
      </c>
      <c r="R64" s="33">
        <v>9155115</v>
      </c>
      <c r="S64" s="33">
        <v>96300</v>
      </c>
      <c r="T64" s="38">
        <f t="shared" si="14"/>
        <v>1.0518710032588341E-2</v>
      </c>
      <c r="U64" s="38">
        <f t="shared" si="15"/>
        <v>-1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15600484</v>
      </c>
      <c r="E65" s="33">
        <v>15600484</v>
      </c>
      <c r="F65" s="33">
        <v>2866228</v>
      </c>
      <c r="G65" s="38">
        <f t="shared" si="8"/>
        <v>0.18372686385883924</v>
      </c>
      <c r="H65" s="33">
        <v>984511</v>
      </c>
      <c r="I65" s="38">
        <f t="shared" si="9"/>
        <v>6.3107721529665359E-2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3850739</v>
      </c>
      <c r="O65" s="38">
        <f t="shared" si="13"/>
        <v>0.24683458538850461</v>
      </c>
      <c r="P65" s="33">
        <v>3749416</v>
      </c>
      <c r="Q65" s="33">
        <v>17182061</v>
      </c>
      <c r="R65" s="33">
        <v>17182061</v>
      </c>
      <c r="S65" s="33">
        <v>1763175</v>
      </c>
      <c r="T65" s="38">
        <f t="shared" si="14"/>
        <v>0.10261720057913891</v>
      </c>
      <c r="U65" s="38">
        <f t="shared" si="15"/>
        <v>-0.73742284131715441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10995055</v>
      </c>
      <c r="E66" s="33">
        <v>10995055</v>
      </c>
      <c r="F66" s="33">
        <v>1258120</v>
      </c>
      <c r="G66" s="38">
        <f t="shared" si="8"/>
        <v>0.11442598513604525</v>
      </c>
      <c r="H66" s="33">
        <v>1306107</v>
      </c>
      <c r="I66" s="38">
        <f t="shared" si="9"/>
        <v>0.11879040168512117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2564227</v>
      </c>
      <c r="O66" s="38">
        <f t="shared" si="13"/>
        <v>0.23321638682116644</v>
      </c>
      <c r="P66" s="33">
        <v>1514809</v>
      </c>
      <c r="Q66" s="33">
        <v>11505234</v>
      </c>
      <c r="R66" s="33">
        <v>11505234</v>
      </c>
      <c r="S66" s="33">
        <v>630443</v>
      </c>
      <c r="T66" s="38">
        <f t="shared" si="14"/>
        <v>5.4796191020539002E-2</v>
      </c>
      <c r="U66" s="38">
        <f t="shared" si="15"/>
        <v>-0.13777446529562476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237739335</v>
      </c>
      <c r="E67" s="33">
        <v>237739335</v>
      </c>
      <c r="F67" s="33">
        <v>52559413</v>
      </c>
      <c r="G67" s="38">
        <f t="shared" si="8"/>
        <v>0.22108000344158446</v>
      </c>
      <c r="H67" s="33">
        <v>136680557</v>
      </c>
      <c r="I67" s="38">
        <f t="shared" si="9"/>
        <v>0.57491772238700001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189239970</v>
      </c>
      <c r="O67" s="38">
        <f t="shared" si="13"/>
        <v>0.79599772582858452</v>
      </c>
      <c r="P67" s="33">
        <v>180619504</v>
      </c>
      <c r="Q67" s="33">
        <v>198168200</v>
      </c>
      <c r="R67" s="33">
        <v>198168200</v>
      </c>
      <c r="S67" s="33">
        <v>121646150</v>
      </c>
      <c r="T67" s="38">
        <f t="shared" si="14"/>
        <v>0.61385302990086199</v>
      </c>
      <c r="U67" s="38">
        <f t="shared" si="15"/>
        <v>-0.24326800830988882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45313890</v>
      </c>
      <c r="E68" s="33">
        <v>45313890</v>
      </c>
      <c r="F68" s="33">
        <v>4647383</v>
      </c>
      <c r="G68" s="38">
        <f t="shared" si="8"/>
        <v>0.10255978906247069</v>
      </c>
      <c r="H68" s="33">
        <v>5992177</v>
      </c>
      <c r="I68" s="38">
        <f t="shared" si="9"/>
        <v>0.13223709109943993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10639560</v>
      </c>
      <c r="O68" s="38">
        <f t="shared" si="13"/>
        <v>0.23479688016191061</v>
      </c>
      <c r="P68" s="33">
        <v>14484849</v>
      </c>
      <c r="Q68" s="33">
        <v>26812469</v>
      </c>
      <c r="R68" s="33">
        <v>26812469</v>
      </c>
      <c r="S68" s="33">
        <v>8346762</v>
      </c>
      <c r="T68" s="38">
        <f t="shared" si="14"/>
        <v>0.31130150677283769</v>
      </c>
      <c r="U68" s="38">
        <f t="shared" si="15"/>
        <v>-0.58631415488004057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327307615</v>
      </c>
      <c r="E70" s="34">
        <f>SUM(E64:E69)</f>
        <v>327307615</v>
      </c>
      <c r="F70" s="34">
        <f>SUM(F64:F69)</f>
        <v>61331144</v>
      </c>
      <c r="G70" s="39">
        <f t="shared" si="8"/>
        <v>0.18738074273035168</v>
      </c>
      <c r="H70" s="34">
        <f>SUM(H64:H69)</f>
        <v>144963352</v>
      </c>
      <c r="I70" s="39">
        <f t="shared" si="9"/>
        <v>0.44289636218821243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206294496</v>
      </c>
      <c r="O70" s="39">
        <f t="shared" si="13"/>
        <v>0.63027710491856415</v>
      </c>
      <c r="P70" s="34">
        <f>SUM(P64:P69)</f>
        <v>200518878</v>
      </c>
      <c r="Q70" s="34">
        <f>SUM(Q64:Q69)</f>
        <v>262823079</v>
      </c>
      <c r="R70" s="34">
        <f>SUM(R64:R69)</f>
        <v>262823079</v>
      </c>
      <c r="S70" s="34">
        <f>SUM(S64:S69)</f>
        <v>132482830</v>
      </c>
      <c r="T70" s="39">
        <f t="shared" si="14"/>
        <v>0.50407608990837516</v>
      </c>
      <c r="U70" s="39">
        <f t="shared" si="15"/>
        <v>-0.27705883133856357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29146224</v>
      </c>
      <c r="E71" s="33">
        <v>29146224</v>
      </c>
      <c r="F71" s="33">
        <v>6368761</v>
      </c>
      <c r="G71" s="38">
        <f t="shared" si="8"/>
        <v>0.21851067225723647</v>
      </c>
      <c r="H71" s="33">
        <v>7151473</v>
      </c>
      <c r="I71" s="38">
        <f t="shared" si="9"/>
        <v>0.24536533445979142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13520234</v>
      </c>
      <c r="O71" s="38">
        <f t="shared" si="13"/>
        <v>0.46387600671702789</v>
      </c>
      <c r="P71" s="33">
        <v>10400391</v>
      </c>
      <c r="Q71" s="33">
        <v>52817772</v>
      </c>
      <c r="R71" s="33">
        <v>52817772</v>
      </c>
      <c r="S71" s="33">
        <v>5499681</v>
      </c>
      <c r="T71" s="38">
        <f t="shared" si="14"/>
        <v>0.10412557727728462</v>
      </c>
      <c r="U71" s="38">
        <f t="shared" si="15"/>
        <v>-0.3123842170933766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25334644</v>
      </c>
      <c r="E72" s="33">
        <v>25334644</v>
      </c>
      <c r="F72" s="33">
        <v>11023859</v>
      </c>
      <c r="G72" s="38">
        <f t="shared" si="8"/>
        <v>0.43512981670474626</v>
      </c>
      <c r="H72" s="33">
        <v>4517471</v>
      </c>
      <c r="I72" s="38">
        <f t="shared" si="9"/>
        <v>0.17831199838450462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15541330</v>
      </c>
      <c r="O72" s="38">
        <f t="shared" si="13"/>
        <v>0.61344181508925089</v>
      </c>
      <c r="P72" s="33">
        <v>7445023</v>
      </c>
      <c r="Q72" s="33">
        <v>23849515</v>
      </c>
      <c r="R72" s="33">
        <v>23849515</v>
      </c>
      <c r="S72" s="33">
        <v>3747466</v>
      </c>
      <c r="T72" s="38">
        <f t="shared" si="14"/>
        <v>0.15712965232207027</v>
      </c>
      <c r="U72" s="38">
        <f t="shared" si="15"/>
        <v>-0.39322269387213449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4380000</v>
      </c>
      <c r="G73" s="38">
        <f t="shared" si="8"/>
        <v>0</v>
      </c>
      <c r="H73" s="33">
        <v>5507087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9887087</v>
      </c>
      <c r="O73" s="38">
        <f t="shared" si="13"/>
        <v>0</v>
      </c>
      <c r="P73" s="33">
        <v>8750510</v>
      </c>
      <c r="Q73" s="33">
        <v>30881976</v>
      </c>
      <c r="R73" s="33">
        <v>30881976</v>
      </c>
      <c r="S73" s="33">
        <v>3614189</v>
      </c>
      <c r="T73" s="38">
        <f t="shared" si="14"/>
        <v>0.11703231036770445</v>
      </c>
      <c r="U73" s="38">
        <f t="shared" si="15"/>
        <v>-0.37065531037619526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76784651</v>
      </c>
      <c r="E74" s="33">
        <v>76784651</v>
      </c>
      <c r="F74" s="33">
        <v>14985723</v>
      </c>
      <c r="G74" s="38">
        <f t="shared" si="8"/>
        <v>0.19516560673043887</v>
      </c>
      <c r="H74" s="33">
        <v>17498356</v>
      </c>
      <c r="I74" s="38">
        <f t="shared" si="9"/>
        <v>0.22788872218745906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32484079</v>
      </c>
      <c r="O74" s="38">
        <f t="shared" si="13"/>
        <v>0.4230543289178979</v>
      </c>
      <c r="P74" s="33">
        <v>43809623</v>
      </c>
      <c r="Q74" s="33">
        <v>66656139</v>
      </c>
      <c r="R74" s="33">
        <v>66656139</v>
      </c>
      <c r="S74" s="33">
        <v>14385870</v>
      </c>
      <c r="T74" s="38">
        <f t="shared" si="14"/>
        <v>0.21582213155190402</v>
      </c>
      <c r="U74" s="38">
        <f t="shared" si="15"/>
        <v>-0.60058190868248285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14142581</v>
      </c>
      <c r="E75" s="33">
        <v>14142581</v>
      </c>
      <c r="F75" s="33">
        <v>2372689</v>
      </c>
      <c r="G75" s="38">
        <f t="shared" si="8"/>
        <v>0.16776916462419414</v>
      </c>
      <c r="H75" s="33">
        <v>2815273</v>
      </c>
      <c r="I75" s="38">
        <f t="shared" si="9"/>
        <v>0.19906359383764533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5187962</v>
      </c>
      <c r="O75" s="38">
        <f t="shared" si="13"/>
        <v>0.36683275846183944</v>
      </c>
      <c r="P75" s="33">
        <v>4984391</v>
      </c>
      <c r="Q75" s="33">
        <v>14503633</v>
      </c>
      <c r="R75" s="33">
        <v>14503633</v>
      </c>
      <c r="S75" s="33">
        <v>2365061</v>
      </c>
      <c r="T75" s="38">
        <f t="shared" si="14"/>
        <v>0.16306679850489875</v>
      </c>
      <c r="U75" s="38">
        <f t="shared" si="15"/>
        <v>-0.43518215164099283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25539246</v>
      </c>
      <c r="E76" s="33">
        <v>25539246</v>
      </c>
      <c r="F76" s="33">
        <v>3416642</v>
      </c>
      <c r="G76" s="38">
        <f t="shared" si="8"/>
        <v>0.13378006539425635</v>
      </c>
      <c r="H76" s="33">
        <v>2245878</v>
      </c>
      <c r="I76" s="38">
        <f t="shared" si="9"/>
        <v>8.7938304834841247E-2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5662520</v>
      </c>
      <c r="O76" s="38">
        <f t="shared" si="13"/>
        <v>0.2217183702290976</v>
      </c>
      <c r="P76" s="33">
        <v>2295900</v>
      </c>
      <c r="Q76" s="33">
        <v>18717132</v>
      </c>
      <c r="R76" s="33">
        <v>18717132</v>
      </c>
      <c r="S76" s="33">
        <v>2295900</v>
      </c>
      <c r="T76" s="38">
        <f t="shared" si="14"/>
        <v>0.12266302337345272</v>
      </c>
      <c r="U76" s="38">
        <f t="shared" si="15"/>
        <v>-2.1787534300274358E-2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170947346</v>
      </c>
      <c r="E78" s="34">
        <f>SUM(E71:E77)</f>
        <v>170947346</v>
      </c>
      <c r="F78" s="34">
        <f>SUM(F71:F77)</f>
        <v>42547674</v>
      </c>
      <c r="G78" s="39">
        <f t="shared" si="8"/>
        <v>0.24889344582161574</v>
      </c>
      <c r="H78" s="34">
        <f>SUM(H71:H77)</f>
        <v>39735538</v>
      </c>
      <c r="I78" s="39">
        <f t="shared" si="9"/>
        <v>0.23244314070836758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82283212</v>
      </c>
      <c r="O78" s="39">
        <f t="shared" si="13"/>
        <v>0.48133658652998335</v>
      </c>
      <c r="P78" s="34">
        <f>SUM(P71:P77)</f>
        <v>77685838</v>
      </c>
      <c r="Q78" s="34">
        <f>SUM(Q71:Q77)</f>
        <v>207426167</v>
      </c>
      <c r="R78" s="34">
        <f>SUM(R71:R77)</f>
        <v>207426167</v>
      </c>
      <c r="S78" s="34">
        <f>SUM(S71:S77)</f>
        <v>31908167</v>
      </c>
      <c r="T78" s="39">
        <f t="shared" si="14"/>
        <v>0.15382903450170779</v>
      </c>
      <c r="U78" s="39">
        <f t="shared" si="15"/>
        <v>-0.48850988773526516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58914651</v>
      </c>
      <c r="E79" s="33">
        <v>58914651</v>
      </c>
      <c r="F79" s="33">
        <v>12368332</v>
      </c>
      <c r="G79" s="38">
        <f t="shared" si="8"/>
        <v>0.20993643839119067</v>
      </c>
      <c r="H79" s="33">
        <v>14097125</v>
      </c>
      <c r="I79" s="38">
        <f t="shared" si="9"/>
        <v>0.23928046353020066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26465457</v>
      </c>
      <c r="O79" s="38">
        <f t="shared" si="13"/>
        <v>0.44921690192139135</v>
      </c>
      <c r="P79" s="33">
        <v>25654757</v>
      </c>
      <c r="Q79" s="33">
        <v>57449209</v>
      </c>
      <c r="R79" s="33">
        <v>57449209</v>
      </c>
      <c r="S79" s="33">
        <v>14255075</v>
      </c>
      <c r="T79" s="38">
        <f t="shared" si="14"/>
        <v>0.24813352956696061</v>
      </c>
      <c r="U79" s="38">
        <f t="shared" si="15"/>
        <v>-0.45050639146572313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27146916</v>
      </c>
      <c r="E80" s="33">
        <v>27146916</v>
      </c>
      <c r="F80" s="33">
        <v>4598848</v>
      </c>
      <c r="G80" s="38">
        <f t="shared" si="8"/>
        <v>0.16940590968049557</v>
      </c>
      <c r="H80" s="33">
        <v>3374705</v>
      </c>
      <c r="I80" s="38">
        <f t="shared" si="9"/>
        <v>0.12431264752136117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7973553</v>
      </c>
      <c r="O80" s="38">
        <f t="shared" si="13"/>
        <v>0.29371855720185674</v>
      </c>
      <c r="P80" s="33">
        <v>7114554</v>
      </c>
      <c r="Q80" s="33">
        <v>26745048</v>
      </c>
      <c r="R80" s="33">
        <v>26745048</v>
      </c>
      <c r="S80" s="33">
        <v>5752580</v>
      </c>
      <c r="T80" s="38">
        <f t="shared" si="14"/>
        <v>0.21508953732294667</v>
      </c>
      <c r="U80" s="38">
        <f t="shared" si="15"/>
        <v>-0.52566176319696223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76334440</v>
      </c>
      <c r="E81" s="33">
        <v>76334440</v>
      </c>
      <c r="F81" s="33">
        <v>11275621</v>
      </c>
      <c r="G81" s="38">
        <f t="shared" si="8"/>
        <v>0.14771341742993072</v>
      </c>
      <c r="H81" s="33">
        <v>14918749</v>
      </c>
      <c r="I81" s="38">
        <f t="shared" si="9"/>
        <v>0.1954392931945266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26194370</v>
      </c>
      <c r="O81" s="38">
        <f t="shared" si="13"/>
        <v>0.34315271062445735</v>
      </c>
      <c r="P81" s="33">
        <v>18048580</v>
      </c>
      <c r="Q81" s="33">
        <v>62944400</v>
      </c>
      <c r="R81" s="33">
        <v>62944400</v>
      </c>
      <c r="S81" s="33">
        <v>10368584</v>
      </c>
      <c r="T81" s="38">
        <f t="shared" si="14"/>
        <v>0.16472607571126263</v>
      </c>
      <c r="U81" s="38">
        <f t="shared" si="15"/>
        <v>-0.17341148167889109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1192920</v>
      </c>
      <c r="E82" s="33">
        <v>1192920</v>
      </c>
      <c r="F82" s="33">
        <v>438861</v>
      </c>
      <c r="G82" s="38">
        <f t="shared" si="8"/>
        <v>0.36788803943265264</v>
      </c>
      <c r="H82" s="33">
        <v>163209</v>
      </c>
      <c r="I82" s="38">
        <f t="shared" si="9"/>
        <v>0.13681470676994267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602070</v>
      </c>
      <c r="O82" s="38">
        <f t="shared" si="13"/>
        <v>0.50470274620259536</v>
      </c>
      <c r="P82" s="33">
        <v>14503432</v>
      </c>
      <c r="Q82" s="33">
        <v>1151442</v>
      </c>
      <c r="R82" s="33">
        <v>1151442</v>
      </c>
      <c r="S82" s="33">
        <v>14490513</v>
      </c>
      <c r="T82" s="38">
        <f t="shared" si="14"/>
        <v>12.584666010098642</v>
      </c>
      <c r="U82" s="38">
        <f t="shared" si="15"/>
        <v>-0.98874687039591735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163588927</v>
      </c>
      <c r="E84" s="34">
        <f>SUM(E79:E83)</f>
        <v>163588927</v>
      </c>
      <c r="F84" s="34">
        <f>SUM(F79:F83)</f>
        <v>28681662</v>
      </c>
      <c r="G84" s="39">
        <f t="shared" si="8"/>
        <v>0.17532764916295343</v>
      </c>
      <c r="H84" s="34">
        <f>SUM(H79:H83)</f>
        <v>32553788</v>
      </c>
      <c r="I84" s="39">
        <f t="shared" si="9"/>
        <v>0.19899750305226954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61235450</v>
      </c>
      <c r="O84" s="39">
        <f t="shared" si="13"/>
        <v>0.374325152215223</v>
      </c>
      <c r="P84" s="34">
        <f>SUM(P79:P83)</f>
        <v>65321323</v>
      </c>
      <c r="Q84" s="34">
        <f>SUM(Q79:Q83)</f>
        <v>148290099</v>
      </c>
      <c r="R84" s="34">
        <f>SUM(R79:R83)</f>
        <v>148290099</v>
      </c>
      <c r="S84" s="34">
        <f>SUM(S79:S83)</f>
        <v>44866752</v>
      </c>
      <c r="T84" s="39">
        <f t="shared" si="14"/>
        <v>0.3025606719704193</v>
      </c>
      <c r="U84" s="39">
        <f t="shared" si="15"/>
        <v>-0.50163611964809718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1017415303</v>
      </c>
      <c r="E85" s="34">
        <f>SUM(E57,E59:E62,E64:E69,E71:E77,E79:E83)</f>
        <v>1017415303</v>
      </c>
      <c r="F85" s="34">
        <f>SUM(F57,F59:F62,F64:F69,F71:F77,F79:F83)</f>
        <v>194045738</v>
      </c>
      <c r="G85" s="39">
        <f t="shared" si="8"/>
        <v>0.19072421795487776</v>
      </c>
      <c r="H85" s="34">
        <f>SUM(H57,H59:H62,H64:H69,H71:H77,H79:H83)</f>
        <v>383590851</v>
      </c>
      <c r="I85" s="39">
        <f t="shared" si="9"/>
        <v>0.37702484901585953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577636589</v>
      </c>
      <c r="O85" s="39">
        <f t="shared" si="13"/>
        <v>0.56774906697073735</v>
      </c>
      <c r="P85" s="34">
        <f>SUM(P57,P59:P62,P64:P69,P71:P77,P79:P83)</f>
        <v>518537702</v>
      </c>
      <c r="Q85" s="34">
        <f>SUM(Q57,Q59:Q62,Q64:Q69,Q71:Q77,Q79:Q83)</f>
        <v>971429771</v>
      </c>
      <c r="R85" s="34">
        <f>SUM(R57,R59:R62,R64:R69,R71:R77,R79:R83)</f>
        <v>971429771</v>
      </c>
      <c r="S85" s="34">
        <f>SUM(S57,S59:S62,S64:S69,S71:S77,S79:S83)</f>
        <v>306712038</v>
      </c>
      <c r="T85" s="39">
        <f t="shared" si="14"/>
        <v>0.31573259041079976</v>
      </c>
      <c r="U85" s="39">
        <f t="shared" si="15"/>
        <v>-0.26024501300389535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1247188787</v>
      </c>
      <c r="E88" s="33">
        <v>1247188787</v>
      </c>
      <c r="F88" s="33">
        <v>228032986</v>
      </c>
      <c r="G88" s="38">
        <f t="shared" ref="G88:G99" si="16">IF(($D88      =0),0,($F88      /$D88      ))</f>
        <v>0.18283758511693546</v>
      </c>
      <c r="H88" s="33">
        <v>261938611</v>
      </c>
      <c r="I88" s="38">
        <f t="shared" ref="I88:I99" si="17">IF(($D88      =0),0,($H88      /$D88      ))</f>
        <v>0.21002322481592356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489971597</v>
      </c>
      <c r="O88" s="38">
        <f t="shared" ref="O88:O99" si="21">IF(($D88      =0),0,($N88      /$D88      ))</f>
        <v>0.39286080993285905</v>
      </c>
      <c r="P88" s="33">
        <v>464461462</v>
      </c>
      <c r="Q88" s="33">
        <v>1161903395</v>
      </c>
      <c r="R88" s="33">
        <v>1161903395</v>
      </c>
      <c r="S88" s="33">
        <v>198911303</v>
      </c>
      <c r="T88" s="38">
        <f t="shared" ref="T88:T99" si="22">IF(($Q88      =0),0,($S88      /$Q88      ))</f>
        <v>0.17119435562024501</v>
      </c>
      <c r="U88" s="38">
        <f t="shared" ref="U88:U99" si="23">IF(($P88      =0),0,(($H88      /$P88      )-1))</f>
        <v>-0.43603800868197762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611591000</v>
      </c>
      <c r="E89" s="33">
        <v>611591000</v>
      </c>
      <c r="F89" s="33">
        <v>146992198</v>
      </c>
      <c r="G89" s="38">
        <f t="shared" si="16"/>
        <v>0.24034395208562584</v>
      </c>
      <c r="H89" s="33">
        <v>139789196</v>
      </c>
      <c r="I89" s="38">
        <f t="shared" si="17"/>
        <v>0.22856647007558972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286781394</v>
      </c>
      <c r="O89" s="38">
        <f t="shared" si="21"/>
        <v>0.46891042216121559</v>
      </c>
      <c r="P89" s="33">
        <v>376620452</v>
      </c>
      <c r="Q89" s="33">
        <v>584347671</v>
      </c>
      <c r="R89" s="33">
        <v>584347671</v>
      </c>
      <c r="S89" s="33">
        <v>216495838</v>
      </c>
      <c r="T89" s="38">
        <f t="shared" si="22"/>
        <v>0.37049148776362628</v>
      </c>
      <c r="U89" s="38">
        <f t="shared" si="23"/>
        <v>-0.62883270077961673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813253278</v>
      </c>
      <c r="E90" s="33">
        <v>813253278</v>
      </c>
      <c r="F90" s="33">
        <v>139913549</v>
      </c>
      <c r="G90" s="38">
        <f t="shared" si="16"/>
        <v>0.17204178917554883</v>
      </c>
      <c r="H90" s="33">
        <v>171985272</v>
      </c>
      <c r="I90" s="38">
        <f t="shared" si="17"/>
        <v>0.2114781171530673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311898821</v>
      </c>
      <c r="O90" s="38">
        <f t="shared" si="21"/>
        <v>0.3835199063286161</v>
      </c>
      <c r="P90" s="33">
        <v>434157314</v>
      </c>
      <c r="Q90" s="33">
        <v>945670244</v>
      </c>
      <c r="R90" s="33">
        <v>945670244</v>
      </c>
      <c r="S90" s="33">
        <v>243098433</v>
      </c>
      <c r="T90" s="38">
        <f t="shared" si="22"/>
        <v>0.25706469516450176</v>
      </c>
      <c r="U90" s="38">
        <f t="shared" si="23"/>
        <v>-0.60386416063003368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2672033065</v>
      </c>
      <c r="E91" s="34">
        <f>SUM(E88:E90)</f>
        <v>2672033065</v>
      </c>
      <c r="F91" s="34">
        <f>SUM(F88:F90)</f>
        <v>514938733</v>
      </c>
      <c r="G91" s="39">
        <f t="shared" si="16"/>
        <v>0.19271420692542965</v>
      </c>
      <c r="H91" s="34">
        <f>SUM(H88:H90)</f>
        <v>573713079</v>
      </c>
      <c r="I91" s="39">
        <f t="shared" si="17"/>
        <v>0.2147103217077892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1088651812</v>
      </c>
      <c r="O91" s="39">
        <f t="shared" si="21"/>
        <v>0.40742452863321882</v>
      </c>
      <c r="P91" s="34">
        <f>SUM(P88:P90)</f>
        <v>1275239228</v>
      </c>
      <c r="Q91" s="34">
        <f>SUM(Q88:Q90)</f>
        <v>2691921310</v>
      </c>
      <c r="R91" s="34">
        <f>SUM(R88:R90)</f>
        <v>2691921310</v>
      </c>
      <c r="S91" s="34">
        <f>SUM(S88:S90)</f>
        <v>658505574</v>
      </c>
      <c r="T91" s="39">
        <f t="shared" si="22"/>
        <v>0.24462289129840872</v>
      </c>
      <c r="U91" s="39">
        <f t="shared" si="23"/>
        <v>-0.55011336978727265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239811900</v>
      </c>
      <c r="E92" s="33">
        <v>239811900</v>
      </c>
      <c r="F92" s="33">
        <v>818444265</v>
      </c>
      <c r="G92" s="38">
        <f t="shared" si="16"/>
        <v>3.4128592659496881</v>
      </c>
      <c r="H92" s="33">
        <v>128819146</v>
      </c>
      <c r="I92" s="38">
        <f t="shared" si="17"/>
        <v>0.537167446652981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947263411</v>
      </c>
      <c r="O92" s="38">
        <f t="shared" si="21"/>
        <v>3.9500267126026691</v>
      </c>
      <c r="P92" s="33">
        <v>47025608</v>
      </c>
      <c r="Q92" s="33">
        <v>361286831</v>
      </c>
      <c r="R92" s="33">
        <v>361286831</v>
      </c>
      <c r="S92" s="33">
        <v>23274012</v>
      </c>
      <c r="T92" s="38">
        <f t="shared" si="22"/>
        <v>6.4419762922385618E-2</v>
      </c>
      <c r="U92" s="38">
        <f t="shared" si="23"/>
        <v>1.7393403611070801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63167864</v>
      </c>
      <c r="E93" s="33">
        <v>63167864</v>
      </c>
      <c r="F93" s="33">
        <v>10213389</v>
      </c>
      <c r="G93" s="38">
        <f t="shared" si="16"/>
        <v>0.16168647082953447</v>
      </c>
      <c r="H93" s="33">
        <v>20774609</v>
      </c>
      <c r="I93" s="38">
        <f t="shared" si="17"/>
        <v>0.32887939665017007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30987998</v>
      </c>
      <c r="O93" s="38">
        <f t="shared" si="21"/>
        <v>0.49056586747970454</v>
      </c>
      <c r="P93" s="33">
        <v>22581477</v>
      </c>
      <c r="Q93" s="33">
        <v>59929765</v>
      </c>
      <c r="R93" s="33">
        <v>59929765</v>
      </c>
      <c r="S93" s="33">
        <v>11951308</v>
      </c>
      <c r="T93" s="38">
        <f t="shared" si="22"/>
        <v>0.19942190662686562</v>
      </c>
      <c r="U93" s="38">
        <f t="shared" si="23"/>
        <v>-8.0015492343569861E-2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41911923</v>
      </c>
      <c r="E94" s="33">
        <v>41911923</v>
      </c>
      <c r="F94" s="33">
        <v>6373376</v>
      </c>
      <c r="G94" s="38">
        <f t="shared" si="16"/>
        <v>0.15206594075867147</v>
      </c>
      <c r="H94" s="33">
        <v>7037349</v>
      </c>
      <c r="I94" s="38">
        <f t="shared" si="17"/>
        <v>0.16790804373256746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13410725</v>
      </c>
      <c r="O94" s="38">
        <f t="shared" si="21"/>
        <v>0.31997398449123893</v>
      </c>
      <c r="P94" s="33">
        <v>11575873</v>
      </c>
      <c r="Q94" s="33">
        <v>35716519</v>
      </c>
      <c r="R94" s="33">
        <v>35716519</v>
      </c>
      <c r="S94" s="33">
        <v>6131288</v>
      </c>
      <c r="T94" s="38">
        <f t="shared" si="22"/>
        <v>0.17166532942362048</v>
      </c>
      <c r="U94" s="38">
        <f t="shared" si="23"/>
        <v>-0.3920675356407245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344891687</v>
      </c>
      <c r="E96" s="34">
        <f>SUM(E92:E95)</f>
        <v>344891687</v>
      </c>
      <c r="F96" s="34">
        <f>SUM(F92:F95)</f>
        <v>835031030</v>
      </c>
      <c r="G96" s="39">
        <f t="shared" si="16"/>
        <v>2.4211399157324425</v>
      </c>
      <c r="H96" s="34">
        <f>SUM(H92:H95)</f>
        <v>156631104</v>
      </c>
      <c r="I96" s="39">
        <f t="shared" si="17"/>
        <v>0.45414577939653267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991662134</v>
      </c>
      <c r="O96" s="39">
        <f t="shared" si="21"/>
        <v>2.8752856951289756</v>
      </c>
      <c r="P96" s="34">
        <f>SUM(P92:P95)</f>
        <v>81182958</v>
      </c>
      <c r="Q96" s="34">
        <f>SUM(Q92:Q95)</f>
        <v>456933115</v>
      </c>
      <c r="R96" s="34">
        <f>SUM(R92:R95)</f>
        <v>456933115</v>
      </c>
      <c r="S96" s="34">
        <f>SUM(S92:S95)</f>
        <v>41356608</v>
      </c>
      <c r="T96" s="39">
        <f t="shared" si="22"/>
        <v>9.0509106568036762E-2</v>
      </c>
      <c r="U96" s="39">
        <f t="shared" si="23"/>
        <v>0.92935941062901395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153075153</v>
      </c>
      <c r="E97" s="33">
        <v>153075153</v>
      </c>
      <c r="F97" s="33">
        <v>21471263</v>
      </c>
      <c r="G97" s="38">
        <f t="shared" si="16"/>
        <v>0.14026615410274978</v>
      </c>
      <c r="H97" s="33">
        <v>26090876</v>
      </c>
      <c r="I97" s="38">
        <f t="shared" si="17"/>
        <v>0.1704448794508146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47562139</v>
      </c>
      <c r="O97" s="38">
        <f t="shared" si="21"/>
        <v>0.31071103355356439</v>
      </c>
      <c r="P97" s="33">
        <v>37412308</v>
      </c>
      <c r="Q97" s="33">
        <v>88915586</v>
      </c>
      <c r="R97" s="33">
        <v>88915586</v>
      </c>
      <c r="S97" s="33">
        <v>25653548</v>
      </c>
      <c r="T97" s="38">
        <f t="shared" si="22"/>
        <v>0.28851576145491525</v>
      </c>
      <c r="U97" s="38">
        <f t="shared" si="23"/>
        <v>-0.30261249853925076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47435813</v>
      </c>
      <c r="E98" s="33">
        <v>47435813</v>
      </c>
      <c r="F98" s="33">
        <v>502015</v>
      </c>
      <c r="G98" s="38">
        <f t="shared" si="16"/>
        <v>1.0583037756726126E-2</v>
      </c>
      <c r="H98" s="33">
        <v>1146720</v>
      </c>
      <c r="I98" s="38">
        <f t="shared" si="17"/>
        <v>2.4174140327267078E-2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1648735</v>
      </c>
      <c r="O98" s="38">
        <f t="shared" si="21"/>
        <v>3.4757178083993208E-2</v>
      </c>
      <c r="P98" s="33">
        <v>96479853</v>
      </c>
      <c r="Q98" s="33">
        <v>42414681</v>
      </c>
      <c r="R98" s="33">
        <v>42414681</v>
      </c>
      <c r="S98" s="33">
        <v>632166</v>
      </c>
      <c r="T98" s="38">
        <f t="shared" si="22"/>
        <v>1.4904414818067358E-2</v>
      </c>
      <c r="U98" s="38">
        <f t="shared" si="23"/>
        <v>-0.98811440975143272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52646740</v>
      </c>
      <c r="E99" s="33">
        <v>52646740</v>
      </c>
      <c r="F99" s="33">
        <v>6575499</v>
      </c>
      <c r="G99" s="38">
        <f t="shared" si="16"/>
        <v>0.12489850273730149</v>
      </c>
      <c r="H99" s="33">
        <v>13708813</v>
      </c>
      <c r="I99" s="38">
        <f t="shared" si="17"/>
        <v>0.26039243835420767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20284312</v>
      </c>
      <c r="O99" s="38">
        <f t="shared" si="21"/>
        <v>0.38529094109150919</v>
      </c>
      <c r="P99" s="33">
        <v>8476016</v>
      </c>
      <c r="Q99" s="33">
        <v>43349690</v>
      </c>
      <c r="R99" s="33">
        <v>43349690</v>
      </c>
      <c r="S99" s="33">
        <v>5063348</v>
      </c>
      <c r="T99" s="38">
        <f t="shared" si="22"/>
        <v>0.11680240389262299</v>
      </c>
      <c r="U99" s="38">
        <f t="shared" si="23"/>
        <v>0.61736516306717681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253157706</v>
      </c>
      <c r="E101" s="34">
        <f>SUM(E97:E100)</f>
        <v>253157706</v>
      </c>
      <c r="F101" s="34">
        <f>SUM(F97:F100)</f>
        <v>28548777</v>
      </c>
      <c r="G101" s="39">
        <f>IF(($D101     =0),0,($F101     /$D101     ))</f>
        <v>0.11277072087230874</v>
      </c>
      <c r="H101" s="34">
        <f>SUM(H97:H100)</f>
        <v>40946409</v>
      </c>
      <c r="I101" s="39">
        <f>IF(($D101     =0),0,($H101     /$D101     ))</f>
        <v>0.16174269251752502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69495186</v>
      </c>
      <c r="O101" s="39">
        <f>IF(($D101     =0),0,($N101     /$D101     ))</f>
        <v>0.27451341338983376</v>
      </c>
      <c r="P101" s="34">
        <f>SUM(P97:P100)</f>
        <v>142368177</v>
      </c>
      <c r="Q101" s="34">
        <f>SUM(Q97:Q100)</f>
        <v>174679957</v>
      </c>
      <c r="R101" s="34">
        <f>SUM(R97:R100)</f>
        <v>174679957</v>
      </c>
      <c r="S101" s="34">
        <f>SUM(S97:S100)</f>
        <v>31349062</v>
      </c>
      <c r="T101" s="39">
        <f>IF(($Q101     =0),0,($S101     /$Q101     ))</f>
        <v>0.17946570710456494</v>
      </c>
      <c r="U101" s="39">
        <f>IF(($P101     =0),0,(($H101     /$P101     )-1))</f>
        <v>-0.71239071917033825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3270082458</v>
      </c>
      <c r="E102" s="34">
        <f>SUM(E88:E90,E92:E95,E97:E100)</f>
        <v>3270082458</v>
      </c>
      <c r="F102" s="34">
        <f>SUM(F88:F90,F92:F95,F97:F100)</f>
        <v>1378518540</v>
      </c>
      <c r="G102" s="39">
        <f>IF(($D102     =0),0,($F102     /$D102     ))</f>
        <v>0.42155467261309043</v>
      </c>
      <c r="H102" s="34">
        <f>SUM(H88:H90,H92:H95,H97:H100)</f>
        <v>771290592</v>
      </c>
      <c r="I102" s="39">
        <f>IF(($D102     =0),0,($H102     /$D102     ))</f>
        <v>0.23586273493290608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2149809132</v>
      </c>
      <c r="O102" s="39">
        <f>IF(($D102     =0),0,($N102     /$D102     ))</f>
        <v>0.65741740754599653</v>
      </c>
      <c r="P102" s="34">
        <f>SUM(P88:P90,P92:P95,P97:P100)</f>
        <v>1498790363</v>
      </c>
      <c r="Q102" s="34">
        <f>SUM(Q88:Q90,Q92:Q95,Q97:Q100)</f>
        <v>3323534382</v>
      </c>
      <c r="R102" s="34">
        <f>SUM(R88:R90,R92:R95,R97:R100)</f>
        <v>3323534382</v>
      </c>
      <c r="S102" s="34">
        <f>SUM(S88:S90,S92:S95,S97:S100)</f>
        <v>731211244</v>
      </c>
      <c r="T102" s="39">
        <f>IF(($Q102     =0),0,($S102     /$Q102     ))</f>
        <v>0.22001013377811959</v>
      </c>
      <c r="U102" s="39">
        <f>IF(($P102     =0),0,(($H102     /$P102     )-1))</f>
        <v>-0.48539127883356958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1923899360</v>
      </c>
      <c r="E105" s="33">
        <v>1937871774</v>
      </c>
      <c r="F105" s="33">
        <v>403075799</v>
      </c>
      <c r="G105" s="38">
        <f t="shared" ref="G105:G136" si="24">IF(($D105     =0),0,($F105     /$D105     ))</f>
        <v>0.2095098150040447</v>
      </c>
      <c r="H105" s="33">
        <v>494731295</v>
      </c>
      <c r="I105" s="38">
        <f t="shared" ref="I105:I136" si="25">IF(($D105     =0),0,($H105     /$D105     ))</f>
        <v>0.25715029865179645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897807094</v>
      </c>
      <c r="O105" s="38">
        <f t="shared" ref="O105:O136" si="29">IF(($D105     =0),0,($N105     /$D105     ))</f>
        <v>0.46666011365584115</v>
      </c>
      <c r="P105" s="33">
        <v>847964335</v>
      </c>
      <c r="Q105" s="33">
        <v>1803781110</v>
      </c>
      <c r="R105" s="33">
        <v>1803781110</v>
      </c>
      <c r="S105" s="33">
        <v>462368535</v>
      </c>
      <c r="T105" s="38">
        <f t="shared" ref="T105:T136" si="30">IF(($Q105     =0),0,($S105     /$Q105     ))</f>
        <v>0.25633295106411219</v>
      </c>
      <c r="U105" s="38">
        <f t="shared" ref="U105:U136" si="31">IF(($P105     =0),0,(($H105     /$P105     )-1))</f>
        <v>-0.416565916065326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1923899360</v>
      </c>
      <c r="E106" s="34">
        <f>E105</f>
        <v>1937871774</v>
      </c>
      <c r="F106" s="34">
        <f>F105</f>
        <v>403075799</v>
      </c>
      <c r="G106" s="39">
        <f t="shared" si="24"/>
        <v>0.2095098150040447</v>
      </c>
      <c r="H106" s="34">
        <f>H105</f>
        <v>494731295</v>
      </c>
      <c r="I106" s="39">
        <f t="shared" si="25"/>
        <v>0.25715029865179645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897807094</v>
      </c>
      <c r="O106" s="39">
        <f t="shared" si="29"/>
        <v>0.46666011365584115</v>
      </c>
      <c r="P106" s="34">
        <f>P105</f>
        <v>847964335</v>
      </c>
      <c r="Q106" s="34">
        <f>Q105</f>
        <v>1803781110</v>
      </c>
      <c r="R106" s="34">
        <f>R105</f>
        <v>1803781110</v>
      </c>
      <c r="S106" s="34">
        <f>S105</f>
        <v>462368535</v>
      </c>
      <c r="T106" s="39">
        <f t="shared" si="30"/>
        <v>0.25633295106411219</v>
      </c>
      <c r="U106" s="39">
        <f t="shared" si="31"/>
        <v>-0.416565916065326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38649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38649</v>
      </c>
      <c r="O107" s="38">
        <f t="shared" si="29"/>
        <v>0</v>
      </c>
      <c r="P107" s="33">
        <v>957244</v>
      </c>
      <c r="Q107" s="33">
        <v>0</v>
      </c>
      <c r="R107" s="33">
        <v>0</v>
      </c>
      <c r="S107" s="33">
        <v>-1906687</v>
      </c>
      <c r="T107" s="38">
        <f t="shared" si="30"/>
        <v>0</v>
      </c>
      <c r="U107" s="38">
        <f t="shared" si="31"/>
        <v>-0.95962471428392337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112757714</v>
      </c>
      <c r="E111" s="33">
        <v>112757714</v>
      </c>
      <c r="F111" s="33">
        <v>15230375</v>
      </c>
      <c r="G111" s="38">
        <f t="shared" si="24"/>
        <v>0.13507169008410369</v>
      </c>
      <c r="H111" s="33">
        <v>37913341</v>
      </c>
      <c r="I111" s="38">
        <f t="shared" si="25"/>
        <v>0.33623722630630842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53143716</v>
      </c>
      <c r="O111" s="38">
        <f t="shared" si="29"/>
        <v>0.47130891639041211</v>
      </c>
      <c r="P111" s="33">
        <v>24075402</v>
      </c>
      <c r="Q111" s="33">
        <v>213485076</v>
      </c>
      <c r="R111" s="33">
        <v>213485076</v>
      </c>
      <c r="S111" s="33">
        <v>10472983</v>
      </c>
      <c r="T111" s="38">
        <f t="shared" si="30"/>
        <v>4.9057213722986423E-2</v>
      </c>
      <c r="U111" s="38">
        <f t="shared" si="31"/>
        <v>0.5747749923344998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112757714</v>
      </c>
      <c r="E112" s="34">
        <f>SUM(E107:E111)</f>
        <v>112757714</v>
      </c>
      <c r="F112" s="34">
        <f>SUM(F107:F111)</f>
        <v>15230375</v>
      </c>
      <c r="G112" s="39">
        <f t="shared" si="24"/>
        <v>0.13507169008410369</v>
      </c>
      <c r="H112" s="34">
        <f>SUM(H107:H111)</f>
        <v>37951990</v>
      </c>
      <c r="I112" s="39">
        <f t="shared" si="25"/>
        <v>0.33657998777804238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53182365</v>
      </c>
      <c r="O112" s="39">
        <f t="shared" si="29"/>
        <v>0.47165167786214607</v>
      </c>
      <c r="P112" s="34">
        <f>SUM(P107:P111)</f>
        <v>25032646</v>
      </c>
      <c r="Q112" s="34">
        <f>SUM(Q107:Q111)</f>
        <v>213485076</v>
      </c>
      <c r="R112" s="34">
        <f>SUM(R107:R111)</f>
        <v>213485076</v>
      </c>
      <c r="S112" s="34">
        <f>SUM(S107:S111)</f>
        <v>8566296</v>
      </c>
      <c r="T112" s="39">
        <f t="shared" si="30"/>
        <v>4.0125971147510098E-2</v>
      </c>
      <c r="U112" s="39">
        <f t="shared" si="31"/>
        <v>0.51609981621599244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3857250</v>
      </c>
      <c r="E114" s="33">
        <v>3857250</v>
      </c>
      <c r="F114" s="33">
        <v>765695</v>
      </c>
      <c r="G114" s="38">
        <f t="shared" si="24"/>
        <v>0.19850800440728497</v>
      </c>
      <c r="H114" s="33">
        <v>691530</v>
      </c>
      <c r="I114" s="38">
        <f t="shared" si="25"/>
        <v>0.17928057553956833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1457225</v>
      </c>
      <c r="O114" s="38">
        <f t="shared" si="29"/>
        <v>0.37778857994685333</v>
      </c>
      <c r="P114" s="33">
        <v>1739680</v>
      </c>
      <c r="Q114" s="33">
        <v>3752437</v>
      </c>
      <c r="R114" s="33">
        <v>3752437</v>
      </c>
      <c r="S114" s="33">
        <v>913777</v>
      </c>
      <c r="T114" s="38">
        <f t="shared" si="30"/>
        <v>0.2435156139863241</v>
      </c>
      <c r="U114" s="38">
        <f t="shared" si="31"/>
        <v>-0.60249586130782673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251352619</v>
      </c>
      <c r="E117" s="33">
        <v>251352619</v>
      </c>
      <c r="F117" s="33">
        <v>71494036</v>
      </c>
      <c r="G117" s="38">
        <f t="shared" si="24"/>
        <v>0.28443720333783351</v>
      </c>
      <c r="H117" s="33">
        <v>202015378</v>
      </c>
      <c r="I117" s="38">
        <f t="shared" si="25"/>
        <v>0.80371304187604264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273509414</v>
      </c>
      <c r="O117" s="38">
        <f t="shared" si="29"/>
        <v>1.0881502452138763</v>
      </c>
      <c r="P117" s="33">
        <v>348371629</v>
      </c>
      <c r="Q117" s="33">
        <v>165110942</v>
      </c>
      <c r="R117" s="33">
        <v>165110942</v>
      </c>
      <c r="S117" s="33">
        <v>59047503</v>
      </c>
      <c r="T117" s="38">
        <f t="shared" si="30"/>
        <v>0.35762319737719139</v>
      </c>
      <c r="U117" s="38">
        <f t="shared" si="31"/>
        <v>-0.42011529876906251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365748</v>
      </c>
      <c r="E119" s="33">
        <v>365748</v>
      </c>
      <c r="F119" s="33">
        <v>128721</v>
      </c>
      <c r="G119" s="38">
        <f t="shared" si="24"/>
        <v>0.35193903999475046</v>
      </c>
      <c r="H119" s="33">
        <v>154967</v>
      </c>
      <c r="I119" s="38">
        <f t="shared" si="25"/>
        <v>0.42369883088902743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283688</v>
      </c>
      <c r="O119" s="38">
        <f t="shared" si="29"/>
        <v>0.77563787088377789</v>
      </c>
      <c r="P119" s="33">
        <v>222342</v>
      </c>
      <c r="Q119" s="33">
        <v>368988</v>
      </c>
      <c r="R119" s="33">
        <v>368988</v>
      </c>
      <c r="S119" s="33">
        <v>121838</v>
      </c>
      <c r="T119" s="38">
        <f t="shared" si="30"/>
        <v>0.33019501989224581</v>
      </c>
      <c r="U119" s="38">
        <f t="shared" si="31"/>
        <v>-0.3030241699723849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24231296</v>
      </c>
      <c r="E120" s="33">
        <v>24231296</v>
      </c>
      <c r="F120" s="33">
        <v>16618897</v>
      </c>
      <c r="G120" s="38">
        <f t="shared" si="24"/>
        <v>0.68584433123180866</v>
      </c>
      <c r="H120" s="33">
        <v>32350023</v>
      </c>
      <c r="I120" s="38">
        <f t="shared" si="25"/>
        <v>1.3350512906944805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48968920</v>
      </c>
      <c r="O120" s="38">
        <f t="shared" si="29"/>
        <v>2.020895621926289</v>
      </c>
      <c r="P120" s="33">
        <v>25693224</v>
      </c>
      <c r="Q120" s="33">
        <v>39514651</v>
      </c>
      <c r="R120" s="33">
        <v>39514651</v>
      </c>
      <c r="S120" s="33">
        <v>24641711</v>
      </c>
      <c r="T120" s="38">
        <f t="shared" si="30"/>
        <v>0.62360948094923074</v>
      </c>
      <c r="U120" s="38">
        <f t="shared" si="31"/>
        <v>0.25908772678742076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279806913</v>
      </c>
      <c r="E121" s="34">
        <f>SUM(E113:E120)</f>
        <v>279806913</v>
      </c>
      <c r="F121" s="34">
        <f>SUM(F113:F120)</f>
        <v>89007349</v>
      </c>
      <c r="G121" s="39">
        <f t="shared" si="24"/>
        <v>0.31810275180727932</v>
      </c>
      <c r="H121" s="34">
        <f>SUM(H113:H120)</f>
        <v>235211898</v>
      </c>
      <c r="I121" s="39">
        <f t="shared" si="25"/>
        <v>0.8406221829122571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324219247</v>
      </c>
      <c r="O121" s="39">
        <f t="shared" si="29"/>
        <v>1.1587249347195363</v>
      </c>
      <c r="P121" s="34">
        <f>SUM(P113:P120)</f>
        <v>376026875</v>
      </c>
      <c r="Q121" s="34">
        <f>SUM(Q113:Q120)</f>
        <v>208747018</v>
      </c>
      <c r="R121" s="34">
        <f>SUM(R113:R120)</f>
        <v>208747018</v>
      </c>
      <c r="S121" s="34">
        <f>SUM(S113:S120)</f>
        <v>84724829</v>
      </c>
      <c r="T121" s="39">
        <f t="shared" si="30"/>
        <v>0.40587324222279431</v>
      </c>
      <c r="U121" s="39">
        <f t="shared" si="31"/>
        <v>-0.3744811511145314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2003477</v>
      </c>
      <c r="E127" s="33">
        <v>2003477</v>
      </c>
      <c r="F127" s="33">
        <v>52864</v>
      </c>
      <c r="G127" s="38">
        <f t="shared" si="24"/>
        <v>2.6386127716964056E-2</v>
      </c>
      <c r="H127" s="33">
        <v>117685</v>
      </c>
      <c r="I127" s="38">
        <f t="shared" si="25"/>
        <v>5.8740379849631416E-2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170549</v>
      </c>
      <c r="O127" s="38">
        <f t="shared" si="29"/>
        <v>8.5126507566595469E-2</v>
      </c>
      <c r="P127" s="33">
        <v>295226</v>
      </c>
      <c r="Q127" s="33">
        <v>1956310</v>
      </c>
      <c r="R127" s="33">
        <v>1956310</v>
      </c>
      <c r="S127" s="33">
        <v>53648</v>
      </c>
      <c r="T127" s="38">
        <f t="shared" si="30"/>
        <v>2.742305667302217E-2</v>
      </c>
      <c r="U127" s="38">
        <f t="shared" si="31"/>
        <v>-0.60137318528855865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1287752</v>
      </c>
      <c r="E128" s="33">
        <v>1287752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1763516</v>
      </c>
      <c r="R128" s="33">
        <v>1763516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471249</v>
      </c>
      <c r="G130" s="38">
        <f t="shared" si="24"/>
        <v>0</v>
      </c>
      <c r="H130" s="33">
        <v>130099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601348</v>
      </c>
      <c r="O130" s="38">
        <f t="shared" si="29"/>
        <v>0</v>
      </c>
      <c r="P130" s="33">
        <v>721800</v>
      </c>
      <c r="Q130" s="33">
        <v>0</v>
      </c>
      <c r="R130" s="33">
        <v>0</v>
      </c>
      <c r="S130" s="33">
        <v>360897</v>
      </c>
      <c r="T130" s="38">
        <f t="shared" si="30"/>
        <v>0</v>
      </c>
      <c r="U130" s="38">
        <f t="shared" si="31"/>
        <v>-0.81975755056802435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3756329</v>
      </c>
      <c r="E131" s="33">
        <v>4160683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261144</v>
      </c>
      <c r="Q131" s="33">
        <v>1795270</v>
      </c>
      <c r="R131" s="33">
        <v>1795270</v>
      </c>
      <c r="S131" s="33">
        <v>0</v>
      </c>
      <c r="T131" s="38">
        <f t="shared" si="30"/>
        <v>0</v>
      </c>
      <c r="U131" s="38">
        <f t="shared" si="31"/>
        <v>-1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7047558</v>
      </c>
      <c r="E132" s="34">
        <f>SUM(E127:E131)</f>
        <v>7451912</v>
      </c>
      <c r="F132" s="34">
        <f>SUM(F127:F131)</f>
        <v>524113</v>
      </c>
      <c r="G132" s="39">
        <f t="shared" si="24"/>
        <v>7.4368029323064813E-2</v>
      </c>
      <c r="H132" s="34">
        <f>SUM(H127:H131)</f>
        <v>247784</v>
      </c>
      <c r="I132" s="39">
        <f t="shared" si="25"/>
        <v>3.5158845092158164E-2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771897</v>
      </c>
      <c r="O132" s="39">
        <f t="shared" si="29"/>
        <v>0.10952687441522298</v>
      </c>
      <c r="P132" s="34">
        <f>SUM(P127:P131)</f>
        <v>1278170</v>
      </c>
      <c r="Q132" s="34">
        <f>SUM(Q127:Q131)</f>
        <v>5515096</v>
      </c>
      <c r="R132" s="34">
        <f>SUM(R127:R131)</f>
        <v>5515096</v>
      </c>
      <c r="S132" s="34">
        <f>SUM(S127:S131)</f>
        <v>414545</v>
      </c>
      <c r="T132" s="39">
        <f t="shared" si="30"/>
        <v>7.5165509358313981E-2</v>
      </c>
      <c r="U132" s="39">
        <f t="shared" si="31"/>
        <v>-0.80614159305882627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63720312</v>
      </c>
      <c r="E133" s="33">
        <v>63720312</v>
      </c>
      <c r="F133" s="33">
        <v>23797974</v>
      </c>
      <c r="G133" s="38">
        <f t="shared" si="24"/>
        <v>0.37347547827449434</v>
      </c>
      <c r="H133" s="33">
        <v>10215732</v>
      </c>
      <c r="I133" s="38">
        <f t="shared" si="25"/>
        <v>0.16032143722083469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34013706</v>
      </c>
      <c r="O133" s="38">
        <f t="shared" si="29"/>
        <v>0.53379691549532904</v>
      </c>
      <c r="P133" s="33">
        <v>26428822</v>
      </c>
      <c r="Q133" s="33">
        <v>52929149</v>
      </c>
      <c r="R133" s="33">
        <v>52929149</v>
      </c>
      <c r="S133" s="33">
        <v>20692946</v>
      </c>
      <c r="T133" s="38">
        <f t="shared" si="30"/>
        <v>0.39095557723779006</v>
      </c>
      <c r="U133" s="38">
        <f t="shared" si="31"/>
        <v>-0.61346245398300381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9580000</v>
      </c>
      <c r="E136" s="33">
        <v>9580000</v>
      </c>
      <c r="F136" s="33">
        <v>0</v>
      </c>
      <c r="G136" s="38">
        <f t="shared" si="24"/>
        <v>0</v>
      </c>
      <c r="H136" s="33">
        <v>2536710</v>
      </c>
      <c r="I136" s="38">
        <f t="shared" si="25"/>
        <v>0.26479227557411272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2536710</v>
      </c>
      <c r="O136" s="38">
        <f t="shared" si="29"/>
        <v>0.26479227557411272</v>
      </c>
      <c r="P136" s="33">
        <v>97632</v>
      </c>
      <c r="Q136" s="33">
        <v>8095000</v>
      </c>
      <c r="R136" s="33">
        <v>8095000</v>
      </c>
      <c r="S136" s="33">
        <v>97632</v>
      </c>
      <c r="T136" s="38">
        <f t="shared" si="30"/>
        <v>1.2060778258184064E-2</v>
      </c>
      <c r="U136" s="38">
        <f t="shared" si="31"/>
        <v>24.982362340216323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73300312</v>
      </c>
      <c r="E137" s="34">
        <f>SUM(E133:E136)</f>
        <v>73300312</v>
      </c>
      <c r="F137" s="34">
        <f>SUM(F133:F136)</f>
        <v>23797974</v>
      </c>
      <c r="G137" s="39">
        <f t="shared" ref="G137:G170" si="32">IF(($D137     =0),0,($F137     /$D137     ))</f>
        <v>0.32466402052968069</v>
      </c>
      <c r="H137" s="34">
        <f>SUM(H133:H136)</f>
        <v>12752442</v>
      </c>
      <c r="I137" s="39">
        <f t="shared" ref="I137:I170" si="33">IF(($D137     =0),0,($H137     /$D137     ))</f>
        <v>0.17397527584875763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36550416</v>
      </c>
      <c r="O137" s="39">
        <f t="shared" ref="O137:O170" si="37">IF(($D137     =0),0,($N137     /$D137     ))</f>
        <v>0.49863929637843835</v>
      </c>
      <c r="P137" s="34">
        <f>SUM(P133:P136)</f>
        <v>26526454</v>
      </c>
      <c r="Q137" s="34">
        <f>SUM(Q133:Q136)</f>
        <v>61024149</v>
      </c>
      <c r="R137" s="34">
        <f>SUM(R133:R136)</f>
        <v>61024149</v>
      </c>
      <c r="S137" s="34">
        <f>SUM(S133:S136)</f>
        <v>20790578</v>
      </c>
      <c r="T137" s="39">
        <f t="shared" ref="T137:T170" si="38">IF(($Q137     =0),0,($S137     /$Q137     ))</f>
        <v>0.34069427170545219</v>
      </c>
      <c r="U137" s="39">
        <f t="shared" ref="U137:U170" si="39">IF(($P137     =0),0,(($H137     /$P137     )-1))</f>
        <v>-0.51925568340193529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23658722</v>
      </c>
      <c r="E140" s="33">
        <v>23658722</v>
      </c>
      <c r="F140" s="33">
        <v>4511945</v>
      </c>
      <c r="G140" s="38">
        <f t="shared" si="32"/>
        <v>0.19070958270696109</v>
      </c>
      <c r="H140" s="33">
        <v>4705137</v>
      </c>
      <c r="I140" s="38">
        <f t="shared" si="33"/>
        <v>0.19887536613347079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9217082</v>
      </c>
      <c r="O140" s="38">
        <f t="shared" si="37"/>
        <v>0.38958494884043188</v>
      </c>
      <c r="P140" s="33">
        <v>10427466</v>
      </c>
      <c r="Q140" s="33">
        <v>22473887</v>
      </c>
      <c r="R140" s="33">
        <v>22473887</v>
      </c>
      <c r="S140" s="33">
        <v>6053959</v>
      </c>
      <c r="T140" s="38">
        <f t="shared" si="38"/>
        <v>0.2693774779591977</v>
      </c>
      <c r="U140" s="38">
        <f t="shared" si="39"/>
        <v>-0.54877464956490862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74049</v>
      </c>
      <c r="G141" s="38">
        <f t="shared" si="32"/>
        <v>0</v>
      </c>
      <c r="H141" s="33">
        <v>74049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148098</v>
      </c>
      <c r="O141" s="38">
        <f t="shared" si="37"/>
        <v>0</v>
      </c>
      <c r="P141" s="33">
        <v>148098</v>
      </c>
      <c r="Q141" s="33">
        <v>296196</v>
      </c>
      <c r="R141" s="33">
        <v>296196</v>
      </c>
      <c r="S141" s="33">
        <v>74049</v>
      </c>
      <c r="T141" s="38">
        <f t="shared" si="38"/>
        <v>0.25</v>
      </c>
      <c r="U141" s="38">
        <f t="shared" si="39"/>
        <v>-0.5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6553993</v>
      </c>
      <c r="E142" s="33">
        <v>6553993</v>
      </c>
      <c r="F142" s="33">
        <v>364250</v>
      </c>
      <c r="G142" s="38">
        <f t="shared" si="32"/>
        <v>5.5576806383528334E-2</v>
      </c>
      <c r="H142" s="33">
        <v>401008</v>
      </c>
      <c r="I142" s="38">
        <f t="shared" si="33"/>
        <v>6.1185295742610647E-2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765258</v>
      </c>
      <c r="O142" s="38">
        <f t="shared" si="37"/>
        <v>0.11676210212613898</v>
      </c>
      <c r="P142" s="33">
        <v>713171</v>
      </c>
      <c r="Q142" s="33">
        <v>4713985</v>
      </c>
      <c r="R142" s="33">
        <v>4713985</v>
      </c>
      <c r="S142" s="33">
        <v>333139</v>
      </c>
      <c r="T142" s="38">
        <f t="shared" si="38"/>
        <v>7.0670356396976233E-2</v>
      </c>
      <c r="U142" s="38">
        <f t="shared" si="39"/>
        <v>-0.43771129224267391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4756939</v>
      </c>
      <c r="E143" s="33">
        <v>4756939</v>
      </c>
      <c r="F143" s="33">
        <v>960731</v>
      </c>
      <c r="G143" s="38">
        <f t="shared" si="32"/>
        <v>0.20196412020419013</v>
      </c>
      <c r="H143" s="33">
        <v>1035534</v>
      </c>
      <c r="I143" s="38">
        <f t="shared" si="33"/>
        <v>0.21768914842086476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1996265</v>
      </c>
      <c r="O143" s="38">
        <f t="shared" si="37"/>
        <v>0.41965326862505492</v>
      </c>
      <c r="P143" s="33">
        <v>1791034</v>
      </c>
      <c r="Q143" s="33">
        <v>3628065</v>
      </c>
      <c r="R143" s="33">
        <v>3628065</v>
      </c>
      <c r="S143" s="33">
        <v>903318</v>
      </c>
      <c r="T143" s="38">
        <f t="shared" si="38"/>
        <v>0.24898065497723992</v>
      </c>
      <c r="U143" s="38">
        <f t="shared" si="39"/>
        <v>-0.42182337130395064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34969654</v>
      </c>
      <c r="E144" s="34">
        <f>SUM(E138:E143)</f>
        <v>34969654</v>
      </c>
      <c r="F144" s="34">
        <f>SUM(F138:F143)</f>
        <v>5910975</v>
      </c>
      <c r="G144" s="39">
        <f t="shared" si="32"/>
        <v>0.16903155518782084</v>
      </c>
      <c r="H144" s="34">
        <f>SUM(H138:H143)</f>
        <v>6215728</v>
      </c>
      <c r="I144" s="39">
        <f t="shared" si="33"/>
        <v>0.17774633972643825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12126703</v>
      </c>
      <c r="O144" s="39">
        <f t="shared" si="37"/>
        <v>0.34677789491425909</v>
      </c>
      <c r="P144" s="34">
        <f>SUM(P138:P143)</f>
        <v>13079769</v>
      </c>
      <c r="Q144" s="34">
        <f>SUM(Q138:Q143)</f>
        <v>31112133</v>
      </c>
      <c r="R144" s="34">
        <f>SUM(R138:R143)</f>
        <v>31112133</v>
      </c>
      <c r="S144" s="34">
        <f>SUM(S138:S143)</f>
        <v>7364465</v>
      </c>
      <c r="T144" s="39">
        <f t="shared" si="38"/>
        <v>0.23670717144337228</v>
      </c>
      <c r="U144" s="39">
        <f t="shared" si="39"/>
        <v>-0.5247830447158508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300000</v>
      </c>
      <c r="E147" s="33">
        <v>300000</v>
      </c>
      <c r="F147" s="33">
        <v>766742</v>
      </c>
      <c r="G147" s="38">
        <f t="shared" si="32"/>
        <v>2.5558066666666668</v>
      </c>
      <c r="H147" s="33">
        <v>768842</v>
      </c>
      <c r="I147" s="38">
        <f t="shared" si="33"/>
        <v>2.5628066666666665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1535584</v>
      </c>
      <c r="O147" s="38">
        <f t="shared" si="37"/>
        <v>5.1186133333333332</v>
      </c>
      <c r="P147" s="33">
        <v>1150055</v>
      </c>
      <c r="Q147" s="33">
        <v>0</v>
      </c>
      <c r="R147" s="33">
        <v>0</v>
      </c>
      <c r="S147" s="33">
        <v>1150055</v>
      </c>
      <c r="T147" s="38">
        <f t="shared" si="38"/>
        <v>0</v>
      </c>
      <c r="U147" s="38">
        <f t="shared" si="39"/>
        <v>-0.33147371212681132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10490582</v>
      </c>
      <c r="E149" s="33">
        <v>10490582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627359</v>
      </c>
      <c r="R149" s="33">
        <v>627359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10790582</v>
      </c>
      <c r="E150" s="34">
        <f>SUM(E145:E149)</f>
        <v>10790582</v>
      </c>
      <c r="F150" s="34">
        <f>SUM(F145:F149)</f>
        <v>766742</v>
      </c>
      <c r="G150" s="39">
        <f t="shared" si="32"/>
        <v>7.1056593610984098E-2</v>
      </c>
      <c r="H150" s="34">
        <f>SUM(H145:H149)</f>
        <v>768842</v>
      </c>
      <c r="I150" s="39">
        <f t="shared" si="33"/>
        <v>7.1251207766179797E-2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1535584</v>
      </c>
      <c r="O150" s="39">
        <f t="shared" si="37"/>
        <v>0.14230780137716389</v>
      </c>
      <c r="P150" s="34">
        <f>SUM(P145:P149)</f>
        <v>1150055</v>
      </c>
      <c r="Q150" s="34">
        <f>SUM(Q145:Q149)</f>
        <v>627359</v>
      </c>
      <c r="R150" s="34">
        <f>SUM(R145:R149)</f>
        <v>627359</v>
      </c>
      <c r="S150" s="34">
        <f>SUM(S145:S149)</f>
        <v>1150055</v>
      </c>
      <c r="T150" s="39">
        <f t="shared" si="38"/>
        <v>1.8331688873515801</v>
      </c>
      <c r="U150" s="39">
        <f t="shared" si="39"/>
        <v>-0.33147371212681132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1160000</v>
      </c>
      <c r="E151" s="33">
        <v>1160000</v>
      </c>
      <c r="F151" s="33">
        <v>249000</v>
      </c>
      <c r="G151" s="38">
        <f t="shared" si="32"/>
        <v>0.21465517241379312</v>
      </c>
      <c r="H151" s="33">
        <v>793261</v>
      </c>
      <c r="I151" s="38">
        <f t="shared" si="33"/>
        <v>0.68384568965517245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1042261</v>
      </c>
      <c r="O151" s="38">
        <f t="shared" si="37"/>
        <v>0.89850086206896551</v>
      </c>
      <c r="P151" s="33">
        <v>624120</v>
      </c>
      <c r="Q151" s="33">
        <v>950000</v>
      </c>
      <c r="R151" s="33">
        <v>950000</v>
      </c>
      <c r="S151" s="33">
        <v>295500</v>
      </c>
      <c r="T151" s="38">
        <f t="shared" si="38"/>
        <v>0.31105263157894736</v>
      </c>
      <c r="U151" s="38">
        <f t="shared" si="39"/>
        <v>0.27100717810677444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249810800</v>
      </c>
      <c r="E152" s="33">
        <v>249810800</v>
      </c>
      <c r="F152" s="33">
        <v>54165654</v>
      </c>
      <c r="G152" s="38">
        <f t="shared" si="32"/>
        <v>0.21682671045447194</v>
      </c>
      <c r="H152" s="33">
        <v>64560197</v>
      </c>
      <c r="I152" s="38">
        <f t="shared" si="33"/>
        <v>0.25843637264681912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118725851</v>
      </c>
      <c r="O152" s="38">
        <f t="shared" si="37"/>
        <v>0.47526308310129106</v>
      </c>
      <c r="P152" s="33">
        <v>100724275</v>
      </c>
      <c r="Q152" s="33">
        <v>274179400</v>
      </c>
      <c r="R152" s="33">
        <v>274179400</v>
      </c>
      <c r="S152" s="33">
        <v>53912491</v>
      </c>
      <c r="T152" s="38">
        <f t="shared" si="38"/>
        <v>0.19663217222008655</v>
      </c>
      <c r="U152" s="38">
        <f t="shared" si="39"/>
        <v>-0.35904034057331269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612000</v>
      </c>
      <c r="E153" s="33">
        <v>612000</v>
      </c>
      <c r="F153" s="33">
        <v>122409</v>
      </c>
      <c r="G153" s="38">
        <f t="shared" si="32"/>
        <v>0.20001470588235293</v>
      </c>
      <c r="H153" s="33">
        <v>152304</v>
      </c>
      <c r="I153" s="38">
        <f t="shared" si="33"/>
        <v>0.24886274509803921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274713</v>
      </c>
      <c r="O153" s="38">
        <f t="shared" si="37"/>
        <v>0.44887745098039217</v>
      </c>
      <c r="P153" s="33">
        <v>259031</v>
      </c>
      <c r="Q153" s="33">
        <v>554030</v>
      </c>
      <c r="R153" s="33">
        <v>554030</v>
      </c>
      <c r="S153" s="33">
        <v>132457</v>
      </c>
      <c r="T153" s="38">
        <f t="shared" si="38"/>
        <v>0.23907911123946357</v>
      </c>
      <c r="U153" s="38">
        <f t="shared" si="39"/>
        <v>-0.41202404345425836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143349</v>
      </c>
      <c r="G154" s="38">
        <f t="shared" si="32"/>
        <v>0</v>
      </c>
      <c r="H154" s="33">
        <v>143349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286698</v>
      </c>
      <c r="O154" s="38">
        <f t="shared" si="37"/>
        <v>0</v>
      </c>
      <c r="P154" s="33">
        <v>205140</v>
      </c>
      <c r="Q154" s="33">
        <v>0</v>
      </c>
      <c r="R154" s="33">
        <v>0</v>
      </c>
      <c r="S154" s="33">
        <v>102570</v>
      </c>
      <c r="T154" s="38">
        <f t="shared" si="38"/>
        <v>0</v>
      </c>
      <c r="U154" s="38">
        <f t="shared" si="39"/>
        <v>-0.30121380520620067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18000000</v>
      </c>
      <c r="E155" s="33">
        <v>18000000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40602449</v>
      </c>
      <c r="E156" s="33">
        <v>40602449</v>
      </c>
      <c r="F156" s="33">
        <v>5694560</v>
      </c>
      <c r="G156" s="38">
        <f t="shared" si="32"/>
        <v>0.14025163851569644</v>
      </c>
      <c r="H156" s="33">
        <v>9132320</v>
      </c>
      <c r="I156" s="38">
        <f t="shared" si="33"/>
        <v>0.22492042290355441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14826880</v>
      </c>
      <c r="O156" s="38">
        <f t="shared" si="37"/>
        <v>0.36517206141925085</v>
      </c>
      <c r="P156" s="33">
        <v>15825725</v>
      </c>
      <c r="Q156" s="33">
        <v>29455017</v>
      </c>
      <c r="R156" s="33">
        <v>29455017</v>
      </c>
      <c r="S156" s="33">
        <v>14763317</v>
      </c>
      <c r="T156" s="38">
        <f t="shared" si="38"/>
        <v>0.50121570121653636</v>
      </c>
      <c r="U156" s="38">
        <f t="shared" si="39"/>
        <v>-0.42294460443360415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310185249</v>
      </c>
      <c r="E157" s="34">
        <f>SUM(E151:E156)</f>
        <v>310185249</v>
      </c>
      <c r="F157" s="34">
        <f>SUM(F151:F156)</f>
        <v>60374972</v>
      </c>
      <c r="G157" s="39">
        <f t="shared" si="32"/>
        <v>0.19464166073222908</v>
      </c>
      <c r="H157" s="34">
        <f>SUM(H151:H156)</f>
        <v>74781431</v>
      </c>
      <c r="I157" s="39">
        <f t="shared" si="33"/>
        <v>0.24108635481889082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135156403</v>
      </c>
      <c r="O157" s="39">
        <f t="shared" si="37"/>
        <v>0.4357280155511199</v>
      </c>
      <c r="P157" s="34">
        <f>SUM(P151:P156)</f>
        <v>117638291</v>
      </c>
      <c r="Q157" s="34">
        <f>SUM(Q151:Q156)</f>
        <v>305138447</v>
      </c>
      <c r="R157" s="34">
        <f>SUM(R151:R156)</f>
        <v>305138447</v>
      </c>
      <c r="S157" s="34">
        <f>SUM(S151:S156)</f>
        <v>69206335</v>
      </c>
      <c r="T157" s="39">
        <f t="shared" si="38"/>
        <v>0.22680306490515761</v>
      </c>
      <c r="U157" s="39">
        <f t="shared" si="39"/>
        <v>-0.36431046078355556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2808592</v>
      </c>
      <c r="E158" s="33">
        <v>2808592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1665162</v>
      </c>
      <c r="R158" s="33">
        <v>1665162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52853214</v>
      </c>
      <c r="E162" s="33">
        <v>52853214</v>
      </c>
      <c r="F162" s="33">
        <v>6809068</v>
      </c>
      <c r="G162" s="38">
        <f t="shared" si="32"/>
        <v>0.12882978128822969</v>
      </c>
      <c r="H162" s="33">
        <v>13975694</v>
      </c>
      <c r="I162" s="38">
        <f t="shared" si="33"/>
        <v>0.26442467623634014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20784762</v>
      </c>
      <c r="O162" s="38">
        <f t="shared" si="37"/>
        <v>0.39325445752456983</v>
      </c>
      <c r="P162" s="33">
        <v>15277635</v>
      </c>
      <c r="Q162" s="33">
        <v>58043544</v>
      </c>
      <c r="R162" s="33">
        <v>58043544</v>
      </c>
      <c r="S162" s="33">
        <v>8274654</v>
      </c>
      <c r="T162" s="38">
        <f t="shared" si="38"/>
        <v>0.1425594205619147</v>
      </c>
      <c r="U162" s="38">
        <f t="shared" si="39"/>
        <v>-8.5218752771616835E-2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55661806</v>
      </c>
      <c r="E163" s="34">
        <f>SUM(E158:E162)</f>
        <v>55661806</v>
      </c>
      <c r="F163" s="34">
        <f>SUM(F158:F162)</f>
        <v>6809068</v>
      </c>
      <c r="G163" s="39">
        <f t="shared" si="32"/>
        <v>0.12232926829575023</v>
      </c>
      <c r="H163" s="34">
        <f>SUM(H158:H162)</f>
        <v>13975694</v>
      </c>
      <c r="I163" s="39">
        <f t="shared" si="33"/>
        <v>0.25108229510195912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20784762</v>
      </c>
      <c r="O163" s="39">
        <f t="shared" si="37"/>
        <v>0.37341156339770937</v>
      </c>
      <c r="P163" s="34">
        <f>SUM(P158:P162)</f>
        <v>15277635</v>
      </c>
      <c r="Q163" s="34">
        <f>SUM(Q158:Q162)</f>
        <v>59708706</v>
      </c>
      <c r="R163" s="34">
        <f>SUM(R158:R162)</f>
        <v>59708706</v>
      </c>
      <c r="S163" s="34">
        <f>SUM(S158:S162)</f>
        <v>8274654</v>
      </c>
      <c r="T163" s="39">
        <f t="shared" si="38"/>
        <v>0.13858371005394088</v>
      </c>
      <c r="U163" s="39">
        <f t="shared" si="39"/>
        <v>-8.5218752771616835E-2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898183</v>
      </c>
      <c r="E168" s="33">
        <v>898183</v>
      </c>
      <c r="F168" s="33">
        <v>254480</v>
      </c>
      <c r="G168" s="38">
        <f t="shared" si="32"/>
        <v>0.2833275624232478</v>
      </c>
      <c r="H168" s="33">
        <v>332600</v>
      </c>
      <c r="I168" s="38">
        <f t="shared" si="33"/>
        <v>0.37030315648370099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587080</v>
      </c>
      <c r="O168" s="38">
        <f t="shared" si="37"/>
        <v>0.65363071890694879</v>
      </c>
      <c r="P168" s="33">
        <v>393149</v>
      </c>
      <c r="Q168" s="33">
        <v>799872</v>
      </c>
      <c r="R168" s="33">
        <v>799872</v>
      </c>
      <c r="S168" s="33">
        <v>225931</v>
      </c>
      <c r="T168" s="38">
        <f t="shared" si="38"/>
        <v>0.28245894343094896</v>
      </c>
      <c r="U168" s="38">
        <f t="shared" si="39"/>
        <v>-0.15401031161213685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898183</v>
      </c>
      <c r="E169" s="34">
        <f>SUM(E164:E168)</f>
        <v>898183</v>
      </c>
      <c r="F169" s="34">
        <f>SUM(F164:F168)</f>
        <v>254480</v>
      </c>
      <c r="G169" s="39">
        <f t="shared" si="32"/>
        <v>0.2833275624232478</v>
      </c>
      <c r="H169" s="34">
        <f>SUM(H164:H168)</f>
        <v>332600</v>
      </c>
      <c r="I169" s="39">
        <f t="shared" si="33"/>
        <v>0.37030315648370099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587080</v>
      </c>
      <c r="O169" s="39">
        <f t="shared" si="37"/>
        <v>0.65363071890694879</v>
      </c>
      <c r="P169" s="34">
        <f>SUM(P164:P168)</f>
        <v>393149</v>
      </c>
      <c r="Q169" s="34">
        <f>SUM(Q164:Q168)</f>
        <v>799872</v>
      </c>
      <c r="R169" s="34">
        <f>SUM(R164:R168)</f>
        <v>799872</v>
      </c>
      <c r="S169" s="34">
        <f>SUM(S164:S168)</f>
        <v>225931</v>
      </c>
      <c r="T169" s="39">
        <f t="shared" si="38"/>
        <v>0.28245894343094896</v>
      </c>
      <c r="U169" s="39">
        <f t="shared" si="39"/>
        <v>-0.15401031161213685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2809317331</v>
      </c>
      <c r="E170" s="34">
        <f>SUM(E105,E107:E111,E113:E120,E122:E125,E127:E131,E133:E136,E138:E143,E145:E149,E151:E156,E158:E162,E164:E168)</f>
        <v>2823694099</v>
      </c>
      <c r="F170" s="34">
        <f>SUM(F105,F107:F111,F113:F120,F122:F125,F127:F131,F133:F136,F138:F143,F145:F149,F151:F156,F158:F162,F164:F168)</f>
        <v>605751847</v>
      </c>
      <c r="G170" s="39">
        <f t="shared" si="32"/>
        <v>0.21562243621099847</v>
      </c>
      <c r="H170" s="34">
        <f>SUM(H105,H107:H111,H113:H120,H122:H125,H127:H131,H133:H136,H138:H143,H145:H149,H151:H156,H158:H162,H164:H168)</f>
        <v>876969704</v>
      </c>
      <c r="I170" s="39">
        <f t="shared" si="33"/>
        <v>0.31216470077014591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1482721551</v>
      </c>
      <c r="O170" s="39">
        <f t="shared" si="37"/>
        <v>0.52778713698114443</v>
      </c>
      <c r="P170" s="34">
        <f>SUM(P105,P107:P111,P113:P120,P122:P125,P127:P131,P133:P136,P138:P143,P145:P149,P151:P156,P158:P162,P164:P168)</f>
        <v>1424367379</v>
      </c>
      <c r="Q170" s="34">
        <f>SUM(Q105,Q107:Q111,Q113:Q120,Q122:Q125,Q127:Q131,Q133:Q136,Q138:Q143,Q145:Q149,Q151:Q156,Q158:Q162,Q164:Q168)</f>
        <v>2689938966</v>
      </c>
      <c r="R170" s="34">
        <f>SUM(R105,R107:R111,R113:R120,R122:R125,R127:R131,R133:R136,R138:R143,R145:R149,R151:R156,R158:R162,R164:R168)</f>
        <v>2689938966</v>
      </c>
      <c r="S170" s="34">
        <f>SUM(S105,S107:S111,S113:S120,S122:S125,S127:S131,S133:S136,S138:S143,S145:S149,S151:S156,S158:S162,S164:S168)</f>
        <v>663086223</v>
      </c>
      <c r="T170" s="39">
        <f t="shared" si="38"/>
        <v>0.24650604767662226</v>
      </c>
      <c r="U170" s="39">
        <f t="shared" si="39"/>
        <v>-0.38430933133578871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945328</v>
      </c>
      <c r="E174" s="33">
        <v>945328</v>
      </c>
      <c r="F174" s="33">
        <v>148119</v>
      </c>
      <c r="G174" s="38">
        <f t="shared" si="40"/>
        <v>0.15668529864766514</v>
      </c>
      <c r="H174" s="33">
        <v>163298</v>
      </c>
      <c r="I174" s="38">
        <f t="shared" si="41"/>
        <v>0.17274215933517256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311417</v>
      </c>
      <c r="O174" s="38">
        <f t="shared" si="45"/>
        <v>0.32942745798283768</v>
      </c>
      <c r="P174" s="33">
        <v>547055</v>
      </c>
      <c r="Q174" s="33">
        <v>1047846</v>
      </c>
      <c r="R174" s="33">
        <v>1047846</v>
      </c>
      <c r="S174" s="33">
        <v>383871</v>
      </c>
      <c r="T174" s="38">
        <f t="shared" si="46"/>
        <v>0.36634295497620833</v>
      </c>
      <c r="U174" s="38">
        <f t="shared" si="47"/>
        <v>-0.70149619325296353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8780470</v>
      </c>
      <c r="E175" s="33">
        <v>8780470</v>
      </c>
      <c r="F175" s="33">
        <v>1268306</v>
      </c>
      <c r="G175" s="38">
        <f t="shared" si="40"/>
        <v>0.14444625401601507</v>
      </c>
      <c r="H175" s="33">
        <v>1144785</v>
      </c>
      <c r="I175" s="38">
        <f t="shared" si="41"/>
        <v>0.13037855604540532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2413091</v>
      </c>
      <c r="O175" s="38">
        <f t="shared" si="45"/>
        <v>0.2748248100614204</v>
      </c>
      <c r="P175" s="33">
        <v>2041497</v>
      </c>
      <c r="Q175" s="33">
        <v>5125814</v>
      </c>
      <c r="R175" s="33">
        <v>5125814</v>
      </c>
      <c r="S175" s="33">
        <v>944498</v>
      </c>
      <c r="T175" s="38">
        <f t="shared" si="46"/>
        <v>0.18426302632128283</v>
      </c>
      <c r="U175" s="38">
        <f t="shared" si="47"/>
        <v>-0.439242379489169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30896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30896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41421720</v>
      </c>
      <c r="E178" s="33">
        <v>41421720</v>
      </c>
      <c r="F178" s="33">
        <v>63867</v>
      </c>
      <c r="G178" s="38">
        <f t="shared" si="40"/>
        <v>1.5418722351461986E-3</v>
      </c>
      <c r="H178" s="33">
        <v>6232509</v>
      </c>
      <c r="I178" s="38">
        <f t="shared" si="41"/>
        <v>0.15046475617139993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6296376</v>
      </c>
      <c r="O178" s="38">
        <f t="shared" si="45"/>
        <v>0.15200662840654613</v>
      </c>
      <c r="P178" s="33">
        <v>155303</v>
      </c>
      <c r="Q178" s="33">
        <v>25554300</v>
      </c>
      <c r="R178" s="33">
        <v>25554300</v>
      </c>
      <c r="S178" s="33">
        <v>81163</v>
      </c>
      <c r="T178" s="38">
        <f t="shared" si="46"/>
        <v>3.1760995214112691E-3</v>
      </c>
      <c r="U178" s="38">
        <f t="shared" si="47"/>
        <v>39.131285293909329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51147518</v>
      </c>
      <c r="E179" s="34">
        <f>SUM(E173:E178)</f>
        <v>51147518</v>
      </c>
      <c r="F179" s="34">
        <f>SUM(F173:F178)</f>
        <v>1511188</v>
      </c>
      <c r="G179" s="39">
        <f t="shared" si="40"/>
        <v>2.9545676097127528E-2</v>
      </c>
      <c r="H179" s="34">
        <f>SUM(H173:H178)</f>
        <v>7540592</v>
      </c>
      <c r="I179" s="39">
        <f t="shared" si="41"/>
        <v>0.14742830727387399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9051780</v>
      </c>
      <c r="O179" s="39">
        <f t="shared" si="45"/>
        <v>0.17697398337100151</v>
      </c>
      <c r="P179" s="34">
        <f>SUM(P173:P178)</f>
        <v>2743855</v>
      </c>
      <c r="Q179" s="34">
        <f>SUM(Q173:Q178)</f>
        <v>31727960</v>
      </c>
      <c r="R179" s="34">
        <f>SUM(R173:R178)</f>
        <v>31727960</v>
      </c>
      <c r="S179" s="34">
        <f>SUM(S173:S178)</f>
        <v>1409532</v>
      </c>
      <c r="T179" s="39">
        <f t="shared" si="46"/>
        <v>4.4425547687276461E-2</v>
      </c>
      <c r="U179" s="39">
        <f t="shared" si="47"/>
        <v>1.7481743751036407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1399992</v>
      </c>
      <c r="E180" s="33">
        <v>1399992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1512088</v>
      </c>
      <c r="R180" s="33">
        <v>1512088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8050000</v>
      </c>
      <c r="E184" s="33">
        <v>8050000</v>
      </c>
      <c r="F184" s="33">
        <v>1005445</v>
      </c>
      <c r="G184" s="38">
        <f t="shared" si="40"/>
        <v>0.1249</v>
      </c>
      <c r="H184" s="33">
        <v>1951022</v>
      </c>
      <c r="I184" s="38">
        <f t="shared" si="41"/>
        <v>0.24236298136645962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2956467</v>
      </c>
      <c r="O184" s="38">
        <f t="shared" si="45"/>
        <v>0.36726298136645963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9449992</v>
      </c>
      <c r="E185" s="34">
        <f>SUM(E180:E184)</f>
        <v>9449992</v>
      </c>
      <c r="F185" s="34">
        <f>SUM(F180:F184)</f>
        <v>1005445</v>
      </c>
      <c r="G185" s="39">
        <f t="shared" si="40"/>
        <v>0.1063963863673112</v>
      </c>
      <c r="H185" s="34">
        <f>SUM(H180:H184)</f>
        <v>1951022</v>
      </c>
      <c r="I185" s="39">
        <f t="shared" si="41"/>
        <v>0.20645752927621527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2956467</v>
      </c>
      <c r="O185" s="39">
        <f t="shared" si="45"/>
        <v>0.31285391564352649</v>
      </c>
      <c r="P185" s="34">
        <f>SUM(P180:P184)</f>
        <v>0</v>
      </c>
      <c r="Q185" s="34">
        <f>SUM(Q180:Q184)</f>
        <v>1512088</v>
      </c>
      <c r="R185" s="34">
        <f>SUM(R180:R184)</f>
        <v>1512088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28806018</v>
      </c>
      <c r="E187" s="33">
        <v>29806018</v>
      </c>
      <c r="F187" s="33">
        <v>2176199</v>
      </c>
      <c r="G187" s="38">
        <f t="shared" si="40"/>
        <v>7.5546679169609623E-2</v>
      </c>
      <c r="H187" s="33">
        <v>4199511</v>
      </c>
      <c r="I187" s="38">
        <f t="shared" si="41"/>
        <v>0.14578589098986192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6375710</v>
      </c>
      <c r="O187" s="38">
        <f t="shared" si="45"/>
        <v>0.22133257015947153</v>
      </c>
      <c r="P187" s="33">
        <v>12030692</v>
      </c>
      <c r="Q187" s="33">
        <v>23757820</v>
      </c>
      <c r="R187" s="33">
        <v>23757820</v>
      </c>
      <c r="S187" s="33">
        <v>10279662</v>
      </c>
      <c r="T187" s="38">
        <f t="shared" si="46"/>
        <v>0.43268540632095032</v>
      </c>
      <c r="U187" s="38">
        <f t="shared" si="47"/>
        <v>-0.65093354563478145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58735604</v>
      </c>
      <c r="E188" s="33">
        <v>58735604</v>
      </c>
      <c r="F188" s="33">
        <v>3800825</v>
      </c>
      <c r="G188" s="38">
        <f t="shared" si="40"/>
        <v>6.4710750229111463E-2</v>
      </c>
      <c r="H188" s="33">
        <v>7380289</v>
      </c>
      <c r="I188" s="38">
        <f t="shared" si="41"/>
        <v>0.12565273015665251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11181114</v>
      </c>
      <c r="O188" s="38">
        <f t="shared" si="45"/>
        <v>0.19036348038576398</v>
      </c>
      <c r="P188" s="33">
        <v>34915273</v>
      </c>
      <c r="Q188" s="33">
        <v>50741273</v>
      </c>
      <c r="R188" s="33">
        <v>50741273</v>
      </c>
      <c r="S188" s="33">
        <v>18950008</v>
      </c>
      <c r="T188" s="38">
        <f t="shared" si="46"/>
        <v>0.37346339339968865</v>
      </c>
      <c r="U188" s="38">
        <f t="shared" si="47"/>
        <v>-0.78862290436623539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38457000</v>
      </c>
      <c r="E190" s="33">
        <v>38457000</v>
      </c>
      <c r="F190" s="33">
        <v>21648463</v>
      </c>
      <c r="G190" s="38">
        <f t="shared" si="40"/>
        <v>0.56292646332267204</v>
      </c>
      <c r="H190" s="33">
        <v>23074519</v>
      </c>
      <c r="I190" s="38">
        <f t="shared" si="41"/>
        <v>0.60000829497880748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44722982</v>
      </c>
      <c r="O190" s="38">
        <f t="shared" si="45"/>
        <v>1.1629347583014795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125998622</v>
      </c>
      <c r="E191" s="34">
        <f>SUM(E186:E190)</f>
        <v>126998622</v>
      </c>
      <c r="F191" s="34">
        <f>SUM(F186:F190)</f>
        <v>27625487</v>
      </c>
      <c r="G191" s="39">
        <f t="shared" si="40"/>
        <v>0.21925229467985768</v>
      </c>
      <c r="H191" s="34">
        <f>SUM(H186:H190)</f>
        <v>34654319</v>
      </c>
      <c r="I191" s="39">
        <f t="shared" si="41"/>
        <v>0.27503728572523595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62279806</v>
      </c>
      <c r="O191" s="39">
        <f t="shared" si="45"/>
        <v>0.49428958040509363</v>
      </c>
      <c r="P191" s="34">
        <f>SUM(P186:P190)</f>
        <v>46945965</v>
      </c>
      <c r="Q191" s="34">
        <f>SUM(Q186:Q190)</f>
        <v>74499093</v>
      </c>
      <c r="R191" s="34">
        <f>SUM(R186:R190)</f>
        <v>74499093</v>
      </c>
      <c r="S191" s="34">
        <f>SUM(S186:S190)</f>
        <v>29229670</v>
      </c>
      <c r="T191" s="39">
        <f t="shared" si="46"/>
        <v>0.39234934041411751</v>
      </c>
      <c r="U191" s="39">
        <f t="shared" si="47"/>
        <v>-0.26182539862584564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10794492</v>
      </c>
      <c r="E192" s="33">
        <v>10794492</v>
      </c>
      <c r="F192" s="33">
        <v>1818000</v>
      </c>
      <c r="G192" s="38">
        <f t="shared" si="40"/>
        <v>0.16841922713917432</v>
      </c>
      <c r="H192" s="33">
        <v>3211040</v>
      </c>
      <c r="I192" s="38">
        <f t="shared" si="41"/>
        <v>0.29747022833496933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5029040</v>
      </c>
      <c r="O192" s="38">
        <f t="shared" si="45"/>
        <v>0.46588945547414368</v>
      </c>
      <c r="P192" s="33">
        <v>4120367</v>
      </c>
      <c r="Q192" s="33">
        <v>11071212</v>
      </c>
      <c r="R192" s="33">
        <v>11071212</v>
      </c>
      <c r="S192" s="33">
        <v>2090938</v>
      </c>
      <c r="T192" s="38">
        <f t="shared" si="46"/>
        <v>0.18886261052538783</v>
      </c>
      <c r="U192" s="38">
        <f t="shared" si="47"/>
        <v>-0.22069077827290629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32225599</v>
      </c>
      <c r="E193" s="33">
        <v>32225599</v>
      </c>
      <c r="F193" s="33">
        <v>3685189</v>
      </c>
      <c r="G193" s="38">
        <f t="shared" si="40"/>
        <v>0.11435595037349035</v>
      </c>
      <c r="H193" s="33">
        <v>8507438</v>
      </c>
      <c r="I193" s="38">
        <f t="shared" si="41"/>
        <v>0.2639962720320575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12192627</v>
      </c>
      <c r="O193" s="38">
        <f t="shared" si="45"/>
        <v>0.37835222240554783</v>
      </c>
      <c r="P193" s="33">
        <v>9547477</v>
      </c>
      <c r="Q193" s="33">
        <v>29223550</v>
      </c>
      <c r="R193" s="33">
        <v>29223550</v>
      </c>
      <c r="S193" s="33">
        <v>4729931</v>
      </c>
      <c r="T193" s="38">
        <f t="shared" si="46"/>
        <v>0.16185340247848054</v>
      </c>
      <c r="U193" s="38">
        <f t="shared" si="47"/>
        <v>-0.10893338627576687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24451360</v>
      </c>
      <c r="E194" s="33">
        <v>24451360</v>
      </c>
      <c r="F194" s="33">
        <v>4215249</v>
      </c>
      <c r="G194" s="38">
        <f t="shared" si="40"/>
        <v>0.17239323293264669</v>
      </c>
      <c r="H194" s="33">
        <v>4838727</v>
      </c>
      <c r="I194" s="38">
        <f t="shared" si="41"/>
        <v>0.19789193729919316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9053976</v>
      </c>
      <c r="O194" s="38">
        <f t="shared" si="45"/>
        <v>0.37028517023183988</v>
      </c>
      <c r="P194" s="33">
        <v>6305544</v>
      </c>
      <c r="Q194" s="33">
        <v>14710944</v>
      </c>
      <c r="R194" s="33">
        <v>14710944</v>
      </c>
      <c r="S194" s="33">
        <v>3882171</v>
      </c>
      <c r="T194" s="38">
        <f t="shared" si="46"/>
        <v>0.26389679683370421</v>
      </c>
      <c r="U194" s="38">
        <f t="shared" si="47"/>
        <v>-0.23262338665783633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15731136</v>
      </c>
      <c r="E195" s="33">
        <v>15731136</v>
      </c>
      <c r="F195" s="33">
        <v>2312999</v>
      </c>
      <c r="G195" s="38">
        <f t="shared" si="40"/>
        <v>0.14703318310896302</v>
      </c>
      <c r="H195" s="33">
        <v>3418073</v>
      </c>
      <c r="I195" s="38">
        <f t="shared" si="41"/>
        <v>0.21728074819262894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5731072</v>
      </c>
      <c r="O195" s="38">
        <f t="shared" si="45"/>
        <v>0.36431393130159195</v>
      </c>
      <c r="P195" s="33">
        <v>5151896</v>
      </c>
      <c r="Q195" s="33">
        <v>24379086</v>
      </c>
      <c r="R195" s="33">
        <v>24379086</v>
      </c>
      <c r="S195" s="33">
        <v>2627974</v>
      </c>
      <c r="T195" s="38">
        <f t="shared" si="46"/>
        <v>0.10779624798074874</v>
      </c>
      <c r="U195" s="38">
        <f t="shared" si="47"/>
        <v>-0.33654076091598117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28547089</v>
      </c>
      <c r="E196" s="33">
        <v>28547089</v>
      </c>
      <c r="F196" s="33">
        <v>3313331</v>
      </c>
      <c r="G196" s="38">
        <f t="shared" si="40"/>
        <v>0.11606545942390133</v>
      </c>
      <c r="H196" s="33">
        <v>3624219</v>
      </c>
      <c r="I196" s="38">
        <f t="shared" si="41"/>
        <v>0.12695581675595716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6937550</v>
      </c>
      <c r="O196" s="38">
        <f t="shared" si="45"/>
        <v>0.24302127617985847</v>
      </c>
      <c r="P196" s="33">
        <v>3093709</v>
      </c>
      <c r="Q196" s="33">
        <v>25575888</v>
      </c>
      <c r="R196" s="33">
        <v>25575888</v>
      </c>
      <c r="S196" s="33">
        <v>1814523</v>
      </c>
      <c r="T196" s="38">
        <f t="shared" si="46"/>
        <v>7.0946627542316426E-2</v>
      </c>
      <c r="U196" s="38">
        <f t="shared" si="47"/>
        <v>0.17148025234435438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111749676</v>
      </c>
      <c r="E198" s="34">
        <f>SUM(E192:E197)</f>
        <v>111749676</v>
      </c>
      <c r="F198" s="34">
        <f>SUM(F192:F197)</f>
        <v>15344768</v>
      </c>
      <c r="G198" s="39">
        <f t="shared" si="40"/>
        <v>0.13731375829671311</v>
      </c>
      <c r="H198" s="34">
        <f>SUM(H192:H197)</f>
        <v>23599497</v>
      </c>
      <c r="I198" s="39">
        <f t="shared" si="41"/>
        <v>0.21118179349352206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38944265</v>
      </c>
      <c r="O198" s="39">
        <f t="shared" si="45"/>
        <v>0.34849555179023517</v>
      </c>
      <c r="P198" s="34">
        <f>SUM(P192:P197)</f>
        <v>28218993</v>
      </c>
      <c r="Q198" s="34">
        <f>SUM(Q192:Q197)</f>
        <v>104960680</v>
      </c>
      <c r="R198" s="34">
        <f>SUM(R192:R197)</f>
        <v>104960680</v>
      </c>
      <c r="S198" s="34">
        <f>SUM(S192:S197)</f>
        <v>15145537</v>
      </c>
      <c r="T198" s="39">
        <f t="shared" si="46"/>
        <v>0.14429724540656558</v>
      </c>
      <c r="U198" s="39">
        <f t="shared" si="47"/>
        <v>-0.16370166008404341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2738182</v>
      </c>
      <c r="G203" s="38">
        <f t="shared" si="40"/>
        <v>0</v>
      </c>
      <c r="H203" s="33">
        <v>2039934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4778116</v>
      </c>
      <c r="O203" s="38">
        <f t="shared" si="45"/>
        <v>0</v>
      </c>
      <c r="P203" s="33">
        <v>9022293</v>
      </c>
      <c r="Q203" s="33">
        <v>0</v>
      </c>
      <c r="R203" s="33">
        <v>0</v>
      </c>
      <c r="S203" s="33">
        <v>4448870</v>
      </c>
      <c r="T203" s="38">
        <f t="shared" si="46"/>
        <v>0</v>
      </c>
      <c r="U203" s="38">
        <f t="shared" si="47"/>
        <v>-0.77390071459661081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2738182</v>
      </c>
      <c r="G204" s="39">
        <f t="shared" si="40"/>
        <v>0</v>
      </c>
      <c r="H204" s="34">
        <f>SUM(H199:H203)</f>
        <v>2039934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4778116</v>
      </c>
      <c r="O204" s="39">
        <f t="shared" si="45"/>
        <v>0</v>
      </c>
      <c r="P204" s="34">
        <f>SUM(P199:P203)</f>
        <v>9022293</v>
      </c>
      <c r="Q204" s="34">
        <f>SUM(Q199:Q203)</f>
        <v>0</v>
      </c>
      <c r="R204" s="34">
        <f>SUM(R199:R203)</f>
        <v>0</v>
      </c>
      <c r="S204" s="34">
        <f>SUM(S199:S203)</f>
        <v>4448870</v>
      </c>
      <c r="T204" s="39">
        <f t="shared" si="46"/>
        <v>0</v>
      </c>
      <c r="U204" s="39">
        <f t="shared" si="47"/>
        <v>-0.77390071459661081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298345808</v>
      </c>
      <c r="E205" s="34">
        <f>SUM(E173:E178,E180:E184,E186:E190,E192:E197,E199:E203)</f>
        <v>299345808</v>
      </c>
      <c r="F205" s="34">
        <f>SUM(F173:F178,F180:F184,F186:F190,F192:F197,F199:F203)</f>
        <v>48225070</v>
      </c>
      <c r="G205" s="39">
        <f t="shared" si="40"/>
        <v>0.16164152036619198</v>
      </c>
      <c r="H205" s="34">
        <f>SUM(H173:H178,H180:H184,H186:H190,H192:H197,H199:H203)</f>
        <v>69785364</v>
      </c>
      <c r="I205" s="39">
        <f t="shared" si="41"/>
        <v>0.23390764049213655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118010434</v>
      </c>
      <c r="O205" s="39">
        <f t="shared" si="45"/>
        <v>0.39554916085832853</v>
      </c>
      <c r="P205" s="34">
        <f>SUM(P173:P178,P180:P184,P186:P190,P192:P197,P199:P203)</f>
        <v>86931106</v>
      </c>
      <c r="Q205" s="34">
        <f>SUM(Q173:Q178,Q180:Q184,Q186:Q190,Q192:Q197,Q199:Q203)</f>
        <v>212699821</v>
      </c>
      <c r="R205" s="34">
        <f>SUM(R173:R178,R180:R184,R186:R190,R192:R197,R199:R203)</f>
        <v>212699821</v>
      </c>
      <c r="S205" s="34">
        <f>SUM(S173:S178,S180:S184,S186:S190,S192:S197,S199:S203)</f>
        <v>50233609</v>
      </c>
      <c r="T205" s="39">
        <f t="shared" si="46"/>
        <v>0.2361713741169533</v>
      </c>
      <c r="U205" s="39">
        <f t="shared" si="47"/>
        <v>-0.1972336806574162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950920</v>
      </c>
      <c r="E208" s="33">
        <v>950920</v>
      </c>
      <c r="F208" s="33">
        <v>493235</v>
      </c>
      <c r="G208" s="38">
        <f t="shared" ref="G208:G231" si="48">IF(($D208     =0),0,($F208     /$D208     ))</f>
        <v>0.5186924241786901</v>
      </c>
      <c r="H208" s="33">
        <v>415970</v>
      </c>
      <c r="I208" s="38">
        <f t="shared" ref="I208:I231" si="49">IF(($D208     =0),0,($H208     /$D208     ))</f>
        <v>0.43743953224245996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909205</v>
      </c>
      <c r="O208" s="38">
        <f t="shared" ref="O208:O231" si="53">IF(($D208     =0),0,($N208     /$D208     ))</f>
        <v>0.95613195642115001</v>
      </c>
      <c r="P208" s="33">
        <v>802100</v>
      </c>
      <c r="Q208" s="33">
        <v>952326</v>
      </c>
      <c r="R208" s="33">
        <v>952326</v>
      </c>
      <c r="S208" s="33">
        <v>506858</v>
      </c>
      <c r="T208" s="38">
        <f t="shared" ref="T208:T231" si="54">IF(($Q208     =0),0,($S208     /$Q208     ))</f>
        <v>0.5322316097638834</v>
      </c>
      <c r="U208" s="38">
        <f t="shared" ref="U208:U231" si="55">IF(($P208     =0),0,(($H208     /$P208     )-1))</f>
        <v>-0.48139882807629975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52549514</v>
      </c>
      <c r="E209" s="33">
        <v>52549514</v>
      </c>
      <c r="F209" s="33">
        <v>3735083</v>
      </c>
      <c r="G209" s="38">
        <f t="shared" si="48"/>
        <v>7.1077403303863099E-2</v>
      </c>
      <c r="H209" s="33">
        <v>16496747</v>
      </c>
      <c r="I209" s="38">
        <f t="shared" si="49"/>
        <v>0.31392767971174768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20231830</v>
      </c>
      <c r="O209" s="38">
        <f t="shared" si="53"/>
        <v>0.38500508301561076</v>
      </c>
      <c r="P209" s="33">
        <v>23703768</v>
      </c>
      <c r="Q209" s="33">
        <v>33491924</v>
      </c>
      <c r="R209" s="33">
        <v>33491924</v>
      </c>
      <c r="S209" s="33">
        <v>20022004</v>
      </c>
      <c r="T209" s="38">
        <f t="shared" si="54"/>
        <v>0.59781587943409875</v>
      </c>
      <c r="U209" s="38">
        <f t="shared" si="55"/>
        <v>-0.30404537371442375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30635114</v>
      </c>
      <c r="E210" s="33">
        <v>30635114</v>
      </c>
      <c r="F210" s="33">
        <v>549071</v>
      </c>
      <c r="G210" s="38">
        <f t="shared" si="48"/>
        <v>1.79229298771338E-2</v>
      </c>
      <c r="H210" s="33">
        <v>1862109</v>
      </c>
      <c r="I210" s="38">
        <f t="shared" si="49"/>
        <v>6.0783485251597234E-2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2411180</v>
      </c>
      <c r="O210" s="38">
        <f t="shared" si="53"/>
        <v>7.8706415128731042E-2</v>
      </c>
      <c r="P210" s="33">
        <v>2019052</v>
      </c>
      <c r="Q210" s="33">
        <v>17671080</v>
      </c>
      <c r="R210" s="33">
        <v>17671080</v>
      </c>
      <c r="S210" s="33">
        <v>1287136</v>
      </c>
      <c r="T210" s="38">
        <f t="shared" si="54"/>
        <v>7.2838558820400343E-2</v>
      </c>
      <c r="U210" s="38">
        <f t="shared" si="55"/>
        <v>-7.7731034168510793E-2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4157165</v>
      </c>
      <c r="E211" s="33">
        <v>4157165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6163783</v>
      </c>
      <c r="R211" s="33">
        <v>6163783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42926235</v>
      </c>
      <c r="E212" s="33">
        <v>42926235</v>
      </c>
      <c r="F212" s="33">
        <v>12083079</v>
      </c>
      <c r="G212" s="38">
        <f t="shared" si="48"/>
        <v>0.2814847144176516</v>
      </c>
      <c r="H212" s="33">
        <v>1811590</v>
      </c>
      <c r="I212" s="38">
        <f t="shared" si="49"/>
        <v>4.2202396739429861E-2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13894669</v>
      </c>
      <c r="O212" s="38">
        <f t="shared" si="53"/>
        <v>0.32368711115708143</v>
      </c>
      <c r="P212" s="33">
        <v>8680864</v>
      </c>
      <c r="Q212" s="33">
        <v>28018417</v>
      </c>
      <c r="R212" s="33">
        <v>28018417</v>
      </c>
      <c r="S212" s="33">
        <v>4317854</v>
      </c>
      <c r="T212" s="38">
        <f t="shared" si="54"/>
        <v>0.15410770708423677</v>
      </c>
      <c r="U212" s="38">
        <f t="shared" si="55"/>
        <v>-0.79131224726018057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2229924</v>
      </c>
      <c r="E213" s="33">
        <v>2229924</v>
      </c>
      <c r="F213" s="33">
        <v>20311</v>
      </c>
      <c r="G213" s="38">
        <f t="shared" si="48"/>
        <v>9.1083821690784075E-3</v>
      </c>
      <c r="H213" s="33">
        <v>89097</v>
      </c>
      <c r="I213" s="38">
        <f t="shared" si="49"/>
        <v>3.9955173360168329E-2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109408</v>
      </c>
      <c r="O213" s="38">
        <f t="shared" si="53"/>
        <v>4.9063555529246738E-2</v>
      </c>
      <c r="P213" s="33">
        <v>134788</v>
      </c>
      <c r="Q213" s="33">
        <v>2317392</v>
      </c>
      <c r="R213" s="33">
        <v>2317392</v>
      </c>
      <c r="S213" s="33">
        <v>83944</v>
      </c>
      <c r="T213" s="38">
        <f t="shared" si="54"/>
        <v>3.6223478807210864E-2</v>
      </c>
      <c r="U213" s="38">
        <f t="shared" si="55"/>
        <v>-0.33898418256818119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128623502</v>
      </c>
      <c r="E214" s="33">
        <v>128623502</v>
      </c>
      <c r="F214" s="33">
        <v>9173175</v>
      </c>
      <c r="G214" s="38">
        <f t="shared" si="48"/>
        <v>7.1318031754414521E-2</v>
      </c>
      <c r="H214" s="33">
        <v>37124280</v>
      </c>
      <c r="I214" s="38">
        <f t="shared" si="49"/>
        <v>0.28862750137218313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46297455</v>
      </c>
      <c r="O214" s="38">
        <f t="shared" si="53"/>
        <v>0.35994553312659766</v>
      </c>
      <c r="P214" s="33">
        <v>42861890</v>
      </c>
      <c r="Q214" s="33">
        <v>140166300</v>
      </c>
      <c r="R214" s="33">
        <v>140166300</v>
      </c>
      <c r="S214" s="33">
        <v>36436786</v>
      </c>
      <c r="T214" s="38">
        <f t="shared" si="54"/>
        <v>0.25995396896400919</v>
      </c>
      <c r="U214" s="38">
        <f t="shared" si="55"/>
        <v>-0.13386273913726154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262072374</v>
      </c>
      <c r="E216" s="34">
        <f>SUM(E208:E215)</f>
        <v>262072374</v>
      </c>
      <c r="F216" s="34">
        <f>SUM(F208:F215)</f>
        <v>26053954</v>
      </c>
      <c r="G216" s="39">
        <f t="shared" si="48"/>
        <v>9.9415110422894096E-2</v>
      </c>
      <c r="H216" s="34">
        <f>SUM(H208:H215)</f>
        <v>57799793</v>
      </c>
      <c r="I216" s="39">
        <f t="shared" si="49"/>
        <v>0.22054897323897252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83853747</v>
      </c>
      <c r="O216" s="39">
        <f t="shared" si="53"/>
        <v>0.31996408366186663</v>
      </c>
      <c r="P216" s="34">
        <f>SUM(P208:P215)</f>
        <v>78202462</v>
      </c>
      <c r="Q216" s="34">
        <f>SUM(Q208:Q215)</f>
        <v>228781222</v>
      </c>
      <c r="R216" s="34">
        <f>SUM(R208:R215)</f>
        <v>228781222</v>
      </c>
      <c r="S216" s="34">
        <f>SUM(S208:S215)</f>
        <v>62654582</v>
      </c>
      <c r="T216" s="39">
        <f t="shared" si="54"/>
        <v>0.27386243264318255</v>
      </c>
      <c r="U216" s="39">
        <f t="shared" si="55"/>
        <v>-0.26089548178163491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57438336</v>
      </c>
      <c r="E217" s="33">
        <v>57438336</v>
      </c>
      <c r="F217" s="33">
        <v>6065522</v>
      </c>
      <c r="G217" s="38">
        <f t="shared" si="48"/>
        <v>0.10560058703650468</v>
      </c>
      <c r="H217" s="33">
        <v>6745203</v>
      </c>
      <c r="I217" s="38">
        <f t="shared" si="49"/>
        <v>0.11743381632782676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12810725</v>
      </c>
      <c r="O217" s="38">
        <f t="shared" si="53"/>
        <v>0.22303440336433145</v>
      </c>
      <c r="P217" s="33">
        <v>15022306</v>
      </c>
      <c r="Q217" s="33">
        <v>38451240</v>
      </c>
      <c r="R217" s="33">
        <v>38451240</v>
      </c>
      <c r="S217" s="33">
        <v>9267152</v>
      </c>
      <c r="T217" s="38">
        <f t="shared" si="54"/>
        <v>0.24101048496745489</v>
      </c>
      <c r="U217" s="38">
        <f t="shared" si="55"/>
        <v>-0.5509875115045586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180218115</v>
      </c>
      <c r="E218" s="33">
        <v>180218115</v>
      </c>
      <c r="F218" s="33">
        <v>15306223</v>
      </c>
      <c r="G218" s="38">
        <f t="shared" si="48"/>
        <v>8.4931656287715582E-2</v>
      </c>
      <c r="H218" s="33">
        <v>30833719</v>
      </c>
      <c r="I218" s="38">
        <f t="shared" si="49"/>
        <v>0.17109111922516779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46139942</v>
      </c>
      <c r="O218" s="38">
        <f t="shared" si="53"/>
        <v>0.25602277551288338</v>
      </c>
      <c r="P218" s="33">
        <v>53084672</v>
      </c>
      <c r="Q218" s="33">
        <v>231740340</v>
      </c>
      <c r="R218" s="33">
        <v>231740340</v>
      </c>
      <c r="S218" s="33">
        <v>26563073</v>
      </c>
      <c r="T218" s="38">
        <f t="shared" si="54"/>
        <v>0.11462429458764063</v>
      </c>
      <c r="U218" s="38">
        <f t="shared" si="55"/>
        <v>-0.41915965874292305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105694261</v>
      </c>
      <c r="E219" s="33">
        <v>105694261</v>
      </c>
      <c r="F219" s="33">
        <v>20698065</v>
      </c>
      <c r="G219" s="38">
        <f t="shared" si="48"/>
        <v>0.19582960138204666</v>
      </c>
      <c r="H219" s="33">
        <v>23107408</v>
      </c>
      <c r="I219" s="38">
        <f t="shared" si="49"/>
        <v>0.2186250017869939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43805473</v>
      </c>
      <c r="O219" s="38">
        <f t="shared" si="53"/>
        <v>0.41445460316904054</v>
      </c>
      <c r="P219" s="33">
        <v>41035260</v>
      </c>
      <c r="Q219" s="33">
        <v>99686138</v>
      </c>
      <c r="R219" s="33">
        <v>99686138</v>
      </c>
      <c r="S219" s="33">
        <v>21982350</v>
      </c>
      <c r="T219" s="38">
        <f t="shared" si="54"/>
        <v>0.22051561471866832</v>
      </c>
      <c r="U219" s="38">
        <f t="shared" si="55"/>
        <v>-0.43688895842258579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9493692</v>
      </c>
      <c r="E220" s="33">
        <v>9493692</v>
      </c>
      <c r="F220" s="33">
        <v>1392065</v>
      </c>
      <c r="G220" s="38">
        <f t="shared" si="48"/>
        <v>0.14663052056038894</v>
      </c>
      <c r="H220" s="33">
        <v>1772891</v>
      </c>
      <c r="I220" s="38">
        <f t="shared" si="49"/>
        <v>0.18674410334778083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3164956</v>
      </c>
      <c r="O220" s="38">
        <f t="shared" si="53"/>
        <v>0.33337462390816974</v>
      </c>
      <c r="P220" s="33">
        <v>3326959</v>
      </c>
      <c r="Q220" s="33">
        <v>8695572</v>
      </c>
      <c r="R220" s="33">
        <v>8695572</v>
      </c>
      <c r="S220" s="33">
        <v>1572708</v>
      </c>
      <c r="T220" s="38">
        <f t="shared" si="54"/>
        <v>0.18086308755766728</v>
      </c>
      <c r="U220" s="38">
        <f t="shared" si="55"/>
        <v>-0.46711366145480004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7523676</v>
      </c>
      <c r="E221" s="33">
        <v>7523676</v>
      </c>
      <c r="F221" s="33">
        <v>1564608</v>
      </c>
      <c r="G221" s="38">
        <f t="shared" si="48"/>
        <v>0.20795791844305894</v>
      </c>
      <c r="H221" s="33">
        <v>116246</v>
      </c>
      <c r="I221" s="38">
        <f t="shared" si="49"/>
        <v>1.5450691922406015E-2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1680854</v>
      </c>
      <c r="O221" s="38">
        <f t="shared" si="53"/>
        <v>0.22340861036546497</v>
      </c>
      <c r="P221" s="33">
        <v>2749970</v>
      </c>
      <c r="Q221" s="33">
        <v>10129781</v>
      </c>
      <c r="R221" s="33">
        <v>10129781</v>
      </c>
      <c r="S221" s="33">
        <v>2749970</v>
      </c>
      <c r="T221" s="38">
        <f t="shared" si="54"/>
        <v>0.27147378605717143</v>
      </c>
      <c r="U221" s="38">
        <f t="shared" si="55"/>
        <v>-0.95772826612653961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4520000</v>
      </c>
      <c r="E222" s="33">
        <v>4520000</v>
      </c>
      <c r="F222" s="33">
        <v>0</v>
      </c>
      <c r="G222" s="38">
        <f t="shared" si="48"/>
        <v>0</v>
      </c>
      <c r="H222" s="33">
        <v>868550</v>
      </c>
      <c r="I222" s="38">
        <f t="shared" si="49"/>
        <v>0.19215707964601769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868550</v>
      </c>
      <c r="O222" s="38">
        <f t="shared" si="53"/>
        <v>0.19215707964601769</v>
      </c>
      <c r="P222" s="33">
        <v>3398507</v>
      </c>
      <c r="Q222" s="33">
        <v>7500000</v>
      </c>
      <c r="R222" s="33">
        <v>7500000</v>
      </c>
      <c r="S222" s="33">
        <v>2647908</v>
      </c>
      <c r="T222" s="38">
        <f t="shared" si="54"/>
        <v>0.35305439999999999</v>
      </c>
      <c r="U222" s="38">
        <f t="shared" si="55"/>
        <v>-0.74443189318132941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364888080</v>
      </c>
      <c r="E224" s="34">
        <f>SUM(E217:E223)</f>
        <v>364888080</v>
      </c>
      <c r="F224" s="34">
        <f>SUM(F217:F223)</f>
        <v>45026483</v>
      </c>
      <c r="G224" s="39">
        <f t="shared" si="48"/>
        <v>0.12339806496282367</v>
      </c>
      <c r="H224" s="34">
        <f>SUM(H217:H223)</f>
        <v>63444017</v>
      </c>
      <c r="I224" s="39">
        <f t="shared" si="49"/>
        <v>0.17387253921805285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108470500</v>
      </c>
      <c r="O224" s="39">
        <f t="shared" si="53"/>
        <v>0.29727060418087653</v>
      </c>
      <c r="P224" s="34">
        <f>SUM(P217:P223)</f>
        <v>118617674</v>
      </c>
      <c r="Q224" s="34">
        <f>SUM(Q217:Q223)</f>
        <v>396203071</v>
      </c>
      <c r="R224" s="34">
        <f>SUM(R217:R223)</f>
        <v>396203071</v>
      </c>
      <c r="S224" s="34">
        <f>SUM(S217:S223)</f>
        <v>64783161</v>
      </c>
      <c r="T224" s="39">
        <f t="shared" si="54"/>
        <v>0.16350999207676509</v>
      </c>
      <c r="U224" s="39">
        <f t="shared" si="55"/>
        <v>-0.46513858465982061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2809108</v>
      </c>
      <c r="E225" s="33">
        <v>2809108</v>
      </c>
      <c r="F225" s="33">
        <v>130082</v>
      </c>
      <c r="G225" s="38">
        <f t="shared" si="48"/>
        <v>4.6307226350855858E-2</v>
      </c>
      <c r="H225" s="33">
        <v>2440789</v>
      </c>
      <c r="I225" s="38">
        <f t="shared" si="49"/>
        <v>0.8688840016118996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2570871</v>
      </c>
      <c r="O225" s="38">
        <f t="shared" si="53"/>
        <v>0.91519122796275543</v>
      </c>
      <c r="P225" s="33">
        <v>716162</v>
      </c>
      <c r="Q225" s="33">
        <v>6372936</v>
      </c>
      <c r="R225" s="33">
        <v>6372936</v>
      </c>
      <c r="S225" s="33">
        <v>530935</v>
      </c>
      <c r="T225" s="38">
        <f t="shared" si="54"/>
        <v>8.3310894695945478E-2</v>
      </c>
      <c r="U225" s="38">
        <f t="shared" si="55"/>
        <v>2.4081520661526303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24642918</v>
      </c>
      <c r="E226" s="33">
        <v>24642918</v>
      </c>
      <c r="F226" s="33">
        <v>3223370</v>
      </c>
      <c r="G226" s="38">
        <f t="shared" si="48"/>
        <v>0.13080309726307573</v>
      </c>
      <c r="H226" s="33">
        <v>10003027</v>
      </c>
      <c r="I226" s="38">
        <f t="shared" si="49"/>
        <v>0.40591893378860411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13226397</v>
      </c>
      <c r="O226" s="38">
        <f t="shared" si="53"/>
        <v>0.53672203105167982</v>
      </c>
      <c r="P226" s="33">
        <v>4115746</v>
      </c>
      <c r="Q226" s="33">
        <v>17217087</v>
      </c>
      <c r="R226" s="33">
        <v>17217087</v>
      </c>
      <c r="S226" s="33">
        <v>1898095</v>
      </c>
      <c r="T226" s="38">
        <f t="shared" si="54"/>
        <v>0.11024483990816797</v>
      </c>
      <c r="U226" s="38">
        <f t="shared" si="55"/>
        <v>1.4304286513307671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21012018</v>
      </c>
      <c r="E227" s="33">
        <v>21012018</v>
      </c>
      <c r="F227" s="33">
        <v>2532508</v>
      </c>
      <c r="G227" s="38">
        <f t="shared" si="48"/>
        <v>0.12052664337142677</v>
      </c>
      <c r="H227" s="33">
        <v>5632753</v>
      </c>
      <c r="I227" s="38">
        <f t="shared" si="49"/>
        <v>0.2680729190313848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8165261</v>
      </c>
      <c r="O227" s="38">
        <f t="shared" si="53"/>
        <v>0.38859956240281157</v>
      </c>
      <c r="P227" s="33">
        <v>11852748</v>
      </c>
      <c r="Q227" s="33">
        <v>30779824</v>
      </c>
      <c r="R227" s="33">
        <v>30779824</v>
      </c>
      <c r="S227" s="33">
        <v>7991360</v>
      </c>
      <c r="T227" s="38">
        <f t="shared" si="54"/>
        <v>0.25962981464741319</v>
      </c>
      <c r="U227" s="38">
        <f t="shared" si="55"/>
        <v>-0.52477239877199788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134762745</v>
      </c>
      <c r="E228" s="33">
        <v>134762745</v>
      </c>
      <c r="F228" s="33">
        <v>23003084</v>
      </c>
      <c r="G228" s="38">
        <f t="shared" si="48"/>
        <v>0.17069319862844884</v>
      </c>
      <c r="H228" s="33">
        <v>44180628</v>
      </c>
      <c r="I228" s="38">
        <f t="shared" si="49"/>
        <v>0.32784007182400449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67183712</v>
      </c>
      <c r="O228" s="38">
        <f t="shared" si="53"/>
        <v>0.49853327045245333</v>
      </c>
      <c r="P228" s="33">
        <v>31064900</v>
      </c>
      <c r="Q228" s="33">
        <v>117480394</v>
      </c>
      <c r="R228" s="33">
        <v>117480394</v>
      </c>
      <c r="S228" s="33">
        <v>22365402</v>
      </c>
      <c r="T228" s="38">
        <f t="shared" si="54"/>
        <v>0.19037561280225193</v>
      </c>
      <c r="U228" s="38">
        <f t="shared" si="55"/>
        <v>0.42220409529726477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183226789</v>
      </c>
      <c r="E230" s="34">
        <f>SUM(E225:E229)</f>
        <v>183226789</v>
      </c>
      <c r="F230" s="34">
        <f>SUM(F225:F229)</f>
        <v>28889044</v>
      </c>
      <c r="G230" s="39">
        <f t="shared" si="48"/>
        <v>0.15766823267311639</v>
      </c>
      <c r="H230" s="34">
        <f>SUM(H225:H229)</f>
        <v>62257197</v>
      </c>
      <c r="I230" s="39">
        <f t="shared" si="49"/>
        <v>0.33978217562935081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91146241</v>
      </c>
      <c r="O230" s="39">
        <f t="shared" si="53"/>
        <v>0.49745040830246717</v>
      </c>
      <c r="P230" s="34">
        <f>SUM(P225:P229)</f>
        <v>47749556</v>
      </c>
      <c r="Q230" s="34">
        <f>SUM(Q225:Q229)</f>
        <v>171850241</v>
      </c>
      <c r="R230" s="34">
        <f>SUM(R225:R229)</f>
        <v>171850241</v>
      </c>
      <c r="S230" s="34">
        <f>SUM(S225:S229)</f>
        <v>32785792</v>
      </c>
      <c r="T230" s="39">
        <f t="shared" si="54"/>
        <v>0.19078118138920735</v>
      </c>
      <c r="U230" s="39">
        <f t="shared" si="55"/>
        <v>0.30382776752939855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810187243</v>
      </c>
      <c r="E231" s="34">
        <f>SUM(E208:E215,E217:E223,E225:E229)</f>
        <v>810187243</v>
      </c>
      <c r="F231" s="34">
        <f>SUM(F208:F215,F217:F223,F225:F229)</f>
        <v>99969481</v>
      </c>
      <c r="G231" s="39">
        <f t="shared" si="48"/>
        <v>0.12339058885922251</v>
      </c>
      <c r="H231" s="34">
        <f>SUM(H208:H215,H217:H223,H225:H229)</f>
        <v>183501007</v>
      </c>
      <c r="I231" s="39">
        <f t="shared" si="49"/>
        <v>0.22649209622274935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283470488</v>
      </c>
      <c r="O231" s="39">
        <f t="shared" si="53"/>
        <v>0.34988268508197184</v>
      </c>
      <c r="P231" s="34">
        <f>SUM(P208:P215,P217:P223,P225:P229)</f>
        <v>244569692</v>
      </c>
      <c r="Q231" s="34">
        <f>SUM(Q208:Q215,Q217:Q223,Q225:Q229)</f>
        <v>796834534</v>
      </c>
      <c r="R231" s="34">
        <f>SUM(R208:R215,R217:R223,R225:R229)</f>
        <v>796834534</v>
      </c>
      <c r="S231" s="34">
        <f>SUM(S208:S215,S217:S223,S225:S229)</f>
        <v>160223535</v>
      </c>
      <c r="T231" s="39">
        <f t="shared" si="54"/>
        <v>0.201075038999251</v>
      </c>
      <c r="U231" s="39">
        <f t="shared" si="55"/>
        <v>-0.24969849902742647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51606308</v>
      </c>
      <c r="E235" s="33">
        <v>51606308</v>
      </c>
      <c r="F235" s="33">
        <v>10128841</v>
      </c>
      <c r="G235" s="38">
        <f t="shared" si="56"/>
        <v>0.19627137442190207</v>
      </c>
      <c r="H235" s="33">
        <v>11664661</v>
      </c>
      <c r="I235" s="38">
        <f t="shared" si="57"/>
        <v>0.22603168976939797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21793502</v>
      </c>
      <c r="O235" s="38">
        <f t="shared" si="61"/>
        <v>0.42230306419130004</v>
      </c>
      <c r="P235" s="33">
        <v>20704134</v>
      </c>
      <c r="Q235" s="33">
        <v>47098199</v>
      </c>
      <c r="R235" s="33">
        <v>47098199</v>
      </c>
      <c r="S235" s="33">
        <v>14556901</v>
      </c>
      <c r="T235" s="38">
        <f t="shared" si="62"/>
        <v>0.30907553386489367</v>
      </c>
      <c r="U235" s="38">
        <f t="shared" si="63"/>
        <v>-0.43660232299501156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284504370</v>
      </c>
      <c r="E236" s="33">
        <v>284504370</v>
      </c>
      <c r="F236" s="33">
        <v>17176735</v>
      </c>
      <c r="G236" s="38">
        <f t="shared" si="56"/>
        <v>6.03742395942811E-2</v>
      </c>
      <c r="H236" s="33">
        <v>25519416</v>
      </c>
      <c r="I236" s="38">
        <f t="shared" si="57"/>
        <v>8.9697799720967378E-2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42696151</v>
      </c>
      <c r="O236" s="38">
        <f t="shared" si="61"/>
        <v>0.15007203931524848</v>
      </c>
      <c r="P236" s="33">
        <v>31057587</v>
      </c>
      <c r="Q236" s="33">
        <v>305871743</v>
      </c>
      <c r="R236" s="33">
        <v>305871743</v>
      </c>
      <c r="S236" s="33">
        <v>21551327</v>
      </c>
      <c r="T236" s="38">
        <f t="shared" si="62"/>
        <v>7.0458705301195482E-2</v>
      </c>
      <c r="U236" s="38">
        <f t="shared" si="63"/>
        <v>-0.17831942320567273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11707275</v>
      </c>
      <c r="E237" s="33">
        <v>11707275</v>
      </c>
      <c r="F237" s="33">
        <v>611187</v>
      </c>
      <c r="G237" s="38">
        <f t="shared" si="56"/>
        <v>5.2205743864392015E-2</v>
      </c>
      <c r="H237" s="33">
        <v>11752</v>
      </c>
      <c r="I237" s="38">
        <f t="shared" si="57"/>
        <v>1.0038202741457769E-3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622939</v>
      </c>
      <c r="O237" s="38">
        <f t="shared" si="61"/>
        <v>5.3209564138537786E-2</v>
      </c>
      <c r="P237" s="33">
        <v>1504181</v>
      </c>
      <c r="Q237" s="33">
        <v>9217620</v>
      </c>
      <c r="R237" s="33">
        <v>9217620</v>
      </c>
      <c r="S237" s="33">
        <v>244444</v>
      </c>
      <c r="T237" s="38">
        <f t="shared" si="62"/>
        <v>2.6519209947904122E-2</v>
      </c>
      <c r="U237" s="38">
        <f t="shared" si="63"/>
        <v>-0.99218711046077568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21073039</v>
      </c>
      <c r="E238" s="33">
        <v>21073039</v>
      </c>
      <c r="F238" s="33">
        <v>4327569</v>
      </c>
      <c r="G238" s="38">
        <f t="shared" si="56"/>
        <v>0.20536046082389919</v>
      </c>
      <c r="H238" s="33">
        <v>5026319</v>
      </c>
      <c r="I238" s="38">
        <f t="shared" si="57"/>
        <v>0.23851894356575717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9353888</v>
      </c>
      <c r="O238" s="38">
        <f t="shared" si="61"/>
        <v>0.4438794043896564</v>
      </c>
      <c r="P238" s="33">
        <v>8023004</v>
      </c>
      <c r="Q238" s="33">
        <v>19928371</v>
      </c>
      <c r="R238" s="33">
        <v>19928371</v>
      </c>
      <c r="S238" s="33">
        <v>4723092</v>
      </c>
      <c r="T238" s="38">
        <f t="shared" si="62"/>
        <v>0.2370034158838171</v>
      </c>
      <c r="U238" s="38">
        <f t="shared" si="63"/>
        <v>-0.37351159241600773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10421237</v>
      </c>
      <c r="E239" s="33">
        <v>10421237</v>
      </c>
      <c r="F239" s="33">
        <v>2152604</v>
      </c>
      <c r="G239" s="38">
        <f t="shared" si="56"/>
        <v>0.20655935566958125</v>
      </c>
      <c r="H239" s="33">
        <v>2583668</v>
      </c>
      <c r="I239" s="38">
        <f t="shared" si="57"/>
        <v>0.24792335113384331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4736272</v>
      </c>
      <c r="O239" s="38">
        <f t="shared" si="61"/>
        <v>0.45448270680342456</v>
      </c>
      <c r="P239" s="33">
        <v>4738583</v>
      </c>
      <c r="Q239" s="33">
        <v>9649294</v>
      </c>
      <c r="R239" s="33">
        <v>9649294</v>
      </c>
      <c r="S239" s="33">
        <v>2400533</v>
      </c>
      <c r="T239" s="38">
        <f t="shared" si="62"/>
        <v>0.24877809713332394</v>
      </c>
      <c r="U239" s="38">
        <f t="shared" si="63"/>
        <v>-0.45475936582729481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379312229</v>
      </c>
      <c r="E240" s="34">
        <f>SUM(E234:E239)</f>
        <v>379312229</v>
      </c>
      <c r="F240" s="34">
        <f>SUM(F234:F239)</f>
        <v>34396936</v>
      </c>
      <c r="G240" s="39">
        <f t="shared" si="56"/>
        <v>9.0682380820366323E-2</v>
      </c>
      <c r="H240" s="34">
        <f>SUM(H234:H239)</f>
        <v>44805816</v>
      </c>
      <c r="I240" s="39">
        <f t="shared" si="57"/>
        <v>0.11812383723594633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79202752</v>
      </c>
      <c r="O240" s="39">
        <f t="shared" si="61"/>
        <v>0.20880621805631266</v>
      </c>
      <c r="P240" s="34">
        <f>SUM(P234:P239)</f>
        <v>66027489</v>
      </c>
      <c r="Q240" s="34">
        <f>SUM(Q234:Q239)</f>
        <v>391765227</v>
      </c>
      <c r="R240" s="34">
        <f>SUM(R234:R239)</f>
        <v>391765227</v>
      </c>
      <c r="S240" s="34">
        <f>SUM(S234:S239)</f>
        <v>43476297</v>
      </c>
      <c r="T240" s="39">
        <f t="shared" si="62"/>
        <v>0.11097538526562492</v>
      </c>
      <c r="U240" s="39">
        <f t="shared" si="63"/>
        <v>-0.32140663413688197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9702452</v>
      </c>
      <c r="E242" s="33">
        <v>9702452</v>
      </c>
      <c r="F242" s="33">
        <v>839088</v>
      </c>
      <c r="G242" s="38">
        <f t="shared" si="56"/>
        <v>8.6482056288451625E-2</v>
      </c>
      <c r="H242" s="33">
        <v>957108</v>
      </c>
      <c r="I242" s="38">
        <f t="shared" si="57"/>
        <v>9.8645991755486134E-2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1796196</v>
      </c>
      <c r="O242" s="38">
        <f t="shared" si="61"/>
        <v>0.18512804804393776</v>
      </c>
      <c r="P242" s="33">
        <v>4152128</v>
      </c>
      <c r="Q242" s="33">
        <v>13834812</v>
      </c>
      <c r="R242" s="33">
        <v>13834812</v>
      </c>
      <c r="S242" s="33">
        <v>2370812</v>
      </c>
      <c r="T242" s="38">
        <f t="shared" si="62"/>
        <v>0.17136568245379843</v>
      </c>
      <c r="U242" s="38">
        <f t="shared" si="63"/>
        <v>-0.76948976524808488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9511140</v>
      </c>
      <c r="E243" s="33">
        <v>9511140</v>
      </c>
      <c r="F243" s="33">
        <v>4043409</v>
      </c>
      <c r="G243" s="38">
        <f t="shared" si="56"/>
        <v>0.42512348677445605</v>
      </c>
      <c r="H243" s="33">
        <v>4448747</v>
      </c>
      <c r="I243" s="38">
        <f t="shared" si="57"/>
        <v>0.46774067041385153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8492156</v>
      </c>
      <c r="O243" s="38">
        <f t="shared" si="61"/>
        <v>0.89286415718830758</v>
      </c>
      <c r="P243" s="33">
        <v>18602391</v>
      </c>
      <c r="Q243" s="33">
        <v>5671356</v>
      </c>
      <c r="R243" s="33">
        <v>5671356</v>
      </c>
      <c r="S243" s="33">
        <v>11805060</v>
      </c>
      <c r="T243" s="38">
        <f t="shared" si="62"/>
        <v>2.0815233605508099</v>
      </c>
      <c r="U243" s="38">
        <f t="shared" si="63"/>
        <v>-0.76085079600788952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6447982</v>
      </c>
      <c r="E244" s="33">
        <v>6447982</v>
      </c>
      <c r="F244" s="33">
        <v>157132</v>
      </c>
      <c r="G244" s="38">
        <f t="shared" si="56"/>
        <v>2.4369174727845083E-2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157132</v>
      </c>
      <c r="O244" s="38">
        <f t="shared" si="61"/>
        <v>2.4369174727845083E-2</v>
      </c>
      <c r="P244" s="33">
        <v>0</v>
      </c>
      <c r="Q244" s="33">
        <v>5486240</v>
      </c>
      <c r="R244" s="33">
        <v>5486240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11260693</v>
      </c>
      <c r="E245" s="33">
        <v>11260693</v>
      </c>
      <c r="F245" s="33">
        <v>3455830</v>
      </c>
      <c r="G245" s="38">
        <f t="shared" si="56"/>
        <v>0.30689319032141271</v>
      </c>
      <c r="H245" s="33">
        <v>3285460</v>
      </c>
      <c r="I245" s="38">
        <f t="shared" si="57"/>
        <v>0.29176357085660715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6741290</v>
      </c>
      <c r="O245" s="38">
        <f t="shared" si="61"/>
        <v>0.59865676117801991</v>
      </c>
      <c r="P245" s="33">
        <v>6784574</v>
      </c>
      <c r="Q245" s="33">
        <v>12720688</v>
      </c>
      <c r="R245" s="33">
        <v>12720688</v>
      </c>
      <c r="S245" s="33">
        <v>3389881</v>
      </c>
      <c r="T245" s="38">
        <f t="shared" si="62"/>
        <v>0.2664856649262996</v>
      </c>
      <c r="U245" s="38">
        <f t="shared" si="63"/>
        <v>-0.51574557223489648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65000000</v>
      </c>
      <c r="E246" s="33">
        <v>65000000</v>
      </c>
      <c r="F246" s="33">
        <v>3607861</v>
      </c>
      <c r="G246" s="38">
        <f t="shared" si="56"/>
        <v>5.5505553846153848E-2</v>
      </c>
      <c r="H246" s="33">
        <v>12245005</v>
      </c>
      <c r="I246" s="38">
        <f t="shared" si="57"/>
        <v>0.18838469230769231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15852866</v>
      </c>
      <c r="O246" s="38">
        <f t="shared" si="61"/>
        <v>0.24389024615384616</v>
      </c>
      <c r="P246" s="33">
        <v>1288748</v>
      </c>
      <c r="Q246" s="33">
        <v>50000000</v>
      </c>
      <c r="R246" s="33">
        <v>50000000</v>
      </c>
      <c r="S246" s="33">
        <v>1288748</v>
      </c>
      <c r="T246" s="38">
        <f t="shared" si="62"/>
        <v>2.577496E-2</v>
      </c>
      <c r="U246" s="38">
        <f t="shared" si="63"/>
        <v>8.5014735231402874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101922267</v>
      </c>
      <c r="E247" s="34">
        <f>SUM(E241:E246)</f>
        <v>101922267</v>
      </c>
      <c r="F247" s="34">
        <f>SUM(F241:F246)</f>
        <v>12103320</v>
      </c>
      <c r="G247" s="39">
        <f t="shared" si="56"/>
        <v>0.11875049835773374</v>
      </c>
      <c r="H247" s="34">
        <f>SUM(H241:H246)</f>
        <v>20936320</v>
      </c>
      <c r="I247" s="39">
        <f t="shared" si="57"/>
        <v>0.20541458325294118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33039640</v>
      </c>
      <c r="O247" s="39">
        <f t="shared" si="61"/>
        <v>0.32416508161067492</v>
      </c>
      <c r="P247" s="34">
        <f>SUM(P241:P246)</f>
        <v>30827841</v>
      </c>
      <c r="Q247" s="34">
        <f>SUM(Q241:Q246)</f>
        <v>87713096</v>
      </c>
      <c r="R247" s="34">
        <f>SUM(R241:R246)</f>
        <v>87713096</v>
      </c>
      <c r="S247" s="34">
        <f>SUM(S241:S246)</f>
        <v>18854501</v>
      </c>
      <c r="T247" s="39">
        <f t="shared" si="62"/>
        <v>0.2149565100290155</v>
      </c>
      <c r="U247" s="39">
        <f t="shared" si="63"/>
        <v>-0.32086324176902303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10208578</v>
      </c>
      <c r="E248" s="33">
        <v>10208578</v>
      </c>
      <c r="F248" s="33">
        <v>801099</v>
      </c>
      <c r="G248" s="38">
        <f t="shared" si="56"/>
        <v>7.8473123289061419E-2</v>
      </c>
      <c r="H248" s="33">
        <v>64021</v>
      </c>
      <c r="I248" s="38">
        <f t="shared" si="57"/>
        <v>6.2712945916659499E-3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865120</v>
      </c>
      <c r="O248" s="38">
        <f t="shared" si="61"/>
        <v>8.4744417880727368E-2</v>
      </c>
      <c r="P248" s="33">
        <v>1920899</v>
      </c>
      <c r="Q248" s="33">
        <v>11381508</v>
      </c>
      <c r="R248" s="33">
        <v>11381508</v>
      </c>
      <c r="S248" s="33">
        <v>702372</v>
      </c>
      <c r="T248" s="38">
        <f t="shared" si="62"/>
        <v>6.1711681791200255E-2</v>
      </c>
      <c r="U248" s="38">
        <f t="shared" si="63"/>
        <v>-0.96667133461988375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6134511</v>
      </c>
      <c r="E249" s="33">
        <v>6134511</v>
      </c>
      <c r="F249" s="33">
        <v>1491651</v>
      </c>
      <c r="G249" s="38">
        <f t="shared" si="56"/>
        <v>0.24315727855080871</v>
      </c>
      <c r="H249" s="33">
        <v>1778348</v>
      </c>
      <c r="I249" s="38">
        <f t="shared" si="57"/>
        <v>0.28989238099010661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3269999</v>
      </c>
      <c r="O249" s="38">
        <f t="shared" si="61"/>
        <v>0.53304965954091532</v>
      </c>
      <c r="P249" s="33">
        <v>0</v>
      </c>
      <c r="Q249" s="33">
        <v>6449816</v>
      </c>
      <c r="R249" s="33">
        <v>6449816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10706635</v>
      </c>
      <c r="E250" s="33">
        <v>10706635</v>
      </c>
      <c r="F250" s="33">
        <v>1030569</v>
      </c>
      <c r="G250" s="38">
        <f t="shared" si="56"/>
        <v>9.6255172610255235E-2</v>
      </c>
      <c r="H250" s="33">
        <v>1439094</v>
      </c>
      <c r="I250" s="38">
        <f t="shared" si="57"/>
        <v>0.13441141871372284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2469663</v>
      </c>
      <c r="O250" s="38">
        <f t="shared" si="61"/>
        <v>0.23066659132397807</v>
      </c>
      <c r="P250" s="33">
        <v>3470329</v>
      </c>
      <c r="Q250" s="33">
        <v>5895561</v>
      </c>
      <c r="R250" s="33">
        <v>5895561</v>
      </c>
      <c r="S250" s="33">
        <v>1776012</v>
      </c>
      <c r="T250" s="38">
        <f t="shared" si="62"/>
        <v>0.30124563209506272</v>
      </c>
      <c r="U250" s="38">
        <f t="shared" si="63"/>
        <v>-0.58531482173592186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3145247</v>
      </c>
      <c r="E251" s="33">
        <v>3145247</v>
      </c>
      <c r="F251" s="33">
        <v>852406</v>
      </c>
      <c r="G251" s="38">
        <f t="shared" si="56"/>
        <v>0.27101400939258508</v>
      </c>
      <c r="H251" s="33">
        <v>855951</v>
      </c>
      <c r="I251" s="38">
        <f t="shared" si="57"/>
        <v>0.27214110688286164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1708357</v>
      </c>
      <c r="O251" s="38">
        <f t="shared" si="61"/>
        <v>0.54315511627544677</v>
      </c>
      <c r="P251" s="33">
        <v>3147399</v>
      </c>
      <c r="Q251" s="33">
        <v>3656600</v>
      </c>
      <c r="R251" s="33">
        <v>3656600</v>
      </c>
      <c r="S251" s="33">
        <v>1916535</v>
      </c>
      <c r="T251" s="38">
        <f t="shared" si="62"/>
        <v>0.52413033965979328</v>
      </c>
      <c r="U251" s="38">
        <f t="shared" si="63"/>
        <v>-0.72804496665341767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30194971</v>
      </c>
      <c r="E254" s="34">
        <f>SUM(E248:E253)</f>
        <v>30194971</v>
      </c>
      <c r="F254" s="34">
        <f>SUM(F248:F253)</f>
        <v>4175725</v>
      </c>
      <c r="G254" s="39">
        <f t="shared" si="56"/>
        <v>0.13829206856996154</v>
      </c>
      <c r="H254" s="34">
        <f>SUM(H248:H253)</f>
        <v>4137414</v>
      </c>
      <c r="I254" s="39">
        <f t="shared" si="57"/>
        <v>0.13702328112850315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8313139</v>
      </c>
      <c r="O254" s="39">
        <f t="shared" si="61"/>
        <v>0.27531534969846466</v>
      </c>
      <c r="P254" s="34">
        <f>SUM(P248:P253)</f>
        <v>8538627</v>
      </c>
      <c r="Q254" s="34">
        <f>SUM(Q248:Q253)</f>
        <v>27383485</v>
      </c>
      <c r="R254" s="34">
        <f>SUM(R248:R253)</f>
        <v>27383485</v>
      </c>
      <c r="S254" s="34">
        <f>SUM(S248:S253)</f>
        <v>4394919</v>
      </c>
      <c r="T254" s="39">
        <f t="shared" si="62"/>
        <v>0.16049524010548694</v>
      </c>
      <c r="U254" s="39">
        <f t="shared" si="63"/>
        <v>-0.51544738984382388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190024158</v>
      </c>
      <c r="E255" s="33">
        <v>190024158</v>
      </c>
      <c r="F255" s="33">
        <v>17099328</v>
      </c>
      <c r="G255" s="38">
        <f t="shared" si="56"/>
        <v>8.9985021799175655E-2</v>
      </c>
      <c r="H255" s="33">
        <v>53724306</v>
      </c>
      <c r="I255" s="38">
        <f t="shared" si="57"/>
        <v>0.28272355770680485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70823634</v>
      </c>
      <c r="O255" s="38">
        <f t="shared" si="61"/>
        <v>0.37270857950598052</v>
      </c>
      <c r="P255" s="33">
        <v>67599473</v>
      </c>
      <c r="Q255" s="33">
        <v>170256899</v>
      </c>
      <c r="R255" s="33">
        <v>170256899</v>
      </c>
      <c r="S255" s="33">
        <v>49971278</v>
      </c>
      <c r="T255" s="38">
        <f t="shared" si="62"/>
        <v>0.2935051577557512</v>
      </c>
      <c r="U255" s="38">
        <f t="shared" si="63"/>
        <v>-0.20525554984725991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12423933</v>
      </c>
      <c r="E256" s="33">
        <v>12423933</v>
      </c>
      <c r="F256" s="33">
        <v>2833758</v>
      </c>
      <c r="G256" s="38">
        <f t="shared" si="56"/>
        <v>0.2280886414954105</v>
      </c>
      <c r="H256" s="33">
        <v>2526674</v>
      </c>
      <c r="I256" s="38">
        <f t="shared" si="57"/>
        <v>0.20337150884506541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5360432</v>
      </c>
      <c r="O256" s="38">
        <f t="shared" si="61"/>
        <v>0.43146015034047591</v>
      </c>
      <c r="P256" s="33">
        <v>4607675</v>
      </c>
      <c r="Q256" s="33">
        <v>12093933</v>
      </c>
      <c r="R256" s="33">
        <v>12093933</v>
      </c>
      <c r="S256" s="33">
        <v>2416197</v>
      </c>
      <c r="T256" s="38">
        <f t="shared" si="62"/>
        <v>0.19978587610829332</v>
      </c>
      <c r="U256" s="38">
        <f t="shared" si="63"/>
        <v>-0.4516379735983983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86257704</v>
      </c>
      <c r="E257" s="33">
        <v>86257704</v>
      </c>
      <c r="F257" s="33">
        <v>6206354</v>
      </c>
      <c r="G257" s="38">
        <f t="shared" si="56"/>
        <v>7.1951300720918793E-2</v>
      </c>
      <c r="H257" s="33">
        <v>13498436</v>
      </c>
      <c r="I257" s="38">
        <f t="shared" si="57"/>
        <v>0.1564896278713841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19704790</v>
      </c>
      <c r="O257" s="38">
        <f t="shared" si="61"/>
        <v>0.22844092859230289</v>
      </c>
      <c r="P257" s="33">
        <v>10427404</v>
      </c>
      <c r="Q257" s="33">
        <v>84561933</v>
      </c>
      <c r="R257" s="33">
        <v>84561933</v>
      </c>
      <c r="S257" s="33">
        <v>7771461</v>
      </c>
      <c r="T257" s="38">
        <f t="shared" si="62"/>
        <v>9.1902594043113933E-2</v>
      </c>
      <c r="U257" s="38">
        <f t="shared" si="63"/>
        <v>0.29451549014500644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288705795</v>
      </c>
      <c r="E259" s="34">
        <f>SUM(E255:E258)</f>
        <v>288705795</v>
      </c>
      <c r="F259" s="34">
        <f>SUM(F255:F258)</f>
        <v>26139440</v>
      </c>
      <c r="G259" s="39">
        <f t="shared" si="56"/>
        <v>9.0540059994292807E-2</v>
      </c>
      <c r="H259" s="34">
        <f>SUM(H255:H258)</f>
        <v>69749416</v>
      </c>
      <c r="I259" s="39">
        <f t="shared" si="57"/>
        <v>0.2415934048015905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95888856</v>
      </c>
      <c r="O259" s="39">
        <f t="shared" si="61"/>
        <v>0.33213346479588329</v>
      </c>
      <c r="P259" s="34">
        <f>SUM(P255:P258)</f>
        <v>82634552</v>
      </c>
      <c r="Q259" s="34">
        <f>SUM(Q255:Q258)</f>
        <v>266912765</v>
      </c>
      <c r="R259" s="34">
        <f>SUM(R255:R258)</f>
        <v>266912765</v>
      </c>
      <c r="S259" s="34">
        <f>SUM(S255:S258)</f>
        <v>60158936</v>
      </c>
      <c r="T259" s="39">
        <f t="shared" si="62"/>
        <v>0.22538800645222046</v>
      </c>
      <c r="U259" s="39">
        <f t="shared" si="63"/>
        <v>-0.15592915660751694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800135262</v>
      </c>
      <c r="E260" s="34">
        <f>SUM(E234:E239,E241:E246,E248:E253,E255:E258)</f>
        <v>800135262</v>
      </c>
      <c r="F260" s="34">
        <f>SUM(F234:F239,F241:F246,F248:F253,F255:F258)</f>
        <v>76815421</v>
      </c>
      <c r="G260" s="39">
        <f t="shared" si="56"/>
        <v>9.6003044295278159E-2</v>
      </c>
      <c r="H260" s="34">
        <f>SUM(H234:H239,H241:H246,H248:H253,H255:H258)</f>
        <v>139628966</v>
      </c>
      <c r="I260" s="39">
        <f t="shared" si="57"/>
        <v>0.17450670234303459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216444387</v>
      </c>
      <c r="O260" s="39">
        <f t="shared" si="61"/>
        <v>0.27050974663831279</v>
      </c>
      <c r="P260" s="34">
        <f>SUM(P234:P239,P241:P246,P248:P253,P255:P258)</f>
        <v>188028509</v>
      </c>
      <c r="Q260" s="34">
        <f>SUM(Q234:Q239,Q241:Q246,Q248:Q253,Q255:Q258)</f>
        <v>773774573</v>
      </c>
      <c r="R260" s="34">
        <f>SUM(R234:R239,R241:R246,R248:R253,R255:R258)</f>
        <v>773774573</v>
      </c>
      <c r="S260" s="34">
        <f>SUM(S234:S239,S241:S246,S248:S253,S255:S258)</f>
        <v>126884653</v>
      </c>
      <c r="T260" s="39">
        <f t="shared" si="62"/>
        <v>0.16398141968927168</v>
      </c>
      <c r="U260" s="39">
        <f t="shared" si="63"/>
        <v>-0.2574053437822027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38.25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3610912</v>
      </c>
      <c r="E263" s="33">
        <v>3610912</v>
      </c>
      <c r="F263" s="33">
        <v>470474</v>
      </c>
      <c r="G263" s="38">
        <f t="shared" ref="G263:G299" si="64">IF(($D263     =0),0,($F263     /$D263     ))</f>
        <v>0.13029229180882834</v>
      </c>
      <c r="H263" s="33">
        <v>572878</v>
      </c>
      <c r="I263" s="38">
        <f t="shared" ref="I263:I299" si="65">IF(($D263     =0),0,($H263     /$D263     ))</f>
        <v>0.15865188628246826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1043352</v>
      </c>
      <c r="O263" s="38">
        <f t="shared" ref="O263:O299" si="69">IF(($D263     =0),0,($N263     /$D263     ))</f>
        <v>0.28894417809129658</v>
      </c>
      <c r="P263" s="33">
        <v>926881</v>
      </c>
      <c r="Q263" s="33">
        <v>1938619</v>
      </c>
      <c r="R263" s="33">
        <v>1938619</v>
      </c>
      <c r="S263" s="33">
        <v>390066</v>
      </c>
      <c r="T263" s="38">
        <f t="shared" ref="T263:T299" si="70">IF(($Q263     =0),0,($S263     /$Q263     ))</f>
        <v>0.20120817963715407</v>
      </c>
      <c r="U263" s="38">
        <f t="shared" ref="U263:U299" si="71">IF(($P263     =0),0,(($H263     /$P263     )-1))</f>
        <v>-0.38192928757844857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22434793</v>
      </c>
      <c r="E264" s="33">
        <v>22434793</v>
      </c>
      <c r="F264" s="33">
        <v>1150989</v>
      </c>
      <c r="G264" s="38">
        <f t="shared" si="64"/>
        <v>5.1303749493030758E-2</v>
      </c>
      <c r="H264" s="33">
        <v>1680081</v>
      </c>
      <c r="I264" s="38">
        <f t="shared" si="65"/>
        <v>7.4887296709178458E-2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2831070</v>
      </c>
      <c r="O264" s="38">
        <f t="shared" si="69"/>
        <v>0.12619104620220922</v>
      </c>
      <c r="P264" s="33">
        <v>2160247</v>
      </c>
      <c r="Q264" s="33">
        <v>12345984</v>
      </c>
      <c r="R264" s="33">
        <v>12345984</v>
      </c>
      <c r="S264" s="33">
        <v>-9269525</v>
      </c>
      <c r="T264" s="38">
        <f t="shared" si="70"/>
        <v>-0.75081297691621829</v>
      </c>
      <c r="U264" s="38">
        <f t="shared" si="71"/>
        <v>-0.22227365666981602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25004702</v>
      </c>
      <c r="E265" s="33">
        <v>25004702</v>
      </c>
      <c r="F265" s="33">
        <v>2778233</v>
      </c>
      <c r="G265" s="38">
        <f t="shared" si="64"/>
        <v>0.11110842272785335</v>
      </c>
      <c r="H265" s="33">
        <v>3696815</v>
      </c>
      <c r="I265" s="38">
        <f t="shared" si="65"/>
        <v>0.14784479335126649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6475048</v>
      </c>
      <c r="O265" s="38">
        <f t="shared" si="69"/>
        <v>0.25895321607911986</v>
      </c>
      <c r="P265" s="33">
        <v>7352224</v>
      </c>
      <c r="Q265" s="33">
        <v>15793044</v>
      </c>
      <c r="R265" s="33">
        <v>15793044</v>
      </c>
      <c r="S265" s="33">
        <v>6096314</v>
      </c>
      <c r="T265" s="38">
        <f t="shared" si="70"/>
        <v>0.38601260149721611</v>
      </c>
      <c r="U265" s="38">
        <f t="shared" si="71"/>
        <v>-0.49718411735006984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51050407</v>
      </c>
      <c r="E267" s="34">
        <f>SUM(E263:E266)</f>
        <v>51050407</v>
      </c>
      <c r="F267" s="34">
        <f>SUM(F263:F266)</f>
        <v>4399696</v>
      </c>
      <c r="G267" s="39">
        <f t="shared" si="64"/>
        <v>8.6183367744746872E-2</v>
      </c>
      <c r="H267" s="34">
        <f>SUM(H263:H266)</f>
        <v>5949774</v>
      </c>
      <c r="I267" s="39">
        <f t="shared" si="65"/>
        <v>0.11654704339575589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10349470</v>
      </c>
      <c r="O267" s="39">
        <f t="shared" si="69"/>
        <v>0.20273041114050275</v>
      </c>
      <c r="P267" s="34">
        <f>SUM(P263:P266)</f>
        <v>10439352</v>
      </c>
      <c r="Q267" s="34">
        <f>SUM(Q263:Q266)</f>
        <v>30077647</v>
      </c>
      <c r="R267" s="34">
        <f>SUM(R263:R266)</f>
        <v>30077647</v>
      </c>
      <c r="S267" s="34">
        <f>SUM(S263:S266)</f>
        <v>-2783145</v>
      </c>
      <c r="T267" s="39">
        <f t="shared" si="70"/>
        <v>-9.2532005578760859E-2</v>
      </c>
      <c r="U267" s="39">
        <f t="shared" si="71"/>
        <v>-0.43006290045589035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3276523</v>
      </c>
      <c r="E268" s="33">
        <v>3276523</v>
      </c>
      <c r="F268" s="33">
        <v>370648</v>
      </c>
      <c r="G268" s="38">
        <f t="shared" si="64"/>
        <v>0.11312235561905105</v>
      </c>
      <c r="H268" s="33">
        <v>677971</v>
      </c>
      <c r="I268" s="38">
        <f t="shared" si="65"/>
        <v>0.20691782111708051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1048619</v>
      </c>
      <c r="O268" s="38">
        <f t="shared" si="69"/>
        <v>0.32004017673613155</v>
      </c>
      <c r="P268" s="33">
        <v>1080825</v>
      </c>
      <c r="Q268" s="33">
        <v>3776901</v>
      </c>
      <c r="R268" s="33">
        <v>3776901</v>
      </c>
      <c r="S268" s="33">
        <v>544732</v>
      </c>
      <c r="T268" s="38">
        <f t="shared" si="70"/>
        <v>0.14422723815106617</v>
      </c>
      <c r="U268" s="38">
        <f t="shared" si="71"/>
        <v>-0.37272824000185045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17768875</v>
      </c>
      <c r="E269" s="33">
        <v>17768875</v>
      </c>
      <c r="F269" s="33">
        <v>2453762</v>
      </c>
      <c r="G269" s="38">
        <f t="shared" si="64"/>
        <v>0.13809326701887428</v>
      </c>
      <c r="H269" s="33">
        <v>2403659</v>
      </c>
      <c r="I269" s="38">
        <f t="shared" si="65"/>
        <v>0.13527356121307624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4857421</v>
      </c>
      <c r="O269" s="38">
        <f t="shared" si="69"/>
        <v>0.27336682823195052</v>
      </c>
      <c r="P269" s="33">
        <v>4666763</v>
      </c>
      <c r="Q269" s="33">
        <v>17345235</v>
      </c>
      <c r="R269" s="33">
        <v>17345235</v>
      </c>
      <c r="S269" s="33">
        <v>2436999</v>
      </c>
      <c r="T269" s="38">
        <f t="shared" si="70"/>
        <v>0.14049962424838869</v>
      </c>
      <c r="U269" s="38">
        <f t="shared" si="71"/>
        <v>-0.48494084657823844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216548</v>
      </c>
      <c r="E270" s="33">
        <v>216548</v>
      </c>
      <c r="F270" s="33">
        <v>179011</v>
      </c>
      <c r="G270" s="38">
        <f t="shared" si="64"/>
        <v>0.82665736926685995</v>
      </c>
      <c r="H270" s="33">
        <v>250643</v>
      </c>
      <c r="I270" s="38">
        <f t="shared" si="65"/>
        <v>1.1574477713947946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429654</v>
      </c>
      <c r="O270" s="38">
        <f t="shared" si="69"/>
        <v>1.9841051406616548</v>
      </c>
      <c r="P270" s="33">
        <v>393281</v>
      </c>
      <c r="Q270" s="33">
        <v>209448</v>
      </c>
      <c r="R270" s="33">
        <v>209448</v>
      </c>
      <c r="S270" s="33">
        <v>90642</v>
      </c>
      <c r="T270" s="38">
        <f t="shared" si="70"/>
        <v>0.43276612810817006</v>
      </c>
      <c r="U270" s="38">
        <f t="shared" si="71"/>
        <v>-0.3626872388953446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6152685</v>
      </c>
      <c r="E271" s="33">
        <v>6152685</v>
      </c>
      <c r="F271" s="33">
        <v>607668</v>
      </c>
      <c r="G271" s="38">
        <f t="shared" si="64"/>
        <v>9.8764685661625773E-2</v>
      </c>
      <c r="H271" s="33">
        <v>818606</v>
      </c>
      <c r="I271" s="38">
        <f t="shared" si="65"/>
        <v>0.13304857960386401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1426274</v>
      </c>
      <c r="O271" s="38">
        <f t="shared" si="69"/>
        <v>0.23181326526548979</v>
      </c>
      <c r="P271" s="33">
        <v>1446581</v>
      </c>
      <c r="Q271" s="33">
        <v>7135482</v>
      </c>
      <c r="R271" s="33">
        <v>7135482</v>
      </c>
      <c r="S271" s="33">
        <v>730198</v>
      </c>
      <c r="T271" s="38">
        <f t="shared" si="70"/>
        <v>0.10233338126282149</v>
      </c>
      <c r="U271" s="38">
        <f t="shared" si="71"/>
        <v>-0.43410980788493692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6152902</v>
      </c>
      <c r="E272" s="33">
        <v>6152902</v>
      </c>
      <c r="F272" s="33">
        <v>460887</v>
      </c>
      <c r="G272" s="38">
        <f t="shared" si="64"/>
        <v>7.490562989626684E-2</v>
      </c>
      <c r="H272" s="33">
        <v>590735</v>
      </c>
      <c r="I272" s="38">
        <f t="shared" si="65"/>
        <v>9.6009167706555376E-2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1051622</v>
      </c>
      <c r="O272" s="38">
        <f t="shared" si="69"/>
        <v>0.17091479760282222</v>
      </c>
      <c r="P272" s="33">
        <v>1315702</v>
      </c>
      <c r="Q272" s="33">
        <v>4655303</v>
      </c>
      <c r="R272" s="33">
        <v>4655303</v>
      </c>
      <c r="S272" s="33">
        <v>757691</v>
      </c>
      <c r="T272" s="38">
        <f t="shared" si="70"/>
        <v>0.16275868616929984</v>
      </c>
      <c r="U272" s="38">
        <f t="shared" si="71"/>
        <v>-0.551011551247927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4008047</v>
      </c>
      <c r="E273" s="33">
        <v>4008047</v>
      </c>
      <c r="F273" s="33">
        <v>469939</v>
      </c>
      <c r="G273" s="38">
        <f t="shared" si="64"/>
        <v>0.11724887457657059</v>
      </c>
      <c r="H273" s="33">
        <v>547194</v>
      </c>
      <c r="I273" s="38">
        <f t="shared" si="65"/>
        <v>0.13652384814848728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1017133</v>
      </c>
      <c r="O273" s="38">
        <f t="shared" si="69"/>
        <v>0.25377272272505785</v>
      </c>
      <c r="P273" s="33">
        <v>1932691</v>
      </c>
      <c r="Q273" s="33">
        <v>4982382</v>
      </c>
      <c r="R273" s="33">
        <v>4982382</v>
      </c>
      <c r="S273" s="33">
        <v>1477911</v>
      </c>
      <c r="T273" s="38">
        <f t="shared" si="70"/>
        <v>0.29662739629358004</v>
      </c>
      <c r="U273" s="38">
        <f t="shared" si="71"/>
        <v>-0.71687455470119121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37575580</v>
      </c>
      <c r="E275" s="34">
        <f>SUM(E268:E274)</f>
        <v>37575580</v>
      </c>
      <c r="F275" s="34">
        <f>SUM(F268:F274)</f>
        <v>4541915</v>
      </c>
      <c r="G275" s="39">
        <f t="shared" si="64"/>
        <v>0.12087411558251396</v>
      </c>
      <c r="H275" s="34">
        <f>SUM(H268:H274)</f>
        <v>5288808</v>
      </c>
      <c r="I275" s="39">
        <f t="shared" si="65"/>
        <v>0.14075120064680305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9830723</v>
      </c>
      <c r="O275" s="39">
        <f t="shared" si="69"/>
        <v>0.26162531622931701</v>
      </c>
      <c r="P275" s="34">
        <f>SUM(P268:P274)</f>
        <v>10835843</v>
      </c>
      <c r="Q275" s="34">
        <f>SUM(Q268:Q274)</f>
        <v>38104751</v>
      </c>
      <c r="R275" s="34">
        <f>SUM(R268:R274)</f>
        <v>38104751</v>
      </c>
      <c r="S275" s="34">
        <f>SUM(S268:S274)</f>
        <v>6038173</v>
      </c>
      <c r="T275" s="39">
        <f t="shared" si="70"/>
        <v>0.15846247099213429</v>
      </c>
      <c r="U275" s="39">
        <f t="shared" si="71"/>
        <v>-0.5119154088888147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12761754</v>
      </c>
      <c r="E276" s="33">
        <v>12761754</v>
      </c>
      <c r="F276" s="33">
        <v>745578</v>
      </c>
      <c r="G276" s="38">
        <f t="shared" si="64"/>
        <v>5.8422846890795729E-2</v>
      </c>
      <c r="H276" s="33">
        <v>761017</v>
      </c>
      <c r="I276" s="38">
        <f t="shared" si="65"/>
        <v>5.9632633570589122E-2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1506595</v>
      </c>
      <c r="O276" s="38">
        <f t="shared" si="69"/>
        <v>0.11805548046138485</v>
      </c>
      <c r="P276" s="33">
        <v>2255010</v>
      </c>
      <c r="Q276" s="33">
        <v>11815257</v>
      </c>
      <c r="R276" s="33">
        <v>11815257</v>
      </c>
      <c r="S276" s="33">
        <v>742038</v>
      </c>
      <c r="T276" s="38">
        <f t="shared" si="70"/>
        <v>6.2803373638000426E-2</v>
      </c>
      <c r="U276" s="38">
        <f t="shared" si="71"/>
        <v>-0.6625216739615345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13601898</v>
      </c>
      <c r="E277" s="33">
        <v>13601898</v>
      </c>
      <c r="F277" s="33">
        <v>1033517</v>
      </c>
      <c r="G277" s="38">
        <f t="shared" si="64"/>
        <v>7.5983292919855741E-2</v>
      </c>
      <c r="H277" s="33">
        <v>1292742</v>
      </c>
      <c r="I277" s="38">
        <f t="shared" si="65"/>
        <v>9.5041294972216375E-2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2326259</v>
      </c>
      <c r="O277" s="38">
        <f t="shared" si="69"/>
        <v>0.17102458789207212</v>
      </c>
      <c r="P277" s="33">
        <v>1750045</v>
      </c>
      <c r="Q277" s="33">
        <v>15821075</v>
      </c>
      <c r="R277" s="33">
        <v>15821075</v>
      </c>
      <c r="S277" s="33">
        <v>731108</v>
      </c>
      <c r="T277" s="38">
        <f t="shared" si="70"/>
        <v>4.6211019162730724E-2</v>
      </c>
      <c r="U277" s="38">
        <f t="shared" si="71"/>
        <v>-0.26130928061849834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12445190</v>
      </c>
      <c r="E278" s="33">
        <v>12445190</v>
      </c>
      <c r="F278" s="33">
        <v>2947274</v>
      </c>
      <c r="G278" s="38">
        <f t="shared" si="64"/>
        <v>0.23682032978202824</v>
      </c>
      <c r="H278" s="33">
        <v>3726825</v>
      </c>
      <c r="I278" s="38">
        <f t="shared" si="65"/>
        <v>0.29945906812190093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6674099</v>
      </c>
      <c r="O278" s="38">
        <f t="shared" si="69"/>
        <v>0.5362793979039292</v>
      </c>
      <c r="P278" s="33">
        <v>5482967</v>
      </c>
      <c r="Q278" s="33">
        <v>22433367</v>
      </c>
      <c r="R278" s="33">
        <v>22433367</v>
      </c>
      <c r="S278" s="33">
        <v>3767128</v>
      </c>
      <c r="T278" s="38">
        <f t="shared" si="70"/>
        <v>0.16792521604090907</v>
      </c>
      <c r="U278" s="38">
        <f t="shared" si="71"/>
        <v>-0.32029045587908878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6789235</v>
      </c>
      <c r="E279" s="33">
        <v>6789235</v>
      </c>
      <c r="F279" s="33">
        <v>595809</v>
      </c>
      <c r="G279" s="38">
        <f t="shared" si="64"/>
        <v>8.7757899085832203E-2</v>
      </c>
      <c r="H279" s="33">
        <v>590379</v>
      </c>
      <c r="I279" s="38">
        <f t="shared" si="65"/>
        <v>8.6958103527127878E-2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1186188</v>
      </c>
      <c r="O279" s="38">
        <f t="shared" si="69"/>
        <v>0.17471600261296008</v>
      </c>
      <c r="P279" s="33">
        <v>1536076</v>
      </c>
      <c r="Q279" s="33">
        <v>7496313</v>
      </c>
      <c r="R279" s="33">
        <v>7496313</v>
      </c>
      <c r="S279" s="33">
        <v>809653</v>
      </c>
      <c r="T279" s="38">
        <f t="shared" si="70"/>
        <v>0.10800682949071097</v>
      </c>
      <c r="U279" s="38">
        <f t="shared" si="71"/>
        <v>-0.61565768881227223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6158444</v>
      </c>
      <c r="E280" s="33">
        <v>6158444</v>
      </c>
      <c r="F280" s="33">
        <v>586259</v>
      </c>
      <c r="G280" s="38">
        <f t="shared" si="64"/>
        <v>9.5195961837113402E-2</v>
      </c>
      <c r="H280" s="33">
        <v>563433</v>
      </c>
      <c r="I280" s="38">
        <f t="shared" si="65"/>
        <v>9.1489506115505798E-2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1149692</v>
      </c>
      <c r="O280" s="38">
        <f t="shared" si="69"/>
        <v>0.1866854679526192</v>
      </c>
      <c r="P280" s="33">
        <v>1676293</v>
      </c>
      <c r="Q280" s="33">
        <v>5890833</v>
      </c>
      <c r="R280" s="33">
        <v>5890833</v>
      </c>
      <c r="S280" s="33">
        <v>759886</v>
      </c>
      <c r="T280" s="38">
        <f t="shared" si="70"/>
        <v>0.1289946600081856</v>
      </c>
      <c r="U280" s="38">
        <f t="shared" si="71"/>
        <v>-0.66388155292660644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2650598</v>
      </c>
      <c r="E281" s="33">
        <v>2650598</v>
      </c>
      <c r="F281" s="33">
        <v>469431</v>
      </c>
      <c r="G281" s="38">
        <f t="shared" si="64"/>
        <v>0.17710380827269923</v>
      </c>
      <c r="H281" s="33">
        <v>424092</v>
      </c>
      <c r="I281" s="38">
        <f t="shared" si="65"/>
        <v>0.15999861163405391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893523</v>
      </c>
      <c r="O281" s="38">
        <f t="shared" si="69"/>
        <v>0.3371024199067531</v>
      </c>
      <c r="P281" s="33">
        <v>140190</v>
      </c>
      <c r="Q281" s="33">
        <v>2129095</v>
      </c>
      <c r="R281" s="33">
        <v>2129095</v>
      </c>
      <c r="S281" s="33">
        <v>65013</v>
      </c>
      <c r="T281" s="38">
        <f t="shared" si="70"/>
        <v>3.0535509218705601E-2</v>
      </c>
      <c r="U281" s="38">
        <f t="shared" si="71"/>
        <v>2.0251230472929596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10970207</v>
      </c>
      <c r="E282" s="33">
        <v>10970207</v>
      </c>
      <c r="F282" s="33">
        <v>1821403</v>
      </c>
      <c r="G282" s="38">
        <f t="shared" si="64"/>
        <v>0.16603178043951222</v>
      </c>
      <c r="H282" s="33">
        <v>2501885</v>
      </c>
      <c r="I282" s="38">
        <f t="shared" si="65"/>
        <v>0.22806178588972842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4323288</v>
      </c>
      <c r="O282" s="38">
        <f t="shared" si="69"/>
        <v>0.39409356632924064</v>
      </c>
      <c r="P282" s="33">
        <v>7001648</v>
      </c>
      <c r="Q282" s="33">
        <v>9087500</v>
      </c>
      <c r="R282" s="33">
        <v>9087500</v>
      </c>
      <c r="S282" s="33">
        <v>3574278</v>
      </c>
      <c r="T282" s="38">
        <f t="shared" si="70"/>
        <v>0.3933180742778542</v>
      </c>
      <c r="U282" s="38">
        <f t="shared" si="71"/>
        <v>-0.64267198236757972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11291029</v>
      </c>
      <c r="E283" s="33">
        <v>14268865</v>
      </c>
      <c r="F283" s="33">
        <v>2380429</v>
      </c>
      <c r="G283" s="38">
        <f t="shared" si="64"/>
        <v>0.2108248061359155</v>
      </c>
      <c r="H283" s="33">
        <v>2706794</v>
      </c>
      <c r="I283" s="38">
        <f t="shared" si="65"/>
        <v>0.2397296118892264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5087223</v>
      </c>
      <c r="O283" s="38">
        <f t="shared" si="69"/>
        <v>0.4505544180251419</v>
      </c>
      <c r="P283" s="33">
        <v>4523118</v>
      </c>
      <c r="Q283" s="33">
        <v>9616258</v>
      </c>
      <c r="R283" s="33">
        <v>9616258</v>
      </c>
      <c r="S283" s="33">
        <v>2176800</v>
      </c>
      <c r="T283" s="38">
        <f t="shared" si="70"/>
        <v>0.22636663866547674</v>
      </c>
      <c r="U283" s="38">
        <f t="shared" si="71"/>
        <v>-0.40156458443047471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76668355</v>
      </c>
      <c r="E285" s="34">
        <f>SUM(E276:E284)</f>
        <v>79646191</v>
      </c>
      <c r="F285" s="34">
        <f>SUM(F276:F284)</f>
        <v>10579700</v>
      </c>
      <c r="G285" s="39">
        <f t="shared" si="64"/>
        <v>0.13799304810961446</v>
      </c>
      <c r="H285" s="34">
        <f>SUM(H276:H284)</f>
        <v>12567167</v>
      </c>
      <c r="I285" s="39">
        <f t="shared" si="65"/>
        <v>0.16391595985071025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23146867</v>
      </c>
      <c r="O285" s="39">
        <f t="shared" si="69"/>
        <v>0.30190900796032472</v>
      </c>
      <c r="P285" s="34">
        <f>SUM(P276:P284)</f>
        <v>24365347</v>
      </c>
      <c r="Q285" s="34">
        <f>SUM(Q276:Q284)</f>
        <v>84289698</v>
      </c>
      <c r="R285" s="34">
        <f>SUM(R276:R284)</f>
        <v>84289698</v>
      </c>
      <c r="S285" s="34">
        <f>SUM(S276:S284)</f>
        <v>12625904</v>
      </c>
      <c r="T285" s="39">
        <f t="shared" si="70"/>
        <v>0.14979178119727041</v>
      </c>
      <c r="U285" s="39">
        <f t="shared" si="71"/>
        <v>-0.48421965835331626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6695211</v>
      </c>
      <c r="E286" s="33">
        <v>6695211</v>
      </c>
      <c r="F286" s="33">
        <v>3956665</v>
      </c>
      <c r="G286" s="38">
        <f t="shared" si="64"/>
        <v>0.59096942575820244</v>
      </c>
      <c r="H286" s="33">
        <v>3504628</v>
      </c>
      <c r="I286" s="38">
        <f t="shared" si="65"/>
        <v>0.52345295764390398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7461293</v>
      </c>
      <c r="O286" s="38">
        <f t="shared" si="69"/>
        <v>1.1144223834021063</v>
      </c>
      <c r="P286" s="33">
        <v>3064809</v>
      </c>
      <c r="Q286" s="33">
        <v>5997051</v>
      </c>
      <c r="R286" s="33">
        <v>5997051</v>
      </c>
      <c r="S286" s="33">
        <v>1041426</v>
      </c>
      <c r="T286" s="38">
        <f t="shared" si="70"/>
        <v>0.17365635209705571</v>
      </c>
      <c r="U286" s="38">
        <f t="shared" si="71"/>
        <v>0.14350616955249085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4481016</v>
      </c>
      <c r="E287" s="33">
        <v>4481016</v>
      </c>
      <c r="F287" s="33">
        <v>395803</v>
      </c>
      <c r="G287" s="38">
        <f t="shared" si="64"/>
        <v>8.8328852206731687E-2</v>
      </c>
      <c r="H287" s="33">
        <v>355982</v>
      </c>
      <c r="I287" s="38">
        <f t="shared" si="65"/>
        <v>7.9442251489394364E-2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751785</v>
      </c>
      <c r="O287" s="38">
        <f t="shared" si="69"/>
        <v>0.16777110369612605</v>
      </c>
      <c r="P287" s="33">
        <v>896773</v>
      </c>
      <c r="Q287" s="33">
        <v>5086146</v>
      </c>
      <c r="R287" s="33">
        <v>5086146</v>
      </c>
      <c r="S287" s="33">
        <v>635622</v>
      </c>
      <c r="T287" s="38">
        <f t="shared" si="70"/>
        <v>0.12497124541843667</v>
      </c>
      <c r="U287" s="38">
        <f t="shared" si="71"/>
        <v>-0.60304112634970053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9159478</v>
      </c>
      <c r="E288" s="33">
        <v>9159478</v>
      </c>
      <c r="F288" s="33">
        <v>2036521</v>
      </c>
      <c r="G288" s="38">
        <f t="shared" si="64"/>
        <v>0.22234029057114391</v>
      </c>
      <c r="H288" s="33">
        <v>1288897</v>
      </c>
      <c r="I288" s="38">
        <f t="shared" si="65"/>
        <v>0.14071729851854003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3325418</v>
      </c>
      <c r="O288" s="38">
        <f t="shared" si="69"/>
        <v>0.36305758908968394</v>
      </c>
      <c r="P288" s="33">
        <v>8615422</v>
      </c>
      <c r="Q288" s="33">
        <v>27993738</v>
      </c>
      <c r="R288" s="33">
        <v>27993738</v>
      </c>
      <c r="S288" s="33">
        <v>4957705</v>
      </c>
      <c r="T288" s="38">
        <f t="shared" si="70"/>
        <v>0.17710050011899089</v>
      </c>
      <c r="U288" s="38">
        <f t="shared" si="71"/>
        <v>-0.85039653310075813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10116074</v>
      </c>
      <c r="E289" s="33">
        <v>10116074</v>
      </c>
      <c r="F289" s="33">
        <v>750034</v>
      </c>
      <c r="G289" s="38">
        <f t="shared" si="64"/>
        <v>7.4142794922219826E-2</v>
      </c>
      <c r="H289" s="33">
        <v>175488</v>
      </c>
      <c r="I289" s="38">
        <f t="shared" si="65"/>
        <v>1.7347441309741307E-2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925522</v>
      </c>
      <c r="O289" s="38">
        <f t="shared" si="69"/>
        <v>9.1490236231961133E-2</v>
      </c>
      <c r="P289" s="33">
        <v>661523</v>
      </c>
      <c r="Q289" s="33">
        <v>7486145</v>
      </c>
      <c r="R289" s="33">
        <v>7486145</v>
      </c>
      <c r="S289" s="33">
        <v>234241</v>
      </c>
      <c r="T289" s="38">
        <f t="shared" si="70"/>
        <v>3.1289936275613148E-2</v>
      </c>
      <c r="U289" s="38">
        <f t="shared" si="71"/>
        <v>-0.73472124174065001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35931798</v>
      </c>
      <c r="E290" s="33">
        <v>35931798</v>
      </c>
      <c r="F290" s="33">
        <v>5918556</v>
      </c>
      <c r="G290" s="38">
        <f t="shared" si="64"/>
        <v>0.16471638853140608</v>
      </c>
      <c r="H290" s="33">
        <v>6788575</v>
      </c>
      <c r="I290" s="38">
        <f t="shared" si="65"/>
        <v>0.1889294546295735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12707131</v>
      </c>
      <c r="O290" s="38">
        <f t="shared" si="69"/>
        <v>0.35364584316097958</v>
      </c>
      <c r="P290" s="33">
        <v>33579493</v>
      </c>
      <c r="Q290" s="33">
        <v>37014766</v>
      </c>
      <c r="R290" s="33">
        <v>37014766</v>
      </c>
      <c r="S290" s="33">
        <v>9542863</v>
      </c>
      <c r="T290" s="38">
        <f t="shared" si="70"/>
        <v>0.2578123281935647</v>
      </c>
      <c r="U290" s="38">
        <f t="shared" si="71"/>
        <v>-0.79783569096769869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66383577</v>
      </c>
      <c r="E292" s="34">
        <f>SUM(E286:E291)</f>
        <v>66383577</v>
      </c>
      <c r="F292" s="34">
        <f>SUM(F286:F291)</f>
        <v>13057579</v>
      </c>
      <c r="G292" s="39">
        <f t="shared" si="64"/>
        <v>0.19669893654570617</v>
      </c>
      <c r="H292" s="34">
        <f>SUM(H286:H291)</f>
        <v>12113570</v>
      </c>
      <c r="I292" s="39">
        <f t="shared" si="65"/>
        <v>0.18247841631070891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25171149</v>
      </c>
      <c r="O292" s="39">
        <f t="shared" si="69"/>
        <v>0.37917735285641507</v>
      </c>
      <c r="P292" s="34">
        <f>SUM(P286:P291)</f>
        <v>46818020</v>
      </c>
      <c r="Q292" s="34">
        <f>SUM(Q286:Q291)</f>
        <v>83577846</v>
      </c>
      <c r="R292" s="34">
        <f>SUM(R286:R291)</f>
        <v>83577846</v>
      </c>
      <c r="S292" s="34">
        <f>SUM(S286:S291)</f>
        <v>16411857</v>
      </c>
      <c r="T292" s="39">
        <f t="shared" si="70"/>
        <v>0.19636611596809997</v>
      </c>
      <c r="U292" s="39">
        <f t="shared" si="71"/>
        <v>-0.74126265912142375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88032597</v>
      </c>
      <c r="E293" s="33">
        <v>88032597</v>
      </c>
      <c r="F293" s="33">
        <v>18889271</v>
      </c>
      <c r="G293" s="38">
        <f t="shared" si="64"/>
        <v>0.21457132521036498</v>
      </c>
      <c r="H293" s="33">
        <v>22468934</v>
      </c>
      <c r="I293" s="38">
        <f t="shared" si="65"/>
        <v>0.25523425146710144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41358205</v>
      </c>
      <c r="O293" s="38">
        <f t="shared" si="69"/>
        <v>0.46980557667746642</v>
      </c>
      <c r="P293" s="33">
        <v>30650652</v>
      </c>
      <c r="Q293" s="33">
        <v>79013878</v>
      </c>
      <c r="R293" s="33">
        <v>79013878</v>
      </c>
      <c r="S293" s="33">
        <v>18708383</v>
      </c>
      <c r="T293" s="38">
        <f t="shared" si="70"/>
        <v>0.23677338049399371</v>
      </c>
      <c r="U293" s="38">
        <f t="shared" si="71"/>
        <v>-0.26693455003828304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6839485</v>
      </c>
      <c r="E294" s="33">
        <v>6839485</v>
      </c>
      <c r="F294" s="33">
        <v>1018801</v>
      </c>
      <c r="G294" s="38">
        <f t="shared" si="64"/>
        <v>0.14895873007982327</v>
      </c>
      <c r="H294" s="33">
        <v>624800</v>
      </c>
      <c r="I294" s="38">
        <f t="shared" si="65"/>
        <v>9.135190734390089E-2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1643601</v>
      </c>
      <c r="O294" s="38">
        <f t="shared" si="69"/>
        <v>0.24031063742372416</v>
      </c>
      <c r="P294" s="33">
        <v>3720532</v>
      </c>
      <c r="Q294" s="33">
        <v>8742817</v>
      </c>
      <c r="R294" s="33">
        <v>8742817</v>
      </c>
      <c r="S294" s="33">
        <v>2007280</v>
      </c>
      <c r="T294" s="38">
        <f t="shared" si="70"/>
        <v>0.22959190384517941</v>
      </c>
      <c r="U294" s="38">
        <f t="shared" si="71"/>
        <v>-0.83206702697356183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6826944</v>
      </c>
      <c r="E295" s="33">
        <v>6826944</v>
      </c>
      <c r="F295" s="33">
        <v>529162</v>
      </c>
      <c r="G295" s="38">
        <f t="shared" si="64"/>
        <v>7.7510815966851346E-2</v>
      </c>
      <c r="H295" s="33">
        <v>4326775</v>
      </c>
      <c r="I295" s="38">
        <f t="shared" si="65"/>
        <v>0.63377918436126035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4855937</v>
      </c>
      <c r="O295" s="38">
        <f t="shared" si="69"/>
        <v>0.71129000032811163</v>
      </c>
      <c r="P295" s="33">
        <v>875562</v>
      </c>
      <c r="Q295" s="33">
        <v>6538993</v>
      </c>
      <c r="R295" s="33">
        <v>6538993</v>
      </c>
      <c r="S295" s="33">
        <v>381541</v>
      </c>
      <c r="T295" s="38">
        <f t="shared" si="70"/>
        <v>5.8348586701346829E-2</v>
      </c>
      <c r="U295" s="38">
        <f t="shared" si="71"/>
        <v>3.9417117234416299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30194786</v>
      </c>
      <c r="E296" s="33">
        <v>30194786</v>
      </c>
      <c r="F296" s="33">
        <v>2761898</v>
      </c>
      <c r="G296" s="38">
        <f t="shared" si="64"/>
        <v>9.1469368254505926E-2</v>
      </c>
      <c r="H296" s="33">
        <v>3660734</v>
      </c>
      <c r="I296" s="38">
        <f t="shared" si="65"/>
        <v>0.12123728911342507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6422632</v>
      </c>
      <c r="O296" s="38">
        <f t="shared" si="69"/>
        <v>0.21270665736793101</v>
      </c>
      <c r="P296" s="33">
        <v>3857342</v>
      </c>
      <c r="Q296" s="33">
        <v>35218286</v>
      </c>
      <c r="R296" s="33">
        <v>35218286</v>
      </c>
      <c r="S296" s="33">
        <v>1912692</v>
      </c>
      <c r="T296" s="38">
        <f t="shared" si="70"/>
        <v>5.4309627674668778E-2</v>
      </c>
      <c r="U296" s="38">
        <f t="shared" si="71"/>
        <v>-5.0969812891882516E-2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131893812</v>
      </c>
      <c r="E298" s="34">
        <f>SUM(E293:E297)</f>
        <v>131893812</v>
      </c>
      <c r="F298" s="34">
        <f>SUM(F293:F297)</f>
        <v>23199132</v>
      </c>
      <c r="G298" s="39">
        <f t="shared" si="64"/>
        <v>0.17589249751914063</v>
      </c>
      <c r="H298" s="34">
        <f>SUM(H293:H297)</f>
        <v>31081243</v>
      </c>
      <c r="I298" s="39">
        <f t="shared" si="65"/>
        <v>0.23565353467833655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54280375</v>
      </c>
      <c r="O298" s="39">
        <f t="shared" si="69"/>
        <v>0.41154603219747715</v>
      </c>
      <c r="P298" s="34">
        <f>SUM(P293:P297)</f>
        <v>39104088</v>
      </c>
      <c r="Q298" s="34">
        <f>SUM(Q293:Q297)</f>
        <v>129513974</v>
      </c>
      <c r="R298" s="34">
        <f>SUM(R293:R297)</f>
        <v>129513974</v>
      </c>
      <c r="S298" s="34">
        <f>SUM(S293:S297)</f>
        <v>23009896</v>
      </c>
      <c r="T298" s="39">
        <f t="shared" si="70"/>
        <v>0.17766342340788646</v>
      </c>
      <c r="U298" s="39">
        <f t="shared" si="71"/>
        <v>-0.2051664010166917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363571731</v>
      </c>
      <c r="E299" s="34">
        <f>SUM(E263:E266,E268:E274,E276:E284,E286:E291,E293:E297)</f>
        <v>366549567</v>
      </c>
      <c r="F299" s="34">
        <f>SUM(F263:F266,F268:F274,F276:F284,F286:F291,F293:F297)</f>
        <v>55778022</v>
      </c>
      <c r="G299" s="39">
        <f t="shared" si="64"/>
        <v>0.15341682876879115</v>
      </c>
      <c r="H299" s="34">
        <f>SUM(H263:H266,H268:H274,H276:H284,H286:H291,H293:H297)</f>
        <v>67000562</v>
      </c>
      <c r="I299" s="39">
        <f t="shared" si="65"/>
        <v>0.18428430014543679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122778584</v>
      </c>
      <c r="O299" s="39">
        <f t="shared" si="69"/>
        <v>0.33770112891422793</v>
      </c>
      <c r="P299" s="34">
        <f>SUM(P263:P266,P268:P274,P276:P284,P286:P291,P293:P297)</f>
        <v>131562650</v>
      </c>
      <c r="Q299" s="34">
        <f>SUM(Q263:Q266,Q268:Q274,Q276:Q284,Q286:Q291,Q293:Q297)</f>
        <v>365563916</v>
      </c>
      <c r="R299" s="34">
        <f>SUM(R263:R266,R268:R274,R276:R284,R286:R291,R293:R297)</f>
        <v>365563916</v>
      </c>
      <c r="S299" s="34">
        <f>SUM(S263:S266,S268:S274,S276:S284,S286:S291,S293:S297)</f>
        <v>55302685</v>
      </c>
      <c r="T299" s="39">
        <f t="shared" si="70"/>
        <v>0.15128048086671661</v>
      </c>
      <c r="U299" s="39">
        <f t="shared" si="71"/>
        <v>-0.49073265094614615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2569534556</v>
      </c>
      <c r="E302" s="33">
        <v>2564818006</v>
      </c>
      <c r="F302" s="33">
        <v>455005848</v>
      </c>
      <c r="G302" s="38">
        <f t="shared" ref="G302:G339" si="72">IF(($D302     =0),0,($F302     /$D302     ))</f>
        <v>0.17707714688542994</v>
      </c>
      <c r="H302" s="33">
        <v>641707341</v>
      </c>
      <c r="I302" s="38">
        <f t="shared" ref="I302:I339" si="73">IF(($D302     =0),0,($H302     /$D302     ))</f>
        <v>0.24973680136022269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1096713189</v>
      </c>
      <c r="O302" s="38">
        <f t="shared" ref="O302:O339" si="77">IF(($D302     =0),0,($N302     /$D302     ))</f>
        <v>0.42681394824565261</v>
      </c>
      <c r="P302" s="33">
        <v>1102453937</v>
      </c>
      <c r="Q302" s="33">
        <v>2530257718</v>
      </c>
      <c r="R302" s="33">
        <v>2530257718</v>
      </c>
      <c r="S302" s="33">
        <v>639327630</v>
      </c>
      <c r="T302" s="38">
        <f t="shared" ref="T302:T339" si="78">IF(($Q302     =0),0,($S302     /$Q302     ))</f>
        <v>0.25267292950116793</v>
      </c>
      <c r="U302" s="38">
        <f t="shared" ref="U302:U339" si="79">IF(($P302     =0),0,(($H302     /$P302     )-1))</f>
        <v>-0.41792820592013546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2569534556</v>
      </c>
      <c r="E303" s="34">
        <f>E302</f>
        <v>2564818006</v>
      </c>
      <c r="F303" s="34">
        <f>F302</f>
        <v>455005848</v>
      </c>
      <c r="G303" s="39">
        <f t="shared" si="72"/>
        <v>0.17707714688542994</v>
      </c>
      <c r="H303" s="34">
        <f>H302</f>
        <v>641707341</v>
      </c>
      <c r="I303" s="39">
        <f t="shared" si="73"/>
        <v>0.24973680136022269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1096713189</v>
      </c>
      <c r="O303" s="39">
        <f t="shared" si="77"/>
        <v>0.42681394824565261</v>
      </c>
      <c r="P303" s="34">
        <f>P302</f>
        <v>1102453937</v>
      </c>
      <c r="Q303" s="34">
        <f>Q302</f>
        <v>2530257718</v>
      </c>
      <c r="R303" s="34">
        <f>R302</f>
        <v>2530257718</v>
      </c>
      <c r="S303" s="34">
        <f>S302</f>
        <v>639327630</v>
      </c>
      <c r="T303" s="39">
        <f t="shared" si="78"/>
        <v>0.25267292950116793</v>
      </c>
      <c r="U303" s="39">
        <f t="shared" si="79"/>
        <v>-0.41792820592013546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12540657</v>
      </c>
      <c r="E304" s="33">
        <v>12540657</v>
      </c>
      <c r="F304" s="33">
        <v>1565899</v>
      </c>
      <c r="G304" s="38">
        <f t="shared" si="72"/>
        <v>0.12486578653734011</v>
      </c>
      <c r="H304" s="33">
        <v>2823672</v>
      </c>
      <c r="I304" s="38">
        <f t="shared" si="73"/>
        <v>0.22516140900751849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4389571</v>
      </c>
      <c r="O304" s="38">
        <f t="shared" si="77"/>
        <v>0.35002719554485862</v>
      </c>
      <c r="P304" s="33">
        <v>3968693</v>
      </c>
      <c r="Q304" s="33">
        <v>13994217</v>
      </c>
      <c r="R304" s="33">
        <v>13994217</v>
      </c>
      <c r="S304" s="33">
        <v>2249603</v>
      </c>
      <c r="T304" s="38">
        <f t="shared" si="78"/>
        <v>0.1607523307663444</v>
      </c>
      <c r="U304" s="38">
        <f t="shared" si="79"/>
        <v>-0.28851337203457161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13504298</v>
      </c>
      <c r="E305" s="33">
        <v>13504298</v>
      </c>
      <c r="F305" s="33">
        <v>3177742</v>
      </c>
      <c r="G305" s="38">
        <f t="shared" si="72"/>
        <v>0.23531337948851544</v>
      </c>
      <c r="H305" s="33">
        <v>4103188</v>
      </c>
      <c r="I305" s="38">
        <f t="shared" si="73"/>
        <v>0.30384311720609247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7280930</v>
      </c>
      <c r="O305" s="38">
        <f t="shared" si="77"/>
        <v>0.53915649669460786</v>
      </c>
      <c r="P305" s="33">
        <v>6431419</v>
      </c>
      <c r="Q305" s="33">
        <v>13689930</v>
      </c>
      <c r="R305" s="33">
        <v>13689930</v>
      </c>
      <c r="S305" s="33">
        <v>3530548</v>
      </c>
      <c r="T305" s="38">
        <f t="shared" si="78"/>
        <v>0.25789379492809678</v>
      </c>
      <c r="U305" s="38">
        <f t="shared" si="79"/>
        <v>-0.36200891280757796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16409510</v>
      </c>
      <c r="E306" s="33">
        <v>16409510</v>
      </c>
      <c r="F306" s="33">
        <v>2803791</v>
      </c>
      <c r="G306" s="38">
        <f t="shared" si="72"/>
        <v>0.17086378569500246</v>
      </c>
      <c r="H306" s="33">
        <v>3182167</v>
      </c>
      <c r="I306" s="38">
        <f t="shared" si="73"/>
        <v>0.19392212198901734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5985958</v>
      </c>
      <c r="O306" s="38">
        <f t="shared" si="77"/>
        <v>0.36478590768401981</v>
      </c>
      <c r="P306" s="33">
        <v>7155392</v>
      </c>
      <c r="Q306" s="33">
        <v>17457400</v>
      </c>
      <c r="R306" s="33">
        <v>17457400</v>
      </c>
      <c r="S306" s="33">
        <v>3729120</v>
      </c>
      <c r="T306" s="38">
        <f t="shared" si="78"/>
        <v>0.21361256544502619</v>
      </c>
      <c r="U306" s="38">
        <f t="shared" si="79"/>
        <v>-0.55527705540101779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78967354</v>
      </c>
      <c r="E307" s="33">
        <v>78697421</v>
      </c>
      <c r="F307" s="33">
        <v>19153367</v>
      </c>
      <c r="G307" s="38">
        <f t="shared" si="72"/>
        <v>0.24254791416716331</v>
      </c>
      <c r="H307" s="33">
        <v>22313963</v>
      </c>
      <c r="I307" s="38">
        <f t="shared" si="73"/>
        <v>0.28257199804364724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41467330</v>
      </c>
      <c r="O307" s="38">
        <f t="shared" si="77"/>
        <v>0.52511991221081056</v>
      </c>
      <c r="P307" s="33">
        <v>24457926</v>
      </c>
      <c r="Q307" s="33">
        <v>81422582</v>
      </c>
      <c r="R307" s="33">
        <v>81422582</v>
      </c>
      <c r="S307" s="33">
        <v>12586998</v>
      </c>
      <c r="T307" s="38">
        <f t="shared" si="78"/>
        <v>0.15458853908612233</v>
      </c>
      <c r="U307" s="38">
        <f t="shared" si="79"/>
        <v>-8.7659231612688626E-2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67528388</v>
      </c>
      <c r="E308" s="33">
        <v>71313333</v>
      </c>
      <c r="F308" s="33">
        <v>7800006</v>
      </c>
      <c r="G308" s="38">
        <f t="shared" si="72"/>
        <v>0.11550706645033493</v>
      </c>
      <c r="H308" s="33">
        <v>24545310</v>
      </c>
      <c r="I308" s="38">
        <f t="shared" si="73"/>
        <v>0.36348135542640231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32345316</v>
      </c>
      <c r="O308" s="38">
        <f t="shared" si="77"/>
        <v>0.47898842187673724</v>
      </c>
      <c r="P308" s="33">
        <v>23382312</v>
      </c>
      <c r="Q308" s="33">
        <v>68701274</v>
      </c>
      <c r="R308" s="33">
        <v>68701274</v>
      </c>
      <c r="S308" s="33">
        <v>15872845</v>
      </c>
      <c r="T308" s="38">
        <f t="shared" si="78"/>
        <v>0.23104149422323667</v>
      </c>
      <c r="U308" s="38">
        <f t="shared" si="79"/>
        <v>4.9738366334347139E-2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188950207</v>
      </c>
      <c r="E310" s="34">
        <f>SUM(E304:E309)</f>
        <v>192465219</v>
      </c>
      <c r="F310" s="34">
        <f>SUM(F304:F309)</f>
        <v>34500805</v>
      </c>
      <c r="G310" s="39">
        <f t="shared" si="72"/>
        <v>0.18259204659140701</v>
      </c>
      <c r="H310" s="34">
        <f>SUM(H304:H309)</f>
        <v>56968300</v>
      </c>
      <c r="I310" s="39">
        <f t="shared" si="73"/>
        <v>0.3014990081487447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91469105</v>
      </c>
      <c r="O310" s="39">
        <f t="shared" si="77"/>
        <v>0.48409105474015174</v>
      </c>
      <c r="P310" s="34">
        <f>SUM(P304:P309)</f>
        <v>65395742</v>
      </c>
      <c r="Q310" s="34">
        <f>SUM(Q304:Q309)</f>
        <v>195265403</v>
      </c>
      <c r="R310" s="34">
        <f>SUM(R304:R309)</f>
        <v>195265403</v>
      </c>
      <c r="S310" s="34">
        <f>SUM(S304:S309)</f>
        <v>37969114</v>
      </c>
      <c r="T310" s="39">
        <f t="shared" si="78"/>
        <v>0.19444875239880563</v>
      </c>
      <c r="U310" s="39">
        <f t="shared" si="79"/>
        <v>-0.12886835965558741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43399503</v>
      </c>
      <c r="E311" s="33">
        <v>43394003</v>
      </c>
      <c r="F311" s="33">
        <v>2786825</v>
      </c>
      <c r="G311" s="38">
        <f t="shared" si="72"/>
        <v>6.4213292949460737E-2</v>
      </c>
      <c r="H311" s="33">
        <v>11497252</v>
      </c>
      <c r="I311" s="38">
        <f t="shared" si="73"/>
        <v>0.2649166742762008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14284077</v>
      </c>
      <c r="O311" s="38">
        <f t="shared" si="77"/>
        <v>0.32912996722566157</v>
      </c>
      <c r="P311" s="33">
        <v>13403095</v>
      </c>
      <c r="Q311" s="33">
        <v>34765989</v>
      </c>
      <c r="R311" s="33">
        <v>34765989</v>
      </c>
      <c r="S311" s="33">
        <v>8075616</v>
      </c>
      <c r="T311" s="38">
        <f t="shared" si="78"/>
        <v>0.23228494952351275</v>
      </c>
      <c r="U311" s="38">
        <f t="shared" si="79"/>
        <v>-0.14219424692580329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126100942</v>
      </c>
      <c r="E312" s="33">
        <v>127795311</v>
      </c>
      <c r="F312" s="33">
        <v>12145058</v>
      </c>
      <c r="G312" s="38">
        <f t="shared" si="72"/>
        <v>9.631219091130977E-2</v>
      </c>
      <c r="H312" s="33">
        <v>51152784</v>
      </c>
      <c r="I312" s="38">
        <f t="shared" si="73"/>
        <v>0.40564949943038492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63297842</v>
      </c>
      <c r="O312" s="38">
        <f t="shared" si="77"/>
        <v>0.50196169034169469</v>
      </c>
      <c r="P312" s="33">
        <v>64639166</v>
      </c>
      <c r="Q312" s="33">
        <v>129445881</v>
      </c>
      <c r="R312" s="33">
        <v>129445881</v>
      </c>
      <c r="S312" s="33">
        <v>51621877</v>
      </c>
      <c r="T312" s="38">
        <f t="shared" si="78"/>
        <v>0.39879119058257251</v>
      </c>
      <c r="U312" s="38">
        <f t="shared" si="79"/>
        <v>-0.20864102733008649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182682331</v>
      </c>
      <c r="E313" s="33">
        <v>182082331</v>
      </c>
      <c r="F313" s="33">
        <v>18230089</v>
      </c>
      <c r="G313" s="38">
        <f t="shared" si="72"/>
        <v>9.9791199839682362E-2</v>
      </c>
      <c r="H313" s="33">
        <v>34076555</v>
      </c>
      <c r="I313" s="38">
        <f t="shared" si="73"/>
        <v>0.18653448756355095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52306644</v>
      </c>
      <c r="O313" s="38">
        <f t="shared" si="77"/>
        <v>0.28632568740323333</v>
      </c>
      <c r="P313" s="33">
        <v>47771261</v>
      </c>
      <c r="Q313" s="33">
        <v>145692207</v>
      </c>
      <c r="R313" s="33">
        <v>145692207</v>
      </c>
      <c r="S313" s="33">
        <v>30332008</v>
      </c>
      <c r="T313" s="38">
        <f t="shared" si="78"/>
        <v>0.2081923846482743</v>
      </c>
      <c r="U313" s="38">
        <f t="shared" si="79"/>
        <v>-0.28667248285533009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63889950</v>
      </c>
      <c r="E314" s="33">
        <v>64259950</v>
      </c>
      <c r="F314" s="33">
        <v>10184917</v>
      </c>
      <c r="G314" s="38">
        <f t="shared" si="72"/>
        <v>0.15941344452453007</v>
      </c>
      <c r="H314" s="33">
        <v>12659251</v>
      </c>
      <c r="I314" s="38">
        <f t="shared" si="73"/>
        <v>0.19814150738887729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22844168</v>
      </c>
      <c r="O314" s="38">
        <f t="shared" si="77"/>
        <v>0.35755495191340736</v>
      </c>
      <c r="P314" s="33">
        <v>12182243</v>
      </c>
      <c r="Q314" s="33">
        <v>60472193</v>
      </c>
      <c r="R314" s="33">
        <v>60472193</v>
      </c>
      <c r="S314" s="33">
        <v>8933742</v>
      </c>
      <c r="T314" s="38">
        <f t="shared" si="78"/>
        <v>0.14773305806852416</v>
      </c>
      <c r="U314" s="38">
        <f t="shared" si="79"/>
        <v>3.9156007641614199E-2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30487686</v>
      </c>
      <c r="E315" s="33">
        <v>30873400</v>
      </c>
      <c r="F315" s="33">
        <v>6610596</v>
      </c>
      <c r="G315" s="38">
        <f t="shared" si="72"/>
        <v>0.21682839425727488</v>
      </c>
      <c r="H315" s="33">
        <v>8162685</v>
      </c>
      <c r="I315" s="38">
        <f t="shared" si="73"/>
        <v>0.26773711196054695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14773281</v>
      </c>
      <c r="O315" s="38">
        <f t="shared" si="77"/>
        <v>0.48456550621782185</v>
      </c>
      <c r="P315" s="33">
        <v>10470311</v>
      </c>
      <c r="Q315" s="33">
        <v>30932060</v>
      </c>
      <c r="R315" s="33">
        <v>30932060</v>
      </c>
      <c r="S315" s="33">
        <v>6091731</v>
      </c>
      <c r="T315" s="38">
        <f t="shared" si="78"/>
        <v>0.19693906581068316</v>
      </c>
      <c r="U315" s="38">
        <f t="shared" si="79"/>
        <v>-0.22039708276096093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446560412</v>
      </c>
      <c r="E317" s="34">
        <f>SUM(E311:E316)</f>
        <v>448404995</v>
      </c>
      <c r="F317" s="34">
        <f>SUM(F311:F316)</f>
        <v>49957485</v>
      </c>
      <c r="G317" s="39">
        <f t="shared" si="72"/>
        <v>0.11187172811906131</v>
      </c>
      <c r="H317" s="34">
        <f>SUM(H311:H316)</f>
        <v>117548527</v>
      </c>
      <c r="I317" s="39">
        <f t="shared" si="73"/>
        <v>0.26323096235409243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167506012</v>
      </c>
      <c r="O317" s="39">
        <f t="shared" si="77"/>
        <v>0.3751026904731537</v>
      </c>
      <c r="P317" s="34">
        <f>SUM(P311:P316)</f>
        <v>148466076</v>
      </c>
      <c r="Q317" s="34">
        <f>SUM(Q311:Q316)</f>
        <v>401308330</v>
      </c>
      <c r="R317" s="34">
        <f>SUM(R311:R316)</f>
        <v>401308330</v>
      </c>
      <c r="S317" s="34">
        <f>SUM(S311:S316)</f>
        <v>105054974</v>
      </c>
      <c r="T317" s="39">
        <f t="shared" si="78"/>
        <v>0.26178119452441967</v>
      </c>
      <c r="U317" s="39">
        <f t="shared" si="79"/>
        <v>-0.20824655593376096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47116845</v>
      </c>
      <c r="E318" s="33">
        <v>47116845</v>
      </c>
      <c r="F318" s="33">
        <v>9185365</v>
      </c>
      <c r="G318" s="38">
        <f t="shared" si="72"/>
        <v>0.19494864310205831</v>
      </c>
      <c r="H318" s="33">
        <v>12340516</v>
      </c>
      <c r="I318" s="38">
        <f t="shared" si="73"/>
        <v>0.26191303768323199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21525881</v>
      </c>
      <c r="O318" s="38">
        <f t="shared" si="77"/>
        <v>0.45686168078529027</v>
      </c>
      <c r="P318" s="33">
        <v>21454302</v>
      </c>
      <c r="Q318" s="33">
        <v>45014545</v>
      </c>
      <c r="R318" s="33">
        <v>45014545</v>
      </c>
      <c r="S318" s="33">
        <v>12922793</v>
      </c>
      <c r="T318" s="38">
        <f t="shared" si="78"/>
        <v>0.28708038701712968</v>
      </c>
      <c r="U318" s="38">
        <f t="shared" si="79"/>
        <v>-0.42479993056870369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102665222</v>
      </c>
      <c r="E319" s="33">
        <v>99376845</v>
      </c>
      <c r="F319" s="33">
        <v>18499186</v>
      </c>
      <c r="G319" s="38">
        <f t="shared" si="72"/>
        <v>0.18018941214581896</v>
      </c>
      <c r="H319" s="33">
        <v>32930502</v>
      </c>
      <c r="I319" s="38">
        <f t="shared" si="73"/>
        <v>0.32075615635448584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51429688</v>
      </c>
      <c r="O319" s="38">
        <f t="shared" si="77"/>
        <v>0.50094556850030481</v>
      </c>
      <c r="P319" s="33">
        <v>45848071</v>
      </c>
      <c r="Q319" s="33">
        <v>88633425</v>
      </c>
      <c r="R319" s="33">
        <v>88633425</v>
      </c>
      <c r="S319" s="33">
        <v>26953729</v>
      </c>
      <c r="T319" s="38">
        <f t="shared" si="78"/>
        <v>0.30410343501901227</v>
      </c>
      <c r="U319" s="38">
        <f t="shared" si="79"/>
        <v>-0.2817472735112454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13038710</v>
      </c>
      <c r="E320" s="33">
        <v>13038710</v>
      </c>
      <c r="F320" s="33">
        <v>2810106</v>
      </c>
      <c r="G320" s="38">
        <f t="shared" si="72"/>
        <v>0.21552024701830166</v>
      </c>
      <c r="H320" s="33">
        <v>3456227</v>
      </c>
      <c r="I320" s="38">
        <f t="shared" si="73"/>
        <v>0.26507430566367379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6266333</v>
      </c>
      <c r="O320" s="38">
        <f t="shared" si="77"/>
        <v>0.48059455268197543</v>
      </c>
      <c r="P320" s="33">
        <v>5528044</v>
      </c>
      <c r="Q320" s="33">
        <v>11960464</v>
      </c>
      <c r="R320" s="33">
        <v>11960464</v>
      </c>
      <c r="S320" s="33">
        <v>3011953</v>
      </c>
      <c r="T320" s="38">
        <f t="shared" si="78"/>
        <v>0.25182576528803563</v>
      </c>
      <c r="U320" s="38">
        <f t="shared" si="79"/>
        <v>-0.37478301547527482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19002813</v>
      </c>
      <c r="E321" s="33">
        <v>19002813</v>
      </c>
      <c r="F321" s="33">
        <v>4212953</v>
      </c>
      <c r="G321" s="38">
        <f t="shared" si="72"/>
        <v>0.22170154492390154</v>
      </c>
      <c r="H321" s="33">
        <v>4361711</v>
      </c>
      <c r="I321" s="38">
        <f t="shared" si="73"/>
        <v>0.2295297543579469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8574664</v>
      </c>
      <c r="O321" s="38">
        <f t="shared" si="77"/>
        <v>0.45123129928184841</v>
      </c>
      <c r="P321" s="33">
        <v>7690473</v>
      </c>
      <c r="Q321" s="33">
        <v>18404076</v>
      </c>
      <c r="R321" s="33">
        <v>18404076</v>
      </c>
      <c r="S321" s="33">
        <v>4031553</v>
      </c>
      <c r="T321" s="38">
        <f t="shared" si="78"/>
        <v>0.21905761528044113</v>
      </c>
      <c r="U321" s="38">
        <f t="shared" si="79"/>
        <v>-0.43284229721630907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181823590</v>
      </c>
      <c r="E323" s="34">
        <f>SUM(E318:E322)</f>
        <v>178535213</v>
      </c>
      <c r="F323" s="34">
        <f>SUM(F318:F322)</f>
        <v>34707610</v>
      </c>
      <c r="G323" s="39">
        <f t="shared" si="72"/>
        <v>0.19088617709066244</v>
      </c>
      <c r="H323" s="34">
        <f>SUM(H318:H322)</f>
        <v>53088956</v>
      </c>
      <c r="I323" s="39">
        <f t="shared" si="73"/>
        <v>0.29198057303785496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87796566</v>
      </c>
      <c r="O323" s="39">
        <f t="shared" si="77"/>
        <v>0.48286675012851743</v>
      </c>
      <c r="P323" s="34">
        <f>SUM(P318:P322)</f>
        <v>80520890</v>
      </c>
      <c r="Q323" s="34">
        <f>SUM(Q318:Q322)</f>
        <v>164012510</v>
      </c>
      <c r="R323" s="34">
        <f>SUM(R318:R322)</f>
        <v>164012510</v>
      </c>
      <c r="S323" s="34">
        <f>SUM(S318:S322)</f>
        <v>46920028</v>
      </c>
      <c r="T323" s="39">
        <f t="shared" si="78"/>
        <v>0.28607590969737612</v>
      </c>
      <c r="U323" s="39">
        <f t="shared" si="79"/>
        <v>-0.3406809586928311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9711444</v>
      </c>
      <c r="E324" s="33">
        <v>9711444</v>
      </c>
      <c r="F324" s="33">
        <v>1466569</v>
      </c>
      <c r="G324" s="38">
        <f t="shared" si="72"/>
        <v>0.15101451442236602</v>
      </c>
      <c r="H324" s="33">
        <v>1336221</v>
      </c>
      <c r="I324" s="38">
        <f t="shared" si="73"/>
        <v>0.13759241159193217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2802790</v>
      </c>
      <c r="O324" s="38">
        <f t="shared" si="77"/>
        <v>0.28860692601429816</v>
      </c>
      <c r="P324" s="33">
        <v>1467221</v>
      </c>
      <c r="Q324" s="33">
        <v>6906058</v>
      </c>
      <c r="R324" s="33">
        <v>6906058</v>
      </c>
      <c r="S324" s="33">
        <v>883034</v>
      </c>
      <c r="T324" s="38">
        <f t="shared" si="78"/>
        <v>0.12786368142288987</v>
      </c>
      <c r="U324" s="38">
        <f t="shared" si="79"/>
        <v>-8.9284436359621355E-2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29509934</v>
      </c>
      <c r="E325" s="33">
        <v>29510384</v>
      </c>
      <c r="F325" s="33">
        <v>4007322</v>
      </c>
      <c r="G325" s="38">
        <f t="shared" si="72"/>
        <v>0.13579569510389281</v>
      </c>
      <c r="H325" s="33">
        <v>10042967</v>
      </c>
      <c r="I325" s="38">
        <f t="shared" si="73"/>
        <v>0.34032495633504295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14050289</v>
      </c>
      <c r="O325" s="38">
        <f t="shared" si="77"/>
        <v>0.47612065143893578</v>
      </c>
      <c r="P325" s="33">
        <v>12340817</v>
      </c>
      <c r="Q325" s="33">
        <v>27682149</v>
      </c>
      <c r="R325" s="33">
        <v>27682149</v>
      </c>
      <c r="S325" s="33">
        <v>8690329</v>
      </c>
      <c r="T325" s="38">
        <f t="shared" si="78"/>
        <v>0.31393259966919473</v>
      </c>
      <c r="U325" s="38">
        <f t="shared" si="79"/>
        <v>-0.18619917951947584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109016775</v>
      </c>
      <c r="E326" s="33">
        <v>109019655</v>
      </c>
      <c r="F326" s="33">
        <v>11221009</v>
      </c>
      <c r="G326" s="38">
        <f t="shared" si="72"/>
        <v>0.10292919598841554</v>
      </c>
      <c r="H326" s="33">
        <v>16656744</v>
      </c>
      <c r="I326" s="38">
        <f t="shared" si="73"/>
        <v>0.15279065079663198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27877753</v>
      </c>
      <c r="O326" s="38">
        <f t="shared" si="77"/>
        <v>0.25571984678504756</v>
      </c>
      <c r="P326" s="33">
        <v>27862471</v>
      </c>
      <c r="Q326" s="33">
        <v>104155699</v>
      </c>
      <c r="R326" s="33">
        <v>104155699</v>
      </c>
      <c r="S326" s="33">
        <v>16722333</v>
      </c>
      <c r="T326" s="38">
        <f t="shared" si="78"/>
        <v>0.16055130118228098</v>
      </c>
      <c r="U326" s="38">
        <f t="shared" si="79"/>
        <v>-0.4021799430495594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200085735</v>
      </c>
      <c r="E327" s="33">
        <v>199935735</v>
      </c>
      <c r="F327" s="33">
        <v>42505763</v>
      </c>
      <c r="G327" s="38">
        <f t="shared" si="72"/>
        <v>0.21243774824826966</v>
      </c>
      <c r="H327" s="33">
        <v>60715715</v>
      </c>
      <c r="I327" s="38">
        <f t="shared" si="73"/>
        <v>0.30344849421674164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103221478</v>
      </c>
      <c r="O327" s="38">
        <f t="shared" si="77"/>
        <v>0.51588624246501136</v>
      </c>
      <c r="P327" s="33">
        <v>93194824</v>
      </c>
      <c r="Q327" s="33">
        <v>197866534</v>
      </c>
      <c r="R327" s="33">
        <v>197866534</v>
      </c>
      <c r="S327" s="33">
        <v>53826961</v>
      </c>
      <c r="T327" s="38">
        <f t="shared" si="78"/>
        <v>0.27203671036154098</v>
      </c>
      <c r="U327" s="38">
        <f t="shared" si="79"/>
        <v>-0.34850764887972752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24733400</v>
      </c>
      <c r="E328" s="33">
        <v>24733400</v>
      </c>
      <c r="F328" s="33">
        <v>5875188</v>
      </c>
      <c r="G328" s="38">
        <f t="shared" si="72"/>
        <v>0.23754065352923576</v>
      </c>
      <c r="H328" s="33">
        <v>7547809</v>
      </c>
      <c r="I328" s="38">
        <f t="shared" si="73"/>
        <v>0.30516665723272984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13422997</v>
      </c>
      <c r="O328" s="38">
        <f t="shared" si="77"/>
        <v>0.54270731076196566</v>
      </c>
      <c r="P328" s="33">
        <v>12996303</v>
      </c>
      <c r="Q328" s="33">
        <v>27741927</v>
      </c>
      <c r="R328" s="33">
        <v>27741927</v>
      </c>
      <c r="S328" s="33">
        <v>7101620</v>
      </c>
      <c r="T328" s="38">
        <f t="shared" si="78"/>
        <v>0.25598870619189501</v>
      </c>
      <c r="U328" s="38">
        <f t="shared" si="79"/>
        <v>-0.41923414681852211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27849213</v>
      </c>
      <c r="E329" s="33">
        <v>27849213</v>
      </c>
      <c r="F329" s="33">
        <v>8552321</v>
      </c>
      <c r="G329" s="38">
        <f t="shared" si="72"/>
        <v>0.30709381266896124</v>
      </c>
      <c r="H329" s="33">
        <v>9053534</v>
      </c>
      <c r="I329" s="38">
        <f t="shared" si="73"/>
        <v>0.32509119737064024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17605855</v>
      </c>
      <c r="O329" s="38">
        <f t="shared" si="77"/>
        <v>0.63218501003960148</v>
      </c>
      <c r="P329" s="33">
        <v>16725942</v>
      </c>
      <c r="Q329" s="33">
        <v>37439634</v>
      </c>
      <c r="R329" s="33">
        <v>37439634</v>
      </c>
      <c r="S329" s="33">
        <v>8443272</v>
      </c>
      <c r="T329" s="38">
        <f t="shared" si="78"/>
        <v>0.22551694816247403</v>
      </c>
      <c r="U329" s="38">
        <f t="shared" si="79"/>
        <v>-0.45871305783554672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68254508</v>
      </c>
      <c r="E330" s="33">
        <v>68254508</v>
      </c>
      <c r="F330" s="33">
        <v>11106386</v>
      </c>
      <c r="G330" s="38">
        <f t="shared" si="72"/>
        <v>0.16272018252625892</v>
      </c>
      <c r="H330" s="33">
        <v>15836046</v>
      </c>
      <c r="I330" s="38">
        <f t="shared" si="73"/>
        <v>0.23201465315668235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26942432</v>
      </c>
      <c r="O330" s="38">
        <f t="shared" si="77"/>
        <v>0.39473483568294127</v>
      </c>
      <c r="P330" s="33">
        <v>37922543</v>
      </c>
      <c r="Q330" s="33">
        <v>83332104</v>
      </c>
      <c r="R330" s="33">
        <v>83332104</v>
      </c>
      <c r="S330" s="33">
        <v>19455883</v>
      </c>
      <c r="T330" s="38">
        <f t="shared" si="78"/>
        <v>0.23347404020904117</v>
      </c>
      <c r="U330" s="38">
        <f t="shared" si="79"/>
        <v>-0.58241075763299943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469161009</v>
      </c>
      <c r="E332" s="34">
        <f>SUM(E324:E331)</f>
        <v>469014339</v>
      </c>
      <c r="F332" s="34">
        <f>SUM(F324:F331)</f>
        <v>84734558</v>
      </c>
      <c r="G332" s="39">
        <f t="shared" si="72"/>
        <v>0.18060869589441947</v>
      </c>
      <c r="H332" s="34">
        <f>SUM(H324:H331)</f>
        <v>121189036</v>
      </c>
      <c r="I332" s="39">
        <f t="shared" si="73"/>
        <v>0.25831011886156124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205923594</v>
      </c>
      <c r="O332" s="39">
        <f t="shared" si="77"/>
        <v>0.43891881475598071</v>
      </c>
      <c r="P332" s="34">
        <f>SUM(P324:P331)</f>
        <v>202510121</v>
      </c>
      <c r="Q332" s="34">
        <f>SUM(Q324:Q331)</f>
        <v>485124105</v>
      </c>
      <c r="R332" s="34">
        <f>SUM(R324:R331)</f>
        <v>485124105</v>
      </c>
      <c r="S332" s="34">
        <f>SUM(S324:S331)</f>
        <v>115123432</v>
      </c>
      <c r="T332" s="39">
        <f t="shared" si="78"/>
        <v>0.23730717730466105</v>
      </c>
      <c r="U332" s="39">
        <f t="shared" si="79"/>
        <v>-0.40156553459370059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1609774</v>
      </c>
      <c r="E333" s="33">
        <v>1609774</v>
      </c>
      <c r="F333" s="33">
        <v>427773</v>
      </c>
      <c r="G333" s="38">
        <f t="shared" si="72"/>
        <v>0.26573481743400007</v>
      </c>
      <c r="H333" s="33">
        <v>486436</v>
      </c>
      <c r="I333" s="38">
        <f t="shared" si="73"/>
        <v>0.30217657882410826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914209</v>
      </c>
      <c r="O333" s="38">
        <f t="shared" si="77"/>
        <v>0.56791139625810827</v>
      </c>
      <c r="P333" s="33">
        <v>874982</v>
      </c>
      <c r="Q333" s="33">
        <v>1962348</v>
      </c>
      <c r="R333" s="33">
        <v>1962348</v>
      </c>
      <c r="S333" s="33">
        <v>413706</v>
      </c>
      <c r="T333" s="38">
        <f t="shared" si="78"/>
        <v>0.21082193372429356</v>
      </c>
      <c r="U333" s="38">
        <f t="shared" si="79"/>
        <v>-0.44406170641224618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4665374</v>
      </c>
      <c r="E334" s="33">
        <v>4665374</v>
      </c>
      <c r="F334" s="33">
        <v>1075005</v>
      </c>
      <c r="G334" s="38">
        <f t="shared" si="72"/>
        <v>0.23042204119112422</v>
      </c>
      <c r="H334" s="33">
        <v>1051903</v>
      </c>
      <c r="I334" s="38">
        <f t="shared" si="73"/>
        <v>0.22547024097103469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2126908</v>
      </c>
      <c r="O334" s="38">
        <f t="shared" si="77"/>
        <v>0.45589228216215893</v>
      </c>
      <c r="P334" s="33">
        <v>1697600</v>
      </c>
      <c r="Q334" s="33">
        <v>3559391</v>
      </c>
      <c r="R334" s="33">
        <v>3559391</v>
      </c>
      <c r="S334" s="33">
        <v>824545</v>
      </c>
      <c r="T334" s="38">
        <f t="shared" si="78"/>
        <v>0.23165339239212551</v>
      </c>
      <c r="U334" s="38">
        <f t="shared" si="79"/>
        <v>-0.38035874175306317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17597892</v>
      </c>
      <c r="E335" s="33">
        <v>17597892</v>
      </c>
      <c r="F335" s="33">
        <v>1297722</v>
      </c>
      <c r="G335" s="38">
        <f t="shared" si="72"/>
        <v>7.3743036950107435E-2</v>
      </c>
      <c r="H335" s="33">
        <v>2266857</v>
      </c>
      <c r="I335" s="38">
        <f t="shared" si="73"/>
        <v>0.12881412160047351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3564579</v>
      </c>
      <c r="O335" s="38">
        <f t="shared" si="77"/>
        <v>0.20255715855058096</v>
      </c>
      <c r="P335" s="33">
        <v>2712621</v>
      </c>
      <c r="Q335" s="33">
        <v>13581023</v>
      </c>
      <c r="R335" s="33">
        <v>13581023</v>
      </c>
      <c r="S335" s="33">
        <v>1284028</v>
      </c>
      <c r="T335" s="38">
        <f t="shared" si="78"/>
        <v>9.4545749609583896E-2</v>
      </c>
      <c r="U335" s="38">
        <f t="shared" si="79"/>
        <v>-0.16432962806083118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23873040</v>
      </c>
      <c r="E337" s="34">
        <f>SUM(E333:E336)</f>
        <v>23873040</v>
      </c>
      <c r="F337" s="34">
        <f>SUM(F333:F336)</f>
        <v>2800500</v>
      </c>
      <c r="G337" s="39">
        <f t="shared" si="72"/>
        <v>0.11730805963547164</v>
      </c>
      <c r="H337" s="34">
        <f>SUM(H333:H336)</f>
        <v>3805196</v>
      </c>
      <c r="I337" s="39">
        <f t="shared" si="73"/>
        <v>0.15939302242194542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6605696</v>
      </c>
      <c r="O337" s="39">
        <f t="shared" si="77"/>
        <v>0.27670108205741706</v>
      </c>
      <c r="P337" s="34">
        <f>SUM(P333:P336)</f>
        <v>5285203</v>
      </c>
      <c r="Q337" s="34">
        <f>SUM(Q333:Q336)</f>
        <v>19102762</v>
      </c>
      <c r="R337" s="34">
        <f>SUM(R333:R336)</f>
        <v>19102762</v>
      </c>
      <c r="S337" s="34">
        <f>SUM(S333:S336)</f>
        <v>2522279</v>
      </c>
      <c r="T337" s="39">
        <f t="shared" si="78"/>
        <v>0.13203739857095009</v>
      </c>
      <c r="U337" s="39">
        <f t="shared" si="79"/>
        <v>-0.2800284113968754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3879902814</v>
      </c>
      <c r="E338" s="34">
        <f>SUM(E302,E304:E309,E311:E316,E318:E322,E324:E331,E333:E336)</f>
        <v>3877110812</v>
      </c>
      <c r="F338" s="34">
        <f>SUM(F302,F304:F309,F311:F316,F318:F322,F324:F331,F333:F336)</f>
        <v>661706806</v>
      </c>
      <c r="G338" s="39">
        <f t="shared" si="72"/>
        <v>0.17054726309441007</v>
      </c>
      <c r="H338" s="34">
        <f>SUM(H302,H304:H309,H311:H316,H318:H322,H324:H331,H333:H336)</f>
        <v>994307356</v>
      </c>
      <c r="I338" s="39">
        <f t="shared" si="73"/>
        <v>0.25627120153943111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1656014162</v>
      </c>
      <c r="O338" s="39">
        <f t="shared" si="77"/>
        <v>0.42681846463384121</v>
      </c>
      <c r="P338" s="34">
        <f>SUM(P302,P304:P309,P311:P316,P318:P322,P324:P331,P333:P336)</f>
        <v>1604631969</v>
      </c>
      <c r="Q338" s="34">
        <f>SUM(Q302,Q304:Q309,Q311:Q316,Q318:Q322,Q324:Q331,Q333:Q336)</f>
        <v>3795070828</v>
      </c>
      <c r="R338" s="34">
        <f>SUM(R302,R304:R309,R311:R316,R318:R322,R324:R331,R333:R336)</f>
        <v>3795070828</v>
      </c>
      <c r="S338" s="34">
        <f>SUM(S302,S304:S309,S311:S316,S318:S322,S324:S331,S333:S336)</f>
        <v>946917457</v>
      </c>
      <c r="T338" s="39">
        <f t="shared" si="78"/>
        <v>0.24951245969209615</v>
      </c>
      <c r="U338" s="39">
        <f t="shared" si="79"/>
        <v>-0.38035177211404547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15203336185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15218898787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3335446759</v>
      </c>
      <c r="G339" s="41">
        <f t="shared" si="72"/>
        <v>0.21938913396461213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3831584420</v>
      </c>
      <c r="I339" s="41">
        <f t="shared" si="73"/>
        <v>0.25202260697098439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7167031179</v>
      </c>
      <c r="O339" s="41">
        <f t="shared" si="77"/>
        <v>0.47141174093559651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6034795872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13888909235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13888909235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3238017626</v>
      </c>
      <c r="T339" s="41">
        <f t="shared" si="78"/>
        <v>0.23313692754505211</v>
      </c>
      <c r="U339" s="41">
        <f t="shared" si="79"/>
        <v>-0.36508466876607559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0" orientation="landscape" r:id="rId1"/>
  <rowBreaks count="6" manualBreakCount="6">
    <brk id="54" max="16383" man="1"/>
    <brk id="103" max="16383" man="1"/>
    <brk id="170" max="16383" man="1"/>
    <brk id="231" max="16383" man="1"/>
    <brk id="300" max="16383" man="1"/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89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416602618</v>
      </c>
      <c r="E8" s="33">
        <v>416602618</v>
      </c>
      <c r="F8" s="33">
        <v>96435900</v>
      </c>
      <c r="G8" s="38">
        <f>IF(($D8       =0),0,($F8       /$D8       ))</f>
        <v>0.23148174263273594</v>
      </c>
      <c r="H8" s="33">
        <v>115650619</v>
      </c>
      <c r="I8" s="38">
        <f>IF(($D8       =0),0,($H8       /$D8       ))</f>
        <v>0.27760415802283794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212086519</v>
      </c>
      <c r="O8" s="38">
        <f>IF(($D8       =0),0,($N8       /$D8       ))</f>
        <v>0.50908590065557391</v>
      </c>
      <c r="P8" s="33">
        <v>202997934</v>
      </c>
      <c r="Q8" s="33">
        <v>381228531</v>
      </c>
      <c r="R8" s="33">
        <v>381228531</v>
      </c>
      <c r="S8" s="33">
        <v>105741590</v>
      </c>
      <c r="T8" s="38">
        <f>IF(($Q8       =0),0,($S8       /$Q8       ))</f>
        <v>0.27737060949407272</v>
      </c>
      <c r="U8" s="38">
        <f>IF(($P8       =0),0,(($H8       /$P8       )-1))</f>
        <v>-0.43028671907567295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411059510</v>
      </c>
      <c r="E9" s="33">
        <v>411059510</v>
      </c>
      <c r="F9" s="33">
        <v>45362900</v>
      </c>
      <c r="G9" s="38">
        <f>IF(($D9       =0),0,($F9       /$D9       ))</f>
        <v>0.11035604066184966</v>
      </c>
      <c r="H9" s="33">
        <v>96214202</v>
      </c>
      <c r="I9" s="38">
        <f>IF(($D9       =0),0,($H9       /$D9       ))</f>
        <v>0.23406392422352665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141577102</v>
      </c>
      <c r="O9" s="38">
        <f>IF(($D9       =0),0,($N9       /$D9       ))</f>
        <v>0.34441996488537635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827662128</v>
      </c>
      <c r="E10" s="34">
        <f>SUM(E8:E9)</f>
        <v>827662128</v>
      </c>
      <c r="F10" s="34">
        <f>SUM(F8:F9)</f>
        <v>141798800</v>
      </c>
      <c r="G10" s="39">
        <f t="shared" ref="G10:G54" si="0">IF(($D10      =0),0,($F10      /$D10      ))</f>
        <v>0.17132449969971322</v>
      </c>
      <c r="H10" s="34">
        <f>SUM(H8:H9)</f>
        <v>211864821</v>
      </c>
      <c r="I10" s="39">
        <f t="shared" ref="I10:I54" si="1">IF(($D10      =0),0,($H10      /$D10      ))</f>
        <v>0.25597984229622744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353663621</v>
      </c>
      <c r="O10" s="39">
        <f t="shared" ref="O10:O54" si="5">IF(($D10      =0),0,($N10      /$D10      ))</f>
        <v>0.42730434199594064</v>
      </c>
      <c r="P10" s="34">
        <f>SUM(P8:P9)</f>
        <v>202997934</v>
      </c>
      <c r="Q10" s="34">
        <f>SUM(Q8:Q9)</f>
        <v>381228531</v>
      </c>
      <c r="R10" s="34">
        <f>SUM(R8:R9)</f>
        <v>381228531</v>
      </c>
      <c r="S10" s="34">
        <f>SUM(S8:S9)</f>
        <v>105741590</v>
      </c>
      <c r="T10" s="39">
        <f t="shared" ref="T10:T54" si="6">IF(($Q10      =0),0,($S10      /$Q10      ))</f>
        <v>0.27737060949407272</v>
      </c>
      <c r="U10" s="39">
        <f t="shared" ref="U10:U54" si="7">IF(($P10      =0),0,(($H10      /$P10      )-1))</f>
        <v>4.3679690848479336E-2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18681596</v>
      </c>
      <c r="E11" s="33">
        <v>18681596</v>
      </c>
      <c r="F11" s="33">
        <v>3721868</v>
      </c>
      <c r="G11" s="38">
        <f t="shared" si="0"/>
        <v>0.19922644724786898</v>
      </c>
      <c r="H11" s="33">
        <v>4719829</v>
      </c>
      <c r="I11" s="38">
        <f t="shared" si="1"/>
        <v>0.25264591954563198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8441697</v>
      </c>
      <c r="O11" s="38">
        <f t="shared" si="5"/>
        <v>0.45187236679350096</v>
      </c>
      <c r="P11" s="33">
        <v>8543453</v>
      </c>
      <c r="Q11" s="33">
        <v>18314883</v>
      </c>
      <c r="R11" s="33">
        <v>18314883</v>
      </c>
      <c r="S11" s="33">
        <v>4185093</v>
      </c>
      <c r="T11" s="38">
        <f t="shared" si="6"/>
        <v>0.2285077660610772</v>
      </c>
      <c r="U11" s="38">
        <f t="shared" si="7"/>
        <v>-0.44755018843083705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16223621</v>
      </c>
      <c r="E12" s="33">
        <v>16223621</v>
      </c>
      <c r="F12" s="33">
        <v>3537797</v>
      </c>
      <c r="G12" s="38">
        <f t="shared" si="0"/>
        <v>0.21806457387040784</v>
      </c>
      <c r="H12" s="33">
        <v>4205002</v>
      </c>
      <c r="I12" s="38">
        <f t="shared" si="1"/>
        <v>0.25919010312186164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7742799</v>
      </c>
      <c r="O12" s="38">
        <f t="shared" si="5"/>
        <v>0.47725467699226948</v>
      </c>
      <c r="P12" s="33">
        <v>8873099</v>
      </c>
      <c r="Q12" s="33">
        <v>21174678</v>
      </c>
      <c r="R12" s="33">
        <v>21174678</v>
      </c>
      <c r="S12" s="33">
        <v>6498899</v>
      </c>
      <c r="T12" s="38">
        <f t="shared" si="6"/>
        <v>0.30691843342316705</v>
      </c>
      <c r="U12" s="38">
        <f t="shared" si="7"/>
        <v>-0.52609544872653857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15176568</v>
      </c>
      <c r="E13" s="33">
        <v>15176568</v>
      </c>
      <c r="F13" s="33">
        <v>1700889</v>
      </c>
      <c r="G13" s="38">
        <f t="shared" si="0"/>
        <v>0.11207336204074597</v>
      </c>
      <c r="H13" s="33">
        <v>131288</v>
      </c>
      <c r="I13" s="38">
        <f t="shared" si="1"/>
        <v>8.650704164472495E-3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1832177</v>
      </c>
      <c r="O13" s="38">
        <f t="shared" si="5"/>
        <v>0.12072406620521847</v>
      </c>
      <c r="P13" s="33">
        <v>5252875</v>
      </c>
      <c r="Q13" s="33">
        <v>14042652</v>
      </c>
      <c r="R13" s="33">
        <v>14042652</v>
      </c>
      <c r="S13" s="33">
        <v>3261284</v>
      </c>
      <c r="T13" s="38">
        <f t="shared" si="6"/>
        <v>0.23224131738079104</v>
      </c>
      <c r="U13" s="38">
        <f t="shared" si="7"/>
        <v>-0.97500644884943954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31557599</v>
      </c>
      <c r="E14" s="33">
        <v>31557599</v>
      </c>
      <c r="F14" s="33">
        <v>6253456</v>
      </c>
      <c r="G14" s="38">
        <f t="shared" si="0"/>
        <v>0.19816006914847989</v>
      </c>
      <c r="H14" s="33">
        <v>7382211</v>
      </c>
      <c r="I14" s="38">
        <f t="shared" si="1"/>
        <v>0.23392815784242649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13635667</v>
      </c>
      <c r="O14" s="38">
        <f t="shared" si="5"/>
        <v>0.43208822699090638</v>
      </c>
      <c r="P14" s="33">
        <v>12364230</v>
      </c>
      <c r="Q14" s="33">
        <v>26529083</v>
      </c>
      <c r="R14" s="33">
        <v>26529083</v>
      </c>
      <c r="S14" s="33">
        <v>6598281</v>
      </c>
      <c r="T14" s="38">
        <f t="shared" si="6"/>
        <v>0.24871877403376513</v>
      </c>
      <c r="U14" s="38">
        <f t="shared" si="7"/>
        <v>-0.4029380721646233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15148916</v>
      </c>
      <c r="E15" s="33">
        <v>15148916</v>
      </c>
      <c r="F15" s="33">
        <v>1130297</v>
      </c>
      <c r="G15" s="38">
        <f t="shared" si="0"/>
        <v>7.4612401309770288E-2</v>
      </c>
      <c r="H15" s="33">
        <v>1131375</v>
      </c>
      <c r="I15" s="38">
        <f t="shared" si="1"/>
        <v>7.4683561516876856E-2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2261672</v>
      </c>
      <c r="O15" s="38">
        <f t="shared" si="5"/>
        <v>0.14929596282664714</v>
      </c>
      <c r="P15" s="33">
        <v>661621</v>
      </c>
      <c r="Q15" s="33">
        <v>17897339</v>
      </c>
      <c r="R15" s="33">
        <v>17897339</v>
      </c>
      <c r="S15" s="33">
        <v>592189</v>
      </c>
      <c r="T15" s="38">
        <f t="shared" si="6"/>
        <v>3.3088103209085999E-2</v>
      </c>
      <c r="U15" s="38">
        <f t="shared" si="7"/>
        <v>0.71000467034752535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60411674</v>
      </c>
      <c r="E16" s="33">
        <v>60411674</v>
      </c>
      <c r="F16" s="33">
        <v>11199196</v>
      </c>
      <c r="G16" s="38">
        <f t="shared" si="0"/>
        <v>0.18538132215968722</v>
      </c>
      <c r="H16" s="33">
        <v>16882602</v>
      </c>
      <c r="I16" s="38">
        <f t="shared" si="1"/>
        <v>0.27945926477720184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28081798</v>
      </c>
      <c r="O16" s="38">
        <f t="shared" si="5"/>
        <v>0.46484058693688907</v>
      </c>
      <c r="P16" s="33">
        <v>26662752</v>
      </c>
      <c r="Q16" s="33">
        <v>63448225</v>
      </c>
      <c r="R16" s="33">
        <v>63448225</v>
      </c>
      <c r="S16" s="33">
        <v>15823021</v>
      </c>
      <c r="T16" s="38">
        <f t="shared" si="6"/>
        <v>0.24938477002311726</v>
      </c>
      <c r="U16" s="38">
        <f t="shared" si="7"/>
        <v>-0.36680947263058217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11680932</v>
      </c>
      <c r="E17" s="33">
        <v>11680932</v>
      </c>
      <c r="F17" s="33">
        <v>1933738</v>
      </c>
      <c r="G17" s="38">
        <f t="shared" si="0"/>
        <v>0.16554655056634179</v>
      </c>
      <c r="H17" s="33">
        <v>1733064</v>
      </c>
      <c r="I17" s="38">
        <f t="shared" si="1"/>
        <v>0.14836692825538236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3666802</v>
      </c>
      <c r="O17" s="38">
        <f t="shared" si="5"/>
        <v>0.31391347882172416</v>
      </c>
      <c r="P17" s="33">
        <v>4104847</v>
      </c>
      <c r="Q17" s="33">
        <v>10167150</v>
      </c>
      <c r="R17" s="33">
        <v>10167150</v>
      </c>
      <c r="S17" s="33">
        <v>2459872</v>
      </c>
      <c r="T17" s="38">
        <f t="shared" si="6"/>
        <v>0.24194312073688301</v>
      </c>
      <c r="U17" s="38">
        <f t="shared" si="7"/>
        <v>-0.57780058550294322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168880906</v>
      </c>
      <c r="E19" s="34">
        <f>SUM(E11:E18)</f>
        <v>168880906</v>
      </c>
      <c r="F19" s="34">
        <f>SUM(F11:F18)</f>
        <v>29477241</v>
      </c>
      <c r="G19" s="39">
        <f t="shared" si="0"/>
        <v>0.17454454561014732</v>
      </c>
      <c r="H19" s="34">
        <f>SUM(H11:H18)</f>
        <v>36185371</v>
      </c>
      <c r="I19" s="39">
        <f t="shared" si="1"/>
        <v>0.21426561389953699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65662612</v>
      </c>
      <c r="O19" s="39">
        <f t="shared" si="5"/>
        <v>0.38881015950968428</v>
      </c>
      <c r="P19" s="34">
        <f>SUM(P11:P18)</f>
        <v>66462877</v>
      </c>
      <c r="Q19" s="34">
        <f>SUM(Q11:Q18)</f>
        <v>171574010</v>
      </c>
      <c r="R19" s="34">
        <f>SUM(R11:R18)</f>
        <v>171574010</v>
      </c>
      <c r="S19" s="34">
        <f>SUM(S11:S18)</f>
        <v>39418639</v>
      </c>
      <c r="T19" s="39">
        <f t="shared" si="6"/>
        <v>0.22974714526984594</v>
      </c>
      <c r="U19" s="39">
        <f t="shared" si="7"/>
        <v>-0.45555515148704739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16020763</v>
      </c>
      <c r="E20" s="33">
        <v>16020763</v>
      </c>
      <c r="F20" s="33">
        <v>4627584</v>
      </c>
      <c r="G20" s="38">
        <f t="shared" si="0"/>
        <v>0.28884916405042632</v>
      </c>
      <c r="H20" s="33">
        <v>9344956</v>
      </c>
      <c r="I20" s="38">
        <f t="shared" si="1"/>
        <v>0.58330280524092393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13972540</v>
      </c>
      <c r="O20" s="38">
        <f t="shared" si="5"/>
        <v>0.87215196929135019</v>
      </c>
      <c r="P20" s="33">
        <v>4867391</v>
      </c>
      <c r="Q20" s="33">
        <v>18115187</v>
      </c>
      <c r="R20" s="33">
        <v>18115187</v>
      </c>
      <c r="S20" s="33">
        <v>4785501</v>
      </c>
      <c r="T20" s="38">
        <f t="shared" si="6"/>
        <v>0.26417066519931592</v>
      </c>
      <c r="U20" s="38">
        <f t="shared" si="7"/>
        <v>0.91991068726551872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7105000</v>
      </c>
      <c r="E21" s="33">
        <v>7453243</v>
      </c>
      <c r="F21" s="33">
        <v>1515400</v>
      </c>
      <c r="G21" s="38">
        <f t="shared" si="0"/>
        <v>0.21328641801548207</v>
      </c>
      <c r="H21" s="33">
        <v>1394315</v>
      </c>
      <c r="I21" s="38">
        <f t="shared" si="1"/>
        <v>0.19624419422941591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2909715</v>
      </c>
      <c r="O21" s="38">
        <f t="shared" si="5"/>
        <v>0.40953061224489795</v>
      </c>
      <c r="P21" s="33">
        <v>5788657</v>
      </c>
      <c r="Q21" s="33">
        <v>22714265</v>
      </c>
      <c r="R21" s="33">
        <v>22714265</v>
      </c>
      <c r="S21" s="33">
        <v>4261720</v>
      </c>
      <c r="T21" s="38">
        <f t="shared" si="6"/>
        <v>0.18762306418455538</v>
      </c>
      <c r="U21" s="38">
        <f t="shared" si="7"/>
        <v>-0.75912979470022146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17998321</v>
      </c>
      <c r="E22" s="33">
        <v>17998321</v>
      </c>
      <c r="F22" s="33">
        <v>3083607</v>
      </c>
      <c r="G22" s="38">
        <f t="shared" si="0"/>
        <v>0.17132748104670431</v>
      </c>
      <c r="H22" s="33">
        <v>2992469</v>
      </c>
      <c r="I22" s="38">
        <f t="shared" si="1"/>
        <v>0.1662637864943069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6076076</v>
      </c>
      <c r="O22" s="38">
        <f t="shared" si="5"/>
        <v>0.33759126754101121</v>
      </c>
      <c r="P22" s="33">
        <v>6072965</v>
      </c>
      <c r="Q22" s="33">
        <v>16108022</v>
      </c>
      <c r="R22" s="33">
        <v>16108022</v>
      </c>
      <c r="S22" s="33">
        <v>3145411</v>
      </c>
      <c r="T22" s="38">
        <f t="shared" si="6"/>
        <v>0.19526984753311113</v>
      </c>
      <c r="U22" s="38">
        <f t="shared" si="7"/>
        <v>-0.50724744832219515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10142508</v>
      </c>
      <c r="E23" s="33">
        <v>10142508</v>
      </c>
      <c r="F23" s="33">
        <v>2954846</v>
      </c>
      <c r="G23" s="38">
        <f t="shared" si="0"/>
        <v>0.29133287348651832</v>
      </c>
      <c r="H23" s="33">
        <v>3548374</v>
      </c>
      <c r="I23" s="38">
        <f t="shared" si="1"/>
        <v>0.34985173292444038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6503220</v>
      </c>
      <c r="O23" s="38">
        <f t="shared" si="5"/>
        <v>0.64118460641095876</v>
      </c>
      <c r="P23" s="33">
        <v>5259009</v>
      </c>
      <c r="Q23" s="33">
        <v>8345562</v>
      </c>
      <c r="R23" s="33">
        <v>8345562</v>
      </c>
      <c r="S23" s="33">
        <v>2802893</v>
      </c>
      <c r="T23" s="38">
        <f t="shared" si="6"/>
        <v>0.33585431394554377</v>
      </c>
      <c r="U23" s="38">
        <f t="shared" si="7"/>
        <v>-0.32527706265572087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14793452</v>
      </c>
      <c r="E24" s="33">
        <v>14821452</v>
      </c>
      <c r="F24" s="33">
        <v>3362888</v>
      </c>
      <c r="G24" s="38">
        <f t="shared" si="0"/>
        <v>0.22732273711369058</v>
      </c>
      <c r="H24" s="33">
        <v>3459997</v>
      </c>
      <c r="I24" s="38">
        <f t="shared" si="1"/>
        <v>0.233887060302085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6822885</v>
      </c>
      <c r="O24" s="38">
        <f t="shared" si="5"/>
        <v>0.46120979741577556</v>
      </c>
      <c r="P24" s="33">
        <v>6758136</v>
      </c>
      <c r="Q24" s="33">
        <v>14522640</v>
      </c>
      <c r="R24" s="33">
        <v>14522640</v>
      </c>
      <c r="S24" s="33">
        <v>3261848</v>
      </c>
      <c r="T24" s="38">
        <f t="shared" si="6"/>
        <v>0.22460434191028628</v>
      </c>
      <c r="U24" s="38">
        <f t="shared" si="7"/>
        <v>-0.48802495244250776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17974719</v>
      </c>
      <c r="E25" s="33">
        <v>17974719</v>
      </c>
      <c r="F25" s="33">
        <v>3571271</v>
      </c>
      <c r="G25" s="38">
        <f t="shared" si="0"/>
        <v>0.19868299471051537</v>
      </c>
      <c r="H25" s="33">
        <v>5840275</v>
      </c>
      <c r="I25" s="38">
        <f t="shared" si="1"/>
        <v>0.32491606683809632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9411546</v>
      </c>
      <c r="O25" s="38">
        <f t="shared" si="5"/>
        <v>0.52359906154861169</v>
      </c>
      <c r="P25" s="33">
        <v>3802635</v>
      </c>
      <c r="Q25" s="33">
        <v>27648503</v>
      </c>
      <c r="R25" s="33">
        <v>27648503</v>
      </c>
      <c r="S25" s="33">
        <v>3802635</v>
      </c>
      <c r="T25" s="38">
        <f t="shared" si="6"/>
        <v>0.13753493272312067</v>
      </c>
      <c r="U25" s="38">
        <f t="shared" si="7"/>
        <v>0.53584948331880389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7628952</v>
      </c>
      <c r="E26" s="33">
        <v>7628952</v>
      </c>
      <c r="F26" s="33">
        <v>1154290</v>
      </c>
      <c r="G26" s="38">
        <f t="shared" si="0"/>
        <v>0.1513038750276578</v>
      </c>
      <c r="H26" s="33">
        <v>468870</v>
      </c>
      <c r="I26" s="38">
        <f t="shared" si="1"/>
        <v>6.1459293491425822E-2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1623160</v>
      </c>
      <c r="O26" s="38">
        <f t="shared" si="5"/>
        <v>0.21276316851908361</v>
      </c>
      <c r="P26" s="33">
        <v>2920084</v>
      </c>
      <c r="Q26" s="33">
        <v>6914328</v>
      </c>
      <c r="R26" s="33">
        <v>6914328</v>
      </c>
      <c r="S26" s="33">
        <v>992243</v>
      </c>
      <c r="T26" s="38">
        <f t="shared" si="6"/>
        <v>0.14350534137229243</v>
      </c>
      <c r="U26" s="38">
        <f t="shared" si="7"/>
        <v>-0.83943270125105984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91663715</v>
      </c>
      <c r="E27" s="34">
        <f>SUM(E20:E26)</f>
        <v>92039958</v>
      </c>
      <c r="F27" s="34">
        <f>SUM(F20:F26)</f>
        <v>20269886</v>
      </c>
      <c r="G27" s="39">
        <f t="shared" si="0"/>
        <v>0.2211331495783255</v>
      </c>
      <c r="H27" s="34">
        <f>SUM(H20:H26)</f>
        <v>27049256</v>
      </c>
      <c r="I27" s="39">
        <f t="shared" si="1"/>
        <v>0.29509229469916204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47319142</v>
      </c>
      <c r="O27" s="39">
        <f t="shared" si="5"/>
        <v>0.51622544427748751</v>
      </c>
      <c r="P27" s="34">
        <f>SUM(P20:P26)</f>
        <v>35468877</v>
      </c>
      <c r="Q27" s="34">
        <f>SUM(Q20:Q26)</f>
        <v>114368507</v>
      </c>
      <c r="R27" s="34">
        <f>SUM(R20:R26)</f>
        <v>114368507</v>
      </c>
      <c r="S27" s="34">
        <f>SUM(S20:S26)</f>
        <v>23052251</v>
      </c>
      <c r="T27" s="39">
        <f t="shared" si="6"/>
        <v>0.20156117802604523</v>
      </c>
      <c r="U27" s="39">
        <f t="shared" si="7"/>
        <v>-0.23738053505330881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60049878</v>
      </c>
      <c r="E28" s="33">
        <v>60049878</v>
      </c>
      <c r="F28" s="33">
        <v>3317785</v>
      </c>
      <c r="G28" s="38">
        <f t="shared" si="0"/>
        <v>5.5250486936876043E-2</v>
      </c>
      <c r="H28" s="33">
        <v>3281575</v>
      </c>
      <c r="I28" s="38">
        <f t="shared" si="1"/>
        <v>5.4647488209717932E-2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6599360</v>
      </c>
      <c r="O28" s="38">
        <f t="shared" si="5"/>
        <v>0.10989797514659397</v>
      </c>
      <c r="P28" s="33">
        <v>3722000</v>
      </c>
      <c r="Q28" s="33">
        <v>16841014</v>
      </c>
      <c r="R28" s="33">
        <v>16841014</v>
      </c>
      <c r="S28" s="33">
        <v>2448004</v>
      </c>
      <c r="T28" s="38">
        <f t="shared" si="6"/>
        <v>0.14535965589720429</v>
      </c>
      <c r="U28" s="38">
        <f t="shared" si="7"/>
        <v>-0.1183301988178399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7861602</v>
      </c>
      <c r="E29" s="33">
        <v>7861602</v>
      </c>
      <c r="F29" s="33">
        <v>1940167</v>
      </c>
      <c r="G29" s="38">
        <f t="shared" si="0"/>
        <v>0.24679028523702931</v>
      </c>
      <c r="H29" s="33">
        <v>1851486</v>
      </c>
      <c r="I29" s="38">
        <f t="shared" si="1"/>
        <v>0.23551001437111674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3791653</v>
      </c>
      <c r="O29" s="38">
        <f t="shared" si="5"/>
        <v>0.48230029960814602</v>
      </c>
      <c r="P29" s="33">
        <v>2065757</v>
      </c>
      <c r="Q29" s="33">
        <v>8709882</v>
      </c>
      <c r="R29" s="33">
        <v>8709882</v>
      </c>
      <c r="S29" s="33">
        <v>1299953</v>
      </c>
      <c r="T29" s="38">
        <f t="shared" si="6"/>
        <v>0.14925035723790517</v>
      </c>
      <c r="U29" s="38">
        <f t="shared" si="7"/>
        <v>-0.10372517193454989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2995167</v>
      </c>
      <c r="E30" s="33">
        <v>2995167</v>
      </c>
      <c r="F30" s="33">
        <v>1245086</v>
      </c>
      <c r="G30" s="38">
        <f t="shared" si="0"/>
        <v>0.41569835671934152</v>
      </c>
      <c r="H30" s="33">
        <v>2927902</v>
      </c>
      <c r="I30" s="38">
        <f t="shared" si="1"/>
        <v>0.97754215374301334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4172988</v>
      </c>
      <c r="O30" s="38">
        <f t="shared" si="5"/>
        <v>1.3932405104623549</v>
      </c>
      <c r="P30" s="33">
        <v>4311056</v>
      </c>
      <c r="Q30" s="33">
        <v>9391397</v>
      </c>
      <c r="R30" s="33">
        <v>9391397</v>
      </c>
      <c r="S30" s="33">
        <v>2250601</v>
      </c>
      <c r="T30" s="38">
        <f t="shared" si="6"/>
        <v>0.23964496442861483</v>
      </c>
      <c r="U30" s="38">
        <f t="shared" si="7"/>
        <v>-0.32083879216600297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21258590</v>
      </c>
      <c r="E31" s="33">
        <v>21258590</v>
      </c>
      <c r="F31" s="33">
        <v>4794016</v>
      </c>
      <c r="G31" s="38">
        <f t="shared" si="0"/>
        <v>0.22550959400411785</v>
      </c>
      <c r="H31" s="33">
        <v>5871086</v>
      </c>
      <c r="I31" s="38">
        <f t="shared" si="1"/>
        <v>0.27617476041449596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10665102</v>
      </c>
      <c r="O31" s="38">
        <f t="shared" si="5"/>
        <v>0.50168435441861381</v>
      </c>
      <c r="P31" s="33">
        <v>10094577</v>
      </c>
      <c r="Q31" s="33">
        <v>29757391</v>
      </c>
      <c r="R31" s="33">
        <v>29757391</v>
      </c>
      <c r="S31" s="33">
        <v>5227153</v>
      </c>
      <c r="T31" s="38">
        <f t="shared" si="6"/>
        <v>0.17565898166274052</v>
      </c>
      <c r="U31" s="38">
        <f t="shared" si="7"/>
        <v>-0.41839207328845973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7879834</v>
      </c>
      <c r="E32" s="33">
        <v>7879834</v>
      </c>
      <c r="F32" s="33">
        <v>2351259</v>
      </c>
      <c r="G32" s="38">
        <f t="shared" si="0"/>
        <v>0.29838940769564437</v>
      </c>
      <c r="H32" s="33">
        <v>976104</v>
      </c>
      <c r="I32" s="38">
        <f t="shared" si="1"/>
        <v>0.12387367551143844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3327363</v>
      </c>
      <c r="O32" s="38">
        <f t="shared" si="5"/>
        <v>0.42226308320708278</v>
      </c>
      <c r="P32" s="33">
        <v>2924346</v>
      </c>
      <c r="Q32" s="33">
        <v>7838486</v>
      </c>
      <c r="R32" s="33">
        <v>7838486</v>
      </c>
      <c r="S32" s="33">
        <v>1467823</v>
      </c>
      <c r="T32" s="38">
        <f t="shared" si="6"/>
        <v>0.18725848333466438</v>
      </c>
      <c r="U32" s="38">
        <f t="shared" si="7"/>
        <v>-0.66621459977718089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59470300</v>
      </c>
      <c r="E33" s="33">
        <v>59470300</v>
      </c>
      <c r="F33" s="33">
        <v>10837568</v>
      </c>
      <c r="G33" s="38">
        <f t="shared" si="0"/>
        <v>0.18223496434354627</v>
      </c>
      <c r="H33" s="33">
        <v>10871627</v>
      </c>
      <c r="I33" s="38">
        <f t="shared" si="1"/>
        <v>0.18280767038336784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21709195</v>
      </c>
      <c r="O33" s="38">
        <f t="shared" si="5"/>
        <v>0.36504263472691412</v>
      </c>
      <c r="P33" s="33">
        <v>21900173</v>
      </c>
      <c r="Q33" s="33">
        <v>55694104</v>
      </c>
      <c r="R33" s="33">
        <v>55694104</v>
      </c>
      <c r="S33" s="33">
        <v>11178243</v>
      </c>
      <c r="T33" s="38">
        <f t="shared" si="6"/>
        <v>0.20070783435172959</v>
      </c>
      <c r="U33" s="38">
        <f t="shared" si="7"/>
        <v>-0.50358259726989374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159515371</v>
      </c>
      <c r="E35" s="34">
        <f>SUM(E28:E34)</f>
        <v>159515371</v>
      </c>
      <c r="F35" s="34">
        <f>SUM(F28:F34)</f>
        <v>24485881</v>
      </c>
      <c r="G35" s="39">
        <f t="shared" si="0"/>
        <v>0.15350170235318578</v>
      </c>
      <c r="H35" s="34">
        <f>SUM(H28:H34)</f>
        <v>25779780</v>
      </c>
      <c r="I35" s="39">
        <f t="shared" si="1"/>
        <v>0.16161314009043054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50265661</v>
      </c>
      <c r="O35" s="39">
        <f t="shared" si="5"/>
        <v>0.31511484244361632</v>
      </c>
      <c r="P35" s="34">
        <f>SUM(P28:P34)</f>
        <v>45017909</v>
      </c>
      <c r="Q35" s="34">
        <f>SUM(Q28:Q34)</f>
        <v>128232274</v>
      </c>
      <c r="R35" s="34">
        <f>SUM(R28:R34)</f>
        <v>128232274</v>
      </c>
      <c r="S35" s="34">
        <f>SUM(S28:S34)</f>
        <v>23871777</v>
      </c>
      <c r="T35" s="39">
        <f t="shared" si="6"/>
        <v>0.18616044350894065</v>
      </c>
      <c r="U35" s="39">
        <f t="shared" si="7"/>
        <v>-0.42734390440035763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23837851</v>
      </c>
      <c r="E36" s="33">
        <v>23837851</v>
      </c>
      <c r="F36" s="33">
        <v>1299690</v>
      </c>
      <c r="G36" s="38">
        <f t="shared" si="0"/>
        <v>5.4522112752529578E-2</v>
      </c>
      <c r="H36" s="33">
        <v>8307394</v>
      </c>
      <c r="I36" s="38">
        <f t="shared" si="1"/>
        <v>0.34849592775791743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9607084</v>
      </c>
      <c r="O36" s="38">
        <f t="shared" si="5"/>
        <v>0.40301804051044704</v>
      </c>
      <c r="P36" s="33">
        <v>8754455</v>
      </c>
      <c r="Q36" s="33">
        <v>24562082</v>
      </c>
      <c r="R36" s="33">
        <v>24562082</v>
      </c>
      <c r="S36" s="33">
        <v>7622621</v>
      </c>
      <c r="T36" s="38">
        <f t="shared" si="6"/>
        <v>0.31034099633736262</v>
      </c>
      <c r="U36" s="38">
        <f t="shared" si="7"/>
        <v>-5.1066685476137574E-2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44499782</v>
      </c>
      <c r="E37" s="33">
        <v>44499782</v>
      </c>
      <c r="F37" s="33">
        <v>2459734</v>
      </c>
      <c r="G37" s="38">
        <f t="shared" si="0"/>
        <v>5.5275192134649112E-2</v>
      </c>
      <c r="H37" s="33">
        <v>5347658</v>
      </c>
      <c r="I37" s="38">
        <f t="shared" si="1"/>
        <v>0.1201726785987401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7807392</v>
      </c>
      <c r="O37" s="38">
        <f t="shared" si="5"/>
        <v>0.17544787073338922</v>
      </c>
      <c r="P37" s="33">
        <v>4939617</v>
      </c>
      <c r="Q37" s="33">
        <v>39293349</v>
      </c>
      <c r="R37" s="33">
        <v>39293349</v>
      </c>
      <c r="S37" s="33">
        <v>2887026</v>
      </c>
      <c r="T37" s="38">
        <f t="shared" si="6"/>
        <v>7.3473655808773131E-2</v>
      </c>
      <c r="U37" s="38">
        <f t="shared" si="7"/>
        <v>8.2605797170104411E-2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41281738</v>
      </c>
      <c r="E38" s="33">
        <v>41281738</v>
      </c>
      <c r="F38" s="33">
        <v>8785759</v>
      </c>
      <c r="G38" s="38">
        <f t="shared" si="0"/>
        <v>0.21282434862601957</v>
      </c>
      <c r="H38" s="33">
        <v>2116693</v>
      </c>
      <c r="I38" s="38">
        <f t="shared" si="1"/>
        <v>5.1274318925235172E-2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10902452</v>
      </c>
      <c r="O38" s="38">
        <f t="shared" si="5"/>
        <v>0.26409866755125477</v>
      </c>
      <c r="P38" s="33">
        <v>12882379</v>
      </c>
      <c r="Q38" s="33">
        <v>58559266</v>
      </c>
      <c r="R38" s="33">
        <v>58559266</v>
      </c>
      <c r="S38" s="33">
        <v>6467805</v>
      </c>
      <c r="T38" s="38">
        <f t="shared" si="6"/>
        <v>0.11044887413718607</v>
      </c>
      <c r="U38" s="38">
        <f t="shared" si="7"/>
        <v>-0.83569083008658573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109619371</v>
      </c>
      <c r="E40" s="34">
        <f>SUM(E36:E39)</f>
        <v>109619371</v>
      </c>
      <c r="F40" s="34">
        <f>SUM(F36:F39)</f>
        <v>12545183</v>
      </c>
      <c r="G40" s="39">
        <f t="shared" si="0"/>
        <v>0.11444312155376261</v>
      </c>
      <c r="H40" s="34">
        <f>SUM(H36:H39)</f>
        <v>15771745</v>
      </c>
      <c r="I40" s="39">
        <f t="shared" si="1"/>
        <v>0.14387735357467066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28316928</v>
      </c>
      <c r="O40" s="39">
        <f t="shared" si="5"/>
        <v>0.25832047512843326</v>
      </c>
      <c r="P40" s="34">
        <f>SUM(P36:P39)</f>
        <v>26576451</v>
      </c>
      <c r="Q40" s="34">
        <f>SUM(Q36:Q39)</f>
        <v>122414697</v>
      </c>
      <c r="R40" s="34">
        <f>SUM(R36:R39)</f>
        <v>122414697</v>
      </c>
      <c r="S40" s="34">
        <f>SUM(S36:S39)</f>
        <v>16977452</v>
      </c>
      <c r="T40" s="39">
        <f t="shared" si="6"/>
        <v>0.13868802044251272</v>
      </c>
      <c r="U40" s="39">
        <f t="shared" si="7"/>
        <v>-0.40655187556833683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91268280</v>
      </c>
      <c r="E41" s="33">
        <v>91268280</v>
      </c>
      <c r="F41" s="33">
        <v>8677397</v>
      </c>
      <c r="G41" s="38">
        <f t="shared" si="0"/>
        <v>9.5075715243017611E-2</v>
      </c>
      <c r="H41" s="33">
        <v>22439889</v>
      </c>
      <c r="I41" s="38">
        <f t="shared" si="1"/>
        <v>0.24586733748022863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31117286</v>
      </c>
      <c r="O41" s="38">
        <f t="shared" si="5"/>
        <v>0.34094305272324621</v>
      </c>
      <c r="P41" s="33">
        <v>26137968</v>
      </c>
      <c r="Q41" s="33">
        <v>86253744</v>
      </c>
      <c r="R41" s="33">
        <v>86253744</v>
      </c>
      <c r="S41" s="33">
        <v>7260406</v>
      </c>
      <c r="T41" s="38">
        <f t="shared" si="6"/>
        <v>8.417496636435863E-2</v>
      </c>
      <c r="U41" s="38">
        <f t="shared" si="7"/>
        <v>-0.14148303341713475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22968850</v>
      </c>
      <c r="E43" s="33">
        <v>22968850</v>
      </c>
      <c r="F43" s="33">
        <v>4029017</v>
      </c>
      <c r="G43" s="38">
        <f t="shared" si="0"/>
        <v>0.17541222133454656</v>
      </c>
      <c r="H43" s="33">
        <v>5319598</v>
      </c>
      <c r="I43" s="38">
        <f t="shared" si="1"/>
        <v>0.23160053724936164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9348615</v>
      </c>
      <c r="O43" s="38">
        <f t="shared" si="5"/>
        <v>0.40701275858390823</v>
      </c>
      <c r="P43" s="33">
        <v>6116337</v>
      </c>
      <c r="Q43" s="33">
        <v>18608595</v>
      </c>
      <c r="R43" s="33">
        <v>18608595</v>
      </c>
      <c r="S43" s="33">
        <v>3685952</v>
      </c>
      <c r="T43" s="38">
        <f t="shared" si="6"/>
        <v>0.19807793119254838</v>
      </c>
      <c r="U43" s="38">
        <f t="shared" si="7"/>
        <v>-0.13026407799308637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27409028</v>
      </c>
      <c r="E44" s="33">
        <v>27409028</v>
      </c>
      <c r="F44" s="33">
        <v>4003785</v>
      </c>
      <c r="G44" s="38">
        <f t="shared" si="0"/>
        <v>0.14607540989778989</v>
      </c>
      <c r="H44" s="33">
        <v>3899102</v>
      </c>
      <c r="I44" s="38">
        <f t="shared" si="1"/>
        <v>0.1422561208664532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7902887</v>
      </c>
      <c r="O44" s="38">
        <f t="shared" si="5"/>
        <v>0.28833153076424306</v>
      </c>
      <c r="P44" s="33">
        <v>13290134</v>
      </c>
      <c r="Q44" s="33">
        <v>25478874</v>
      </c>
      <c r="R44" s="33">
        <v>25478874</v>
      </c>
      <c r="S44" s="33">
        <v>7019809</v>
      </c>
      <c r="T44" s="38">
        <f t="shared" si="6"/>
        <v>0.27551488342852198</v>
      </c>
      <c r="U44" s="38">
        <f t="shared" si="7"/>
        <v>-0.70661680311124031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84980555</v>
      </c>
      <c r="E45" s="33">
        <v>84980555</v>
      </c>
      <c r="F45" s="33">
        <v>18787983</v>
      </c>
      <c r="G45" s="38">
        <f t="shared" si="0"/>
        <v>0.22108567071608323</v>
      </c>
      <c r="H45" s="33">
        <v>28091183</v>
      </c>
      <c r="I45" s="38">
        <f t="shared" si="1"/>
        <v>0.33056012637243898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46879166</v>
      </c>
      <c r="O45" s="38">
        <f t="shared" si="5"/>
        <v>0.55164579708852224</v>
      </c>
      <c r="P45" s="33">
        <v>39092989</v>
      </c>
      <c r="Q45" s="33">
        <v>75295467</v>
      </c>
      <c r="R45" s="33">
        <v>75295467</v>
      </c>
      <c r="S45" s="33">
        <v>20556079</v>
      </c>
      <c r="T45" s="38">
        <f t="shared" si="6"/>
        <v>0.27300553166102282</v>
      </c>
      <c r="U45" s="38">
        <f t="shared" si="7"/>
        <v>-0.28142657497997914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226626713</v>
      </c>
      <c r="E47" s="34">
        <f>SUM(E41:E46)</f>
        <v>226626713</v>
      </c>
      <c r="F47" s="34">
        <f>SUM(F41:F46)</f>
        <v>35498182</v>
      </c>
      <c r="G47" s="39">
        <f t="shared" si="0"/>
        <v>0.15663723631732682</v>
      </c>
      <c r="H47" s="34">
        <f>SUM(H41:H46)</f>
        <v>59749772</v>
      </c>
      <c r="I47" s="39">
        <f t="shared" si="1"/>
        <v>0.26364840759085623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95247954</v>
      </c>
      <c r="O47" s="39">
        <f t="shared" si="5"/>
        <v>0.42028564390818307</v>
      </c>
      <c r="P47" s="34">
        <f>SUM(P41:P46)</f>
        <v>84637428</v>
      </c>
      <c r="Q47" s="34">
        <f>SUM(Q41:Q46)</f>
        <v>205636680</v>
      </c>
      <c r="R47" s="34">
        <f>SUM(R41:R46)</f>
        <v>205636680</v>
      </c>
      <c r="S47" s="34">
        <f>SUM(S41:S46)</f>
        <v>38522246</v>
      </c>
      <c r="T47" s="39">
        <f t="shared" si="6"/>
        <v>0.18733158889746712</v>
      </c>
      <c r="U47" s="39">
        <f t="shared" si="7"/>
        <v>-0.29405023980643641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24101952</v>
      </c>
      <c r="E48" s="33">
        <v>24101952</v>
      </c>
      <c r="F48" s="33">
        <v>4129939</v>
      </c>
      <c r="G48" s="38">
        <f t="shared" si="0"/>
        <v>0.17135288461283135</v>
      </c>
      <c r="H48" s="33">
        <v>5469449</v>
      </c>
      <c r="I48" s="38">
        <f t="shared" si="1"/>
        <v>0.22692971092133948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9599388</v>
      </c>
      <c r="O48" s="38">
        <f t="shared" si="5"/>
        <v>0.39828259553417084</v>
      </c>
      <c r="P48" s="33">
        <v>8118378</v>
      </c>
      <c r="Q48" s="33">
        <v>23759328</v>
      </c>
      <c r="R48" s="33">
        <v>23759328</v>
      </c>
      <c r="S48" s="33">
        <v>4566748</v>
      </c>
      <c r="T48" s="38">
        <f t="shared" si="6"/>
        <v>0.19220863485701278</v>
      </c>
      <c r="U48" s="38">
        <f t="shared" si="7"/>
        <v>-0.32628796047683417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25348826</v>
      </c>
      <c r="E49" s="33">
        <v>25348826</v>
      </c>
      <c r="F49" s="33">
        <v>9474352</v>
      </c>
      <c r="G49" s="38">
        <f t="shared" si="0"/>
        <v>0.37375900564389059</v>
      </c>
      <c r="H49" s="33">
        <v>9107567</v>
      </c>
      <c r="I49" s="38">
        <f t="shared" si="1"/>
        <v>0.35928949924544828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18581919</v>
      </c>
      <c r="O49" s="38">
        <f t="shared" si="5"/>
        <v>0.73304850488933881</v>
      </c>
      <c r="P49" s="33">
        <v>11052660</v>
      </c>
      <c r="Q49" s="33">
        <v>25541713</v>
      </c>
      <c r="R49" s="33">
        <v>25541713</v>
      </c>
      <c r="S49" s="33">
        <v>5685482</v>
      </c>
      <c r="T49" s="38">
        <f t="shared" si="6"/>
        <v>0.22259595509510266</v>
      </c>
      <c r="U49" s="38">
        <f t="shared" si="7"/>
        <v>-0.17598415223122754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27952371</v>
      </c>
      <c r="E50" s="33">
        <v>27952371</v>
      </c>
      <c r="F50" s="33">
        <v>4521667</v>
      </c>
      <c r="G50" s="38">
        <f t="shared" si="0"/>
        <v>0.16176327224620768</v>
      </c>
      <c r="H50" s="33">
        <v>6156259</v>
      </c>
      <c r="I50" s="38">
        <f t="shared" si="1"/>
        <v>0.22024103071614212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10677926</v>
      </c>
      <c r="O50" s="38">
        <f t="shared" si="5"/>
        <v>0.38200430296234977</v>
      </c>
      <c r="P50" s="33">
        <v>10385336</v>
      </c>
      <c r="Q50" s="33">
        <v>25963740</v>
      </c>
      <c r="R50" s="33">
        <v>25963740</v>
      </c>
      <c r="S50" s="33">
        <v>5725017</v>
      </c>
      <c r="T50" s="38">
        <f t="shared" si="6"/>
        <v>0.2205004748930624</v>
      </c>
      <c r="U50" s="38">
        <f t="shared" si="7"/>
        <v>-0.40721619406440002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600000</v>
      </c>
      <c r="E51" s="33">
        <v>600000</v>
      </c>
      <c r="F51" s="33">
        <v>27027</v>
      </c>
      <c r="G51" s="38">
        <f t="shared" si="0"/>
        <v>4.5045000000000002E-2</v>
      </c>
      <c r="H51" s="33">
        <v>228220</v>
      </c>
      <c r="I51" s="38">
        <f t="shared" si="1"/>
        <v>0.38036666666666669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255247</v>
      </c>
      <c r="O51" s="38">
        <f t="shared" si="5"/>
        <v>0.42541166666666669</v>
      </c>
      <c r="P51" s="33">
        <v>103280</v>
      </c>
      <c r="Q51" s="33">
        <v>35000</v>
      </c>
      <c r="R51" s="33">
        <v>35000</v>
      </c>
      <c r="S51" s="33">
        <v>71600</v>
      </c>
      <c r="T51" s="38">
        <f t="shared" si="6"/>
        <v>2.0457142857142858</v>
      </c>
      <c r="U51" s="38">
        <f t="shared" si="7"/>
        <v>1.2097211463981408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78003149</v>
      </c>
      <c r="E53" s="34">
        <f>SUM(E48:E52)</f>
        <v>78003149</v>
      </c>
      <c r="F53" s="34">
        <f>SUM(F48:F52)</f>
        <v>18152985</v>
      </c>
      <c r="G53" s="39">
        <f t="shared" si="0"/>
        <v>0.23272118155127303</v>
      </c>
      <c r="H53" s="34">
        <f>SUM(H48:H52)</f>
        <v>20961495</v>
      </c>
      <c r="I53" s="39">
        <f t="shared" si="1"/>
        <v>0.2687262664229107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39114480</v>
      </c>
      <c r="O53" s="39">
        <f t="shared" si="5"/>
        <v>0.50144744797418372</v>
      </c>
      <c r="P53" s="34">
        <f>SUM(P48:P52)</f>
        <v>29659654</v>
      </c>
      <c r="Q53" s="34">
        <f>SUM(Q48:Q52)</f>
        <v>75299781</v>
      </c>
      <c r="R53" s="34">
        <f>SUM(R48:R52)</f>
        <v>75299781</v>
      </c>
      <c r="S53" s="34">
        <f>SUM(S48:S52)</f>
        <v>16048847</v>
      </c>
      <c r="T53" s="39">
        <f t="shared" si="6"/>
        <v>0.21313271814163709</v>
      </c>
      <c r="U53" s="39">
        <f t="shared" si="7"/>
        <v>-0.29326569352427379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1661971353</v>
      </c>
      <c r="E54" s="34">
        <f>SUM(E8:E9,E11:E18,E20:E26,E28:E34,E36:E39,E41:E46,E48:E52)</f>
        <v>1662347596</v>
      </c>
      <c r="F54" s="34">
        <f>SUM(F8:F9,F11:F18,F20:F26,F28:F34,F36:F39,F41:F46,F48:F52)</f>
        <v>282228158</v>
      </c>
      <c r="G54" s="39">
        <f t="shared" si="0"/>
        <v>0.16981529644933657</v>
      </c>
      <c r="H54" s="34">
        <f>SUM(H8:H9,H11:H18,H20:H26,H28:H34,H36:H39,H41:H46,H48:H52)</f>
        <v>397362240</v>
      </c>
      <c r="I54" s="39">
        <f t="shared" si="1"/>
        <v>0.23909090808498432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679590398</v>
      </c>
      <c r="O54" s="39">
        <f t="shared" si="5"/>
        <v>0.40890620453432086</v>
      </c>
      <c r="P54" s="34">
        <f>SUM(P8:P9,P11:P18,P20:P26,P28:P34,P36:P39,P41:P46,P48:P52)</f>
        <v>490821130</v>
      </c>
      <c r="Q54" s="34">
        <f>SUM(Q8:Q9,Q11:Q18,Q20:Q26,Q28:Q34,Q36:Q39,Q41:Q46,Q48:Q52)</f>
        <v>1198754480</v>
      </c>
      <c r="R54" s="34">
        <f>SUM(R8:R9,R11:R18,R20:R26,R28:R34,R36:R39,R41:R46,R48:R52)</f>
        <v>1198754480</v>
      </c>
      <c r="S54" s="34">
        <f>SUM(S8:S9,S11:S18,S20:S26,S28:S34,S36:S39,S41:S46,S48:S52)</f>
        <v>263632802</v>
      </c>
      <c r="T54" s="39">
        <f t="shared" si="6"/>
        <v>0.21992226631761994</v>
      </c>
      <c r="U54" s="39">
        <f t="shared" si="7"/>
        <v>-0.19041333856185039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236687007</v>
      </c>
      <c r="E57" s="33">
        <v>236687007</v>
      </c>
      <c r="F57" s="33">
        <v>64716117</v>
      </c>
      <c r="G57" s="38">
        <f t="shared" ref="G57:G85" si="8">IF(($D57      =0),0,($F57      /$D57      ))</f>
        <v>0.27342488216938754</v>
      </c>
      <c r="H57" s="33">
        <v>77275656</v>
      </c>
      <c r="I57" s="38">
        <f t="shared" ref="I57:I85" si="9">IF(($D57      =0),0,($H57      /$D57      ))</f>
        <v>0.32648879623544352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141991773</v>
      </c>
      <c r="O57" s="38">
        <f t="shared" ref="O57:O85" si="13">IF(($D57      =0),0,($N57      /$D57      ))</f>
        <v>0.59991367840483112</v>
      </c>
      <c r="P57" s="33">
        <v>144590831</v>
      </c>
      <c r="Q57" s="33">
        <v>229280086</v>
      </c>
      <c r="R57" s="33">
        <v>229280086</v>
      </c>
      <c r="S57" s="33">
        <v>65076428</v>
      </c>
      <c r="T57" s="38">
        <f t="shared" ref="T57:T85" si="14">IF(($Q57      =0),0,($S57      /$Q57      ))</f>
        <v>0.28382939458597378</v>
      </c>
      <c r="U57" s="38">
        <f t="shared" ref="U57:U85" si="15">IF(($P57      =0),0,(($H57      /$P57      )-1))</f>
        <v>-0.46555631871290648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236687007</v>
      </c>
      <c r="E58" s="34">
        <f>E57</f>
        <v>236687007</v>
      </c>
      <c r="F58" s="34">
        <f>F57</f>
        <v>64716117</v>
      </c>
      <c r="G58" s="39">
        <f t="shared" si="8"/>
        <v>0.27342488216938754</v>
      </c>
      <c r="H58" s="34">
        <f>H57</f>
        <v>77275656</v>
      </c>
      <c r="I58" s="39">
        <f t="shared" si="9"/>
        <v>0.32648879623544352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141991773</v>
      </c>
      <c r="O58" s="39">
        <f t="shared" si="13"/>
        <v>0.59991367840483112</v>
      </c>
      <c r="P58" s="34">
        <f>P57</f>
        <v>144590831</v>
      </c>
      <c r="Q58" s="34">
        <f>Q57</f>
        <v>229280086</v>
      </c>
      <c r="R58" s="34">
        <f>R57</f>
        <v>229280086</v>
      </c>
      <c r="S58" s="34">
        <f>S57</f>
        <v>65076428</v>
      </c>
      <c r="T58" s="39">
        <f t="shared" si="14"/>
        <v>0.28382939458597378</v>
      </c>
      <c r="U58" s="39">
        <f t="shared" si="15"/>
        <v>-0.46555631871290648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320000</v>
      </c>
      <c r="E59" s="33">
        <v>320000</v>
      </c>
      <c r="F59" s="33">
        <v>28500</v>
      </c>
      <c r="G59" s="38">
        <f t="shared" si="8"/>
        <v>8.9062500000000003E-2</v>
      </c>
      <c r="H59" s="33">
        <v>1320</v>
      </c>
      <c r="I59" s="38">
        <f t="shared" si="9"/>
        <v>4.1250000000000002E-3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29820</v>
      </c>
      <c r="O59" s="38">
        <f t="shared" si="13"/>
        <v>9.3187500000000006E-2</v>
      </c>
      <c r="P59" s="33">
        <v>0</v>
      </c>
      <c r="Q59" s="33">
        <v>3079630</v>
      </c>
      <c r="R59" s="33">
        <v>3079630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21365167</v>
      </c>
      <c r="E60" s="33">
        <v>21365167</v>
      </c>
      <c r="F60" s="33">
        <v>2139447</v>
      </c>
      <c r="G60" s="38">
        <f t="shared" si="8"/>
        <v>0.10013715315213778</v>
      </c>
      <c r="H60" s="33">
        <v>3902300</v>
      </c>
      <c r="I60" s="38">
        <f t="shared" si="9"/>
        <v>0.18264776493439064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6041747</v>
      </c>
      <c r="O60" s="38">
        <f t="shared" si="13"/>
        <v>0.28278491808652839</v>
      </c>
      <c r="P60" s="33">
        <v>968125</v>
      </c>
      <c r="Q60" s="33">
        <v>20917354</v>
      </c>
      <c r="R60" s="33">
        <v>20917354</v>
      </c>
      <c r="S60" s="33">
        <v>15</v>
      </c>
      <c r="T60" s="38">
        <f t="shared" si="14"/>
        <v>7.1710790953769776E-7</v>
      </c>
      <c r="U60" s="38">
        <f t="shared" si="15"/>
        <v>3.0307811491284697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7529570</v>
      </c>
      <c r="E61" s="33">
        <v>7529570</v>
      </c>
      <c r="F61" s="33">
        <v>899321</v>
      </c>
      <c r="G61" s="38">
        <f t="shared" si="8"/>
        <v>0.11943856023650753</v>
      </c>
      <c r="H61" s="33">
        <v>1558504</v>
      </c>
      <c r="I61" s="38">
        <f t="shared" si="9"/>
        <v>0.20698446259215333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2457825</v>
      </c>
      <c r="O61" s="38">
        <f t="shared" si="13"/>
        <v>0.32642302282866087</v>
      </c>
      <c r="P61" s="33">
        <v>2365440</v>
      </c>
      <c r="Q61" s="33">
        <v>7183788</v>
      </c>
      <c r="R61" s="33">
        <v>7183788</v>
      </c>
      <c r="S61" s="33">
        <v>927909</v>
      </c>
      <c r="T61" s="38">
        <f t="shared" si="14"/>
        <v>0.12916709123376136</v>
      </c>
      <c r="U61" s="38">
        <f t="shared" si="15"/>
        <v>-0.34113568722943721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29214737</v>
      </c>
      <c r="E63" s="34">
        <f>SUM(E59:E62)</f>
        <v>29214737</v>
      </c>
      <c r="F63" s="34">
        <f>SUM(F59:F62)</f>
        <v>3067268</v>
      </c>
      <c r="G63" s="39">
        <f t="shared" si="8"/>
        <v>0.10499043684699266</v>
      </c>
      <c r="H63" s="34">
        <f>SUM(H59:H62)</f>
        <v>5462124</v>
      </c>
      <c r="I63" s="39">
        <f t="shared" si="9"/>
        <v>0.18696468155780421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8529392</v>
      </c>
      <c r="O63" s="39">
        <f t="shared" si="13"/>
        <v>0.29195511840479688</v>
      </c>
      <c r="P63" s="34">
        <f>SUM(P59:P62)</f>
        <v>3333565</v>
      </c>
      <c r="Q63" s="34">
        <f>SUM(Q59:Q62)</f>
        <v>31180772</v>
      </c>
      <c r="R63" s="34">
        <f>SUM(R59:R62)</f>
        <v>31180772</v>
      </c>
      <c r="S63" s="34">
        <f>SUM(S59:S62)</f>
        <v>927924</v>
      </c>
      <c r="T63" s="39">
        <f t="shared" si="14"/>
        <v>2.9759494088215648E-2</v>
      </c>
      <c r="U63" s="39">
        <f t="shared" si="15"/>
        <v>0.63852332262907718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6363566</v>
      </c>
      <c r="E64" s="33">
        <v>6363566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6017886</v>
      </c>
      <c r="R64" s="33">
        <v>6017886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11570116</v>
      </c>
      <c r="E65" s="33">
        <v>11570116</v>
      </c>
      <c r="F65" s="33">
        <v>1916368</v>
      </c>
      <c r="G65" s="38">
        <f t="shared" si="8"/>
        <v>0.16563083723620403</v>
      </c>
      <c r="H65" s="33">
        <v>821692</v>
      </c>
      <c r="I65" s="38">
        <f t="shared" si="9"/>
        <v>7.1018475527816663E-2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2738060</v>
      </c>
      <c r="O65" s="38">
        <f t="shared" si="13"/>
        <v>0.23664931276402068</v>
      </c>
      <c r="P65" s="33">
        <v>1179981</v>
      </c>
      <c r="Q65" s="33">
        <v>12758543</v>
      </c>
      <c r="R65" s="33">
        <v>12758543</v>
      </c>
      <c r="S65" s="33">
        <v>179231</v>
      </c>
      <c r="T65" s="38">
        <f t="shared" si="14"/>
        <v>1.4047920675581844E-2</v>
      </c>
      <c r="U65" s="38">
        <f t="shared" si="15"/>
        <v>-0.30363963487547685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8874004</v>
      </c>
      <c r="E66" s="33">
        <v>8874004</v>
      </c>
      <c r="F66" s="33">
        <v>177653</v>
      </c>
      <c r="G66" s="38">
        <f t="shared" si="8"/>
        <v>2.0019486130499829E-2</v>
      </c>
      <c r="H66" s="33">
        <v>477449</v>
      </c>
      <c r="I66" s="38">
        <f t="shared" si="9"/>
        <v>5.3803108495330855E-2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655102</v>
      </c>
      <c r="O66" s="38">
        <f t="shared" si="13"/>
        <v>7.3822594625830684E-2</v>
      </c>
      <c r="P66" s="33">
        <v>1008193</v>
      </c>
      <c r="Q66" s="33">
        <v>8651763</v>
      </c>
      <c r="R66" s="33">
        <v>8651763</v>
      </c>
      <c r="S66" s="33">
        <v>495170</v>
      </c>
      <c r="T66" s="38">
        <f t="shared" si="14"/>
        <v>5.723342167370974E-2</v>
      </c>
      <c r="U66" s="38">
        <f t="shared" si="15"/>
        <v>-0.52643095121668171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198443294</v>
      </c>
      <c r="E67" s="33">
        <v>198443294</v>
      </c>
      <c r="F67" s="33">
        <v>37839084</v>
      </c>
      <c r="G67" s="38">
        <f t="shared" si="8"/>
        <v>0.190679580233132</v>
      </c>
      <c r="H67" s="33">
        <v>52643341</v>
      </c>
      <c r="I67" s="38">
        <f t="shared" si="9"/>
        <v>0.26528153176090696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90482425</v>
      </c>
      <c r="O67" s="38">
        <f t="shared" si="13"/>
        <v>0.45596111199403894</v>
      </c>
      <c r="P67" s="33">
        <v>78237437</v>
      </c>
      <c r="Q67" s="33">
        <v>143536855</v>
      </c>
      <c r="R67" s="33">
        <v>143536855</v>
      </c>
      <c r="S67" s="33">
        <v>43618321</v>
      </c>
      <c r="T67" s="38">
        <f t="shared" si="14"/>
        <v>0.30388237919801153</v>
      </c>
      <c r="U67" s="38">
        <f t="shared" si="15"/>
        <v>-0.32713362018748138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44120517</v>
      </c>
      <c r="E68" s="33">
        <v>44120517</v>
      </c>
      <c r="F68" s="33">
        <v>3060233</v>
      </c>
      <c r="G68" s="38">
        <f t="shared" si="8"/>
        <v>6.9360769276570353E-2</v>
      </c>
      <c r="H68" s="33">
        <v>5307858</v>
      </c>
      <c r="I68" s="38">
        <f t="shared" si="9"/>
        <v>0.12030362200878109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8368091</v>
      </c>
      <c r="O68" s="38">
        <f t="shared" si="13"/>
        <v>0.18966439128535145</v>
      </c>
      <c r="P68" s="33">
        <v>8115608</v>
      </c>
      <c r="Q68" s="33">
        <v>40844194</v>
      </c>
      <c r="R68" s="33">
        <v>40844194</v>
      </c>
      <c r="S68" s="33">
        <v>4004798</v>
      </c>
      <c r="T68" s="38">
        <f t="shared" si="14"/>
        <v>9.8050606654155062E-2</v>
      </c>
      <c r="U68" s="38">
        <f t="shared" si="15"/>
        <v>-0.3459691498160089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269371497</v>
      </c>
      <c r="E70" s="34">
        <f>SUM(E64:E69)</f>
        <v>269371497</v>
      </c>
      <c r="F70" s="34">
        <f>SUM(F64:F69)</f>
        <v>42993338</v>
      </c>
      <c r="G70" s="39">
        <f t="shared" si="8"/>
        <v>0.15960611452517562</v>
      </c>
      <c r="H70" s="34">
        <f>SUM(H64:H69)</f>
        <v>59250340</v>
      </c>
      <c r="I70" s="39">
        <f t="shared" si="9"/>
        <v>0.21995771883763932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102243678</v>
      </c>
      <c r="O70" s="39">
        <f t="shared" si="13"/>
        <v>0.37956383336281491</v>
      </c>
      <c r="P70" s="34">
        <f>SUM(P64:P69)</f>
        <v>88541219</v>
      </c>
      <c r="Q70" s="34">
        <f>SUM(Q64:Q69)</f>
        <v>211809241</v>
      </c>
      <c r="R70" s="34">
        <f>SUM(R64:R69)</f>
        <v>211809241</v>
      </c>
      <c r="S70" s="34">
        <f>SUM(S64:S69)</f>
        <v>48297520</v>
      </c>
      <c r="T70" s="39">
        <f t="shared" si="14"/>
        <v>0.22802366776811217</v>
      </c>
      <c r="U70" s="39">
        <f t="shared" si="15"/>
        <v>-0.33081630601900791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32606352</v>
      </c>
      <c r="E71" s="33">
        <v>32606352</v>
      </c>
      <c r="F71" s="33">
        <v>7127885</v>
      </c>
      <c r="G71" s="38">
        <f t="shared" si="8"/>
        <v>0.2186041848533071</v>
      </c>
      <c r="H71" s="33">
        <v>9088370</v>
      </c>
      <c r="I71" s="38">
        <f t="shared" si="9"/>
        <v>0.27873004621921521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16216255</v>
      </c>
      <c r="O71" s="38">
        <f t="shared" si="13"/>
        <v>0.49733423107252234</v>
      </c>
      <c r="P71" s="33">
        <v>11093977</v>
      </c>
      <c r="Q71" s="33">
        <v>38606316</v>
      </c>
      <c r="R71" s="33">
        <v>38606316</v>
      </c>
      <c r="S71" s="33">
        <v>5681075</v>
      </c>
      <c r="T71" s="38">
        <f t="shared" si="14"/>
        <v>0.14715403044413769</v>
      </c>
      <c r="U71" s="38">
        <f t="shared" si="15"/>
        <v>-0.1807834106740982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23194778</v>
      </c>
      <c r="E72" s="33">
        <v>23194778</v>
      </c>
      <c r="F72" s="33">
        <v>15889948</v>
      </c>
      <c r="G72" s="38">
        <f t="shared" si="8"/>
        <v>0.68506575057540964</v>
      </c>
      <c r="H72" s="33">
        <v>5664645</v>
      </c>
      <c r="I72" s="38">
        <f t="shared" si="9"/>
        <v>0.24422070347041044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21554593</v>
      </c>
      <c r="O72" s="38">
        <f t="shared" si="13"/>
        <v>0.92928645404582011</v>
      </c>
      <c r="P72" s="33">
        <v>12207065</v>
      </c>
      <c r="Q72" s="33">
        <v>25988068</v>
      </c>
      <c r="R72" s="33">
        <v>25988068</v>
      </c>
      <c r="S72" s="33">
        <v>7482656</v>
      </c>
      <c r="T72" s="38">
        <f t="shared" si="14"/>
        <v>0.2879265976986054</v>
      </c>
      <c r="U72" s="38">
        <f t="shared" si="15"/>
        <v>-0.53595356459558463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258016740</v>
      </c>
      <c r="E73" s="33">
        <v>258016740</v>
      </c>
      <c r="F73" s="33">
        <v>13177882</v>
      </c>
      <c r="G73" s="38">
        <f t="shared" si="8"/>
        <v>5.1073748160681359E-2</v>
      </c>
      <c r="H73" s="33">
        <v>14817514</v>
      </c>
      <c r="I73" s="38">
        <f t="shared" si="9"/>
        <v>5.7428498631522898E-2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27995396</v>
      </c>
      <c r="O73" s="38">
        <f t="shared" si="13"/>
        <v>0.10850224679220426</v>
      </c>
      <c r="P73" s="33">
        <v>6663871</v>
      </c>
      <c r="Q73" s="33">
        <v>22875084</v>
      </c>
      <c r="R73" s="33">
        <v>22875084</v>
      </c>
      <c r="S73" s="33">
        <v>3987091</v>
      </c>
      <c r="T73" s="38">
        <f t="shared" si="14"/>
        <v>0.17429842006263233</v>
      </c>
      <c r="U73" s="38">
        <f t="shared" si="15"/>
        <v>1.2235595496971654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90922222</v>
      </c>
      <c r="E74" s="33">
        <v>90922222</v>
      </c>
      <c r="F74" s="33">
        <v>22269061</v>
      </c>
      <c r="G74" s="38">
        <f t="shared" si="8"/>
        <v>0.24492429364517732</v>
      </c>
      <c r="H74" s="33">
        <v>24897653</v>
      </c>
      <c r="I74" s="38">
        <f t="shared" si="9"/>
        <v>0.27383462977840556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47166714</v>
      </c>
      <c r="O74" s="38">
        <f t="shared" si="13"/>
        <v>0.51875892342358287</v>
      </c>
      <c r="P74" s="33">
        <v>50045490</v>
      </c>
      <c r="Q74" s="33">
        <v>89049400</v>
      </c>
      <c r="R74" s="33">
        <v>89049400</v>
      </c>
      <c r="S74" s="33">
        <v>19738630</v>
      </c>
      <c r="T74" s="38">
        <f t="shared" si="14"/>
        <v>0.22165932617176534</v>
      </c>
      <c r="U74" s="38">
        <f t="shared" si="15"/>
        <v>-0.50249956589494871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12269223</v>
      </c>
      <c r="E75" s="33">
        <v>12269223</v>
      </c>
      <c r="F75" s="33">
        <v>2563954</v>
      </c>
      <c r="G75" s="38">
        <f t="shared" si="8"/>
        <v>0.20897443953867331</v>
      </c>
      <c r="H75" s="33">
        <v>3114979</v>
      </c>
      <c r="I75" s="38">
        <f t="shared" si="9"/>
        <v>0.25388559650435893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5678933</v>
      </c>
      <c r="O75" s="38">
        <f t="shared" si="13"/>
        <v>0.46286003604303222</v>
      </c>
      <c r="P75" s="33">
        <v>5958522</v>
      </c>
      <c r="Q75" s="33">
        <v>11729191</v>
      </c>
      <c r="R75" s="33">
        <v>11729191</v>
      </c>
      <c r="S75" s="33">
        <v>3162008</v>
      </c>
      <c r="T75" s="38">
        <f t="shared" si="14"/>
        <v>0.26958449222968572</v>
      </c>
      <c r="U75" s="38">
        <f t="shared" si="15"/>
        <v>-0.47722287506868311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22593046</v>
      </c>
      <c r="E76" s="33">
        <v>22593046</v>
      </c>
      <c r="F76" s="33">
        <v>3842831</v>
      </c>
      <c r="G76" s="38">
        <f t="shared" si="8"/>
        <v>0.17008910617895437</v>
      </c>
      <c r="H76" s="33">
        <v>2914199</v>
      </c>
      <c r="I76" s="38">
        <f t="shared" si="9"/>
        <v>0.12898654745358373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6757030</v>
      </c>
      <c r="O76" s="38">
        <f t="shared" si="13"/>
        <v>0.29907565363253807</v>
      </c>
      <c r="P76" s="33">
        <v>28752</v>
      </c>
      <c r="Q76" s="33">
        <v>19225094</v>
      </c>
      <c r="R76" s="33">
        <v>19225094</v>
      </c>
      <c r="S76" s="33">
        <v>28752</v>
      </c>
      <c r="T76" s="38">
        <f t="shared" si="14"/>
        <v>1.4955453533803268E-3</v>
      </c>
      <c r="U76" s="38">
        <f t="shared" si="15"/>
        <v>100.35639259877574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439602361</v>
      </c>
      <c r="E78" s="34">
        <f>SUM(E71:E77)</f>
        <v>439602361</v>
      </c>
      <c r="F78" s="34">
        <f>SUM(F71:F77)</f>
        <v>64871561</v>
      </c>
      <c r="G78" s="39">
        <f t="shared" si="8"/>
        <v>0.14756872745731228</v>
      </c>
      <c r="H78" s="34">
        <f>SUM(H71:H77)</f>
        <v>60497360</v>
      </c>
      <c r="I78" s="39">
        <f t="shared" si="9"/>
        <v>0.13761836916066972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125368921</v>
      </c>
      <c r="O78" s="39">
        <f t="shared" si="13"/>
        <v>0.28518709661798197</v>
      </c>
      <c r="P78" s="34">
        <f>SUM(P71:P77)</f>
        <v>85997677</v>
      </c>
      <c r="Q78" s="34">
        <f>SUM(Q71:Q77)</f>
        <v>207473153</v>
      </c>
      <c r="R78" s="34">
        <f>SUM(R71:R77)</f>
        <v>207473153</v>
      </c>
      <c r="S78" s="34">
        <f>SUM(S71:S77)</f>
        <v>40080212</v>
      </c>
      <c r="T78" s="39">
        <f t="shared" si="14"/>
        <v>0.19318264276824287</v>
      </c>
      <c r="U78" s="39">
        <f t="shared" si="15"/>
        <v>-0.29652332353116939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55007564</v>
      </c>
      <c r="E79" s="33">
        <v>55007564</v>
      </c>
      <c r="F79" s="33">
        <v>8646152</v>
      </c>
      <c r="G79" s="38">
        <f t="shared" si="8"/>
        <v>0.15718114694190058</v>
      </c>
      <c r="H79" s="33">
        <v>11762197</v>
      </c>
      <c r="I79" s="38">
        <f t="shared" si="9"/>
        <v>0.21382871999203601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20408349</v>
      </c>
      <c r="O79" s="38">
        <f t="shared" si="13"/>
        <v>0.37100986693393656</v>
      </c>
      <c r="P79" s="33">
        <v>16465166</v>
      </c>
      <c r="Q79" s="33">
        <v>51236314</v>
      </c>
      <c r="R79" s="33">
        <v>51236314</v>
      </c>
      <c r="S79" s="33">
        <v>8472105</v>
      </c>
      <c r="T79" s="38">
        <f t="shared" si="14"/>
        <v>0.16535352250358992</v>
      </c>
      <c r="U79" s="38">
        <f t="shared" si="15"/>
        <v>-0.28563143548021319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15087735</v>
      </c>
      <c r="E80" s="33">
        <v>15087735</v>
      </c>
      <c r="F80" s="33">
        <v>18600</v>
      </c>
      <c r="G80" s="38">
        <f t="shared" si="8"/>
        <v>1.2327894147133418E-3</v>
      </c>
      <c r="H80" s="33">
        <v>51215</v>
      </c>
      <c r="I80" s="38">
        <f t="shared" si="9"/>
        <v>3.394479025513107E-3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69815</v>
      </c>
      <c r="O80" s="38">
        <f t="shared" si="13"/>
        <v>4.6272684402264485E-3</v>
      </c>
      <c r="P80" s="33">
        <v>94358</v>
      </c>
      <c r="Q80" s="33">
        <v>14367776</v>
      </c>
      <c r="R80" s="33">
        <v>14367776</v>
      </c>
      <c r="S80" s="33">
        <v>91908</v>
      </c>
      <c r="T80" s="38">
        <f t="shared" si="14"/>
        <v>6.3968146496715984E-3</v>
      </c>
      <c r="U80" s="38">
        <f t="shared" si="15"/>
        <v>-0.45722673223256105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65417830</v>
      </c>
      <c r="E81" s="33">
        <v>65417830</v>
      </c>
      <c r="F81" s="33">
        <v>11723703</v>
      </c>
      <c r="G81" s="38">
        <f t="shared" si="8"/>
        <v>0.17921265502081007</v>
      </c>
      <c r="H81" s="33">
        <v>14059296</v>
      </c>
      <c r="I81" s="38">
        <f t="shared" si="9"/>
        <v>0.21491535258812466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25782999</v>
      </c>
      <c r="O81" s="38">
        <f t="shared" si="13"/>
        <v>0.39412800760893474</v>
      </c>
      <c r="P81" s="33">
        <v>21852134</v>
      </c>
      <c r="Q81" s="33">
        <v>61552830</v>
      </c>
      <c r="R81" s="33">
        <v>61552830</v>
      </c>
      <c r="S81" s="33">
        <v>10836994</v>
      </c>
      <c r="T81" s="38">
        <f t="shared" si="14"/>
        <v>0.17606004468031772</v>
      </c>
      <c r="U81" s="38">
        <f t="shared" si="15"/>
        <v>-0.35661679541229241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135513129</v>
      </c>
      <c r="E84" s="34">
        <f>SUM(E79:E83)</f>
        <v>135513129</v>
      </c>
      <c r="F84" s="34">
        <f>SUM(F79:F83)</f>
        <v>20388455</v>
      </c>
      <c r="G84" s="39">
        <f t="shared" si="8"/>
        <v>0.15045372467194673</v>
      </c>
      <c r="H84" s="34">
        <f>SUM(H79:H83)</f>
        <v>25872708</v>
      </c>
      <c r="I84" s="39">
        <f t="shared" si="9"/>
        <v>0.19092399526838466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46261163</v>
      </c>
      <c r="O84" s="39">
        <f t="shared" si="13"/>
        <v>0.34137771994033139</v>
      </c>
      <c r="P84" s="34">
        <f>SUM(P79:P83)</f>
        <v>38411658</v>
      </c>
      <c r="Q84" s="34">
        <f>SUM(Q79:Q83)</f>
        <v>127156920</v>
      </c>
      <c r="R84" s="34">
        <f>SUM(R79:R83)</f>
        <v>127156920</v>
      </c>
      <c r="S84" s="34">
        <f>SUM(S79:S83)</f>
        <v>19401007</v>
      </c>
      <c r="T84" s="39">
        <f t="shared" si="14"/>
        <v>0.15257531402931118</v>
      </c>
      <c r="U84" s="39">
        <f t="shared" si="15"/>
        <v>-0.32643605230474559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1110388731</v>
      </c>
      <c r="E85" s="34">
        <f>SUM(E57,E59:E62,E64:E69,E71:E77,E79:E83)</f>
        <v>1110388731</v>
      </c>
      <c r="F85" s="34">
        <f>SUM(F57,F59:F62,F64:F69,F71:F77,F79:F83)</f>
        <v>196036739</v>
      </c>
      <c r="G85" s="39">
        <f t="shared" si="8"/>
        <v>0.17654784628753586</v>
      </c>
      <c r="H85" s="34">
        <f>SUM(H57,H59:H62,H64:H69,H71:H77,H79:H83)</f>
        <v>228358188</v>
      </c>
      <c r="I85" s="39">
        <f t="shared" si="9"/>
        <v>0.20565607487239529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424394927</v>
      </c>
      <c r="O85" s="39">
        <f t="shared" si="13"/>
        <v>0.38220392115993113</v>
      </c>
      <c r="P85" s="34">
        <f>SUM(P57,P59:P62,P64:P69,P71:P77,P79:P83)</f>
        <v>360874950</v>
      </c>
      <c r="Q85" s="34">
        <f>SUM(Q57,Q59:Q62,Q64:Q69,Q71:Q77,Q79:Q83)</f>
        <v>806900172</v>
      </c>
      <c r="R85" s="34">
        <f>SUM(R57,R59:R62,R64:R69,R71:R77,R79:R83)</f>
        <v>806900172</v>
      </c>
      <c r="S85" s="34">
        <f>SUM(S57,S59:S62,S64:S69,S71:S77,S79:S83)</f>
        <v>173783091</v>
      </c>
      <c r="T85" s="39">
        <f t="shared" si="14"/>
        <v>0.21537124049590611</v>
      </c>
      <c r="U85" s="39">
        <f t="shared" si="15"/>
        <v>-0.36720964422717617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1405566689</v>
      </c>
      <c r="E88" s="33">
        <v>1405566689</v>
      </c>
      <c r="F88" s="33">
        <v>200849174</v>
      </c>
      <c r="G88" s="38">
        <f t="shared" ref="G88:G99" si="16">IF(($D88      =0),0,($F88      /$D88      ))</f>
        <v>0.14289551365427955</v>
      </c>
      <c r="H88" s="33">
        <v>328525642</v>
      </c>
      <c r="I88" s="38">
        <f t="shared" ref="I88:I99" si="17">IF(($D88      =0),0,($H88      /$D88      ))</f>
        <v>0.23373180694381127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529374816</v>
      </c>
      <c r="O88" s="38">
        <f t="shared" ref="O88:O99" si="21">IF(($D88      =0),0,($N88      /$D88      ))</f>
        <v>0.37662732059809079</v>
      </c>
      <c r="P88" s="33">
        <v>562892353</v>
      </c>
      <c r="Q88" s="33">
        <v>1343729464</v>
      </c>
      <c r="R88" s="33">
        <v>1343729464</v>
      </c>
      <c r="S88" s="33">
        <v>340843242</v>
      </c>
      <c r="T88" s="38">
        <f t="shared" ref="T88:T99" si="22">IF(($Q88      =0),0,($S88      /$Q88      ))</f>
        <v>0.25365466124809183</v>
      </c>
      <c r="U88" s="38">
        <f t="shared" ref="U88:U99" si="23">IF(($P88      =0),0,(($H88      /$P88      )-1))</f>
        <v>-0.41636151166544622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2790531000</v>
      </c>
      <c r="E89" s="33">
        <v>2790531000</v>
      </c>
      <c r="F89" s="33">
        <v>646321266</v>
      </c>
      <c r="G89" s="38">
        <f t="shared" si="16"/>
        <v>0.23161228669382278</v>
      </c>
      <c r="H89" s="33">
        <v>760443923</v>
      </c>
      <c r="I89" s="38">
        <f t="shared" si="17"/>
        <v>0.27250868132265865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1406765189</v>
      </c>
      <c r="O89" s="38">
        <f t="shared" si="21"/>
        <v>0.50412096801648143</v>
      </c>
      <c r="P89" s="33">
        <v>1203079771</v>
      </c>
      <c r="Q89" s="33">
        <v>2422067969</v>
      </c>
      <c r="R89" s="33">
        <v>2422067969</v>
      </c>
      <c r="S89" s="33">
        <v>622128551</v>
      </c>
      <c r="T89" s="38">
        <f t="shared" si="22"/>
        <v>0.25685841973165535</v>
      </c>
      <c r="U89" s="38">
        <f t="shared" si="23"/>
        <v>-0.36791895156883991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1613714662</v>
      </c>
      <c r="E90" s="33">
        <v>1613714662</v>
      </c>
      <c r="F90" s="33">
        <v>237515941</v>
      </c>
      <c r="G90" s="38">
        <f t="shared" si="16"/>
        <v>0.14718583563318954</v>
      </c>
      <c r="H90" s="33">
        <v>449972757</v>
      </c>
      <c r="I90" s="38">
        <f t="shared" si="17"/>
        <v>0.27884282617988632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687488698</v>
      </c>
      <c r="O90" s="38">
        <f t="shared" si="21"/>
        <v>0.42602866181307586</v>
      </c>
      <c r="P90" s="33">
        <v>678103399</v>
      </c>
      <c r="Q90" s="33">
        <v>1670419765</v>
      </c>
      <c r="R90" s="33">
        <v>1670419765</v>
      </c>
      <c r="S90" s="33">
        <v>352507716</v>
      </c>
      <c r="T90" s="38">
        <f t="shared" si="22"/>
        <v>0.2110294210988338</v>
      </c>
      <c r="U90" s="38">
        <f t="shared" si="23"/>
        <v>-0.33642456642515661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5809812351</v>
      </c>
      <c r="E91" s="34">
        <f>SUM(E88:E90)</f>
        <v>5809812351</v>
      </c>
      <c r="F91" s="34">
        <f>SUM(F88:F90)</f>
        <v>1084686381</v>
      </c>
      <c r="G91" s="39">
        <f t="shared" si="16"/>
        <v>0.18669903870704205</v>
      </c>
      <c r="H91" s="34">
        <f>SUM(H88:H90)</f>
        <v>1538942322</v>
      </c>
      <c r="I91" s="39">
        <f t="shared" si="17"/>
        <v>0.26488675176145976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2623628703</v>
      </c>
      <c r="O91" s="39">
        <f t="shared" si="21"/>
        <v>0.45158579046850184</v>
      </c>
      <c r="P91" s="34">
        <f>SUM(P88:P90)</f>
        <v>2444075523</v>
      </c>
      <c r="Q91" s="34">
        <f>SUM(Q88:Q90)</f>
        <v>5436217198</v>
      </c>
      <c r="R91" s="34">
        <f>SUM(R88:R90)</f>
        <v>5436217198</v>
      </c>
      <c r="S91" s="34">
        <f>SUM(S88:S90)</f>
        <v>1315479509</v>
      </c>
      <c r="T91" s="39">
        <f t="shared" si="22"/>
        <v>0.24198435439333968</v>
      </c>
      <c r="U91" s="39">
        <f t="shared" si="23"/>
        <v>-0.37033765629671989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225289107</v>
      </c>
      <c r="E92" s="33">
        <v>225289107</v>
      </c>
      <c r="F92" s="33">
        <v>524353223</v>
      </c>
      <c r="G92" s="38">
        <f t="shared" si="16"/>
        <v>2.3274681585026658</v>
      </c>
      <c r="H92" s="33">
        <v>84525116</v>
      </c>
      <c r="I92" s="38">
        <f t="shared" si="17"/>
        <v>0.37518509938432132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608878339</v>
      </c>
      <c r="O92" s="38">
        <f t="shared" si="21"/>
        <v>2.7026532578869871</v>
      </c>
      <c r="P92" s="33">
        <v>53581804</v>
      </c>
      <c r="Q92" s="33">
        <v>225778453</v>
      </c>
      <c r="R92" s="33">
        <v>225778453</v>
      </c>
      <c r="S92" s="33">
        <v>31917549</v>
      </c>
      <c r="T92" s="38">
        <f t="shared" si="22"/>
        <v>0.14136667417063045</v>
      </c>
      <c r="U92" s="38">
        <f t="shared" si="23"/>
        <v>0.57749664419660074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68923540</v>
      </c>
      <c r="E93" s="33">
        <v>68923540</v>
      </c>
      <c r="F93" s="33">
        <v>10686314</v>
      </c>
      <c r="G93" s="38">
        <f t="shared" si="16"/>
        <v>0.15504592480304988</v>
      </c>
      <c r="H93" s="33">
        <v>13537150</v>
      </c>
      <c r="I93" s="38">
        <f t="shared" si="17"/>
        <v>0.19640822279296741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24223464</v>
      </c>
      <c r="O93" s="38">
        <f t="shared" si="21"/>
        <v>0.35145414759601729</v>
      </c>
      <c r="P93" s="33">
        <v>21341457</v>
      </c>
      <c r="Q93" s="33">
        <v>69369226</v>
      </c>
      <c r="R93" s="33">
        <v>69369226</v>
      </c>
      <c r="S93" s="33">
        <v>10040338</v>
      </c>
      <c r="T93" s="38">
        <f t="shared" si="22"/>
        <v>0.14473763913698562</v>
      </c>
      <c r="U93" s="38">
        <f t="shared" si="23"/>
        <v>-0.36568763791525571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36479525</v>
      </c>
      <c r="E94" s="33">
        <v>36479525</v>
      </c>
      <c r="F94" s="33">
        <v>5172614</v>
      </c>
      <c r="G94" s="38">
        <f t="shared" si="16"/>
        <v>0.14179499321879876</v>
      </c>
      <c r="H94" s="33">
        <v>7197981</v>
      </c>
      <c r="I94" s="38">
        <f t="shared" si="17"/>
        <v>0.19731564487202066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12370595</v>
      </c>
      <c r="O94" s="38">
        <f t="shared" si="21"/>
        <v>0.33911063809081943</v>
      </c>
      <c r="P94" s="33">
        <v>12330527</v>
      </c>
      <c r="Q94" s="33">
        <v>31882076</v>
      </c>
      <c r="R94" s="33">
        <v>31882076</v>
      </c>
      <c r="S94" s="33">
        <v>6459831</v>
      </c>
      <c r="T94" s="38">
        <f t="shared" si="22"/>
        <v>0.20261638545745891</v>
      </c>
      <c r="U94" s="38">
        <f t="shared" si="23"/>
        <v>-0.41624709146656913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330692172</v>
      </c>
      <c r="E96" s="34">
        <f>SUM(E92:E95)</f>
        <v>330692172</v>
      </c>
      <c r="F96" s="34">
        <f>SUM(F92:F95)</f>
        <v>540212151</v>
      </c>
      <c r="G96" s="39">
        <f t="shared" si="16"/>
        <v>1.633580098775365</v>
      </c>
      <c r="H96" s="34">
        <f>SUM(H92:H95)</f>
        <v>105260247</v>
      </c>
      <c r="I96" s="39">
        <f t="shared" si="17"/>
        <v>0.31830280820799106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645472398</v>
      </c>
      <c r="O96" s="39">
        <f t="shared" si="21"/>
        <v>1.9518829069833561</v>
      </c>
      <c r="P96" s="34">
        <f>SUM(P92:P95)</f>
        <v>87253788</v>
      </c>
      <c r="Q96" s="34">
        <f>SUM(Q92:Q95)</f>
        <v>327029755</v>
      </c>
      <c r="R96" s="34">
        <f>SUM(R92:R95)</f>
        <v>327029755</v>
      </c>
      <c r="S96" s="34">
        <f>SUM(S92:S95)</f>
        <v>48417718</v>
      </c>
      <c r="T96" s="39">
        <f t="shared" si="22"/>
        <v>0.14805294398976021</v>
      </c>
      <c r="U96" s="39">
        <f t="shared" si="23"/>
        <v>0.2063687939829042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144822744</v>
      </c>
      <c r="E97" s="33">
        <v>144822744</v>
      </c>
      <c r="F97" s="33">
        <v>24670398</v>
      </c>
      <c r="G97" s="38">
        <f t="shared" si="16"/>
        <v>0.17034891978016933</v>
      </c>
      <c r="H97" s="33">
        <v>23888225</v>
      </c>
      <c r="I97" s="38">
        <f t="shared" si="17"/>
        <v>0.16494802087163879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48558623</v>
      </c>
      <c r="O97" s="38">
        <f t="shared" si="21"/>
        <v>0.3352969406518081</v>
      </c>
      <c r="P97" s="33">
        <v>55824148</v>
      </c>
      <c r="Q97" s="33">
        <v>135677080</v>
      </c>
      <c r="R97" s="33">
        <v>135677080</v>
      </c>
      <c r="S97" s="33">
        <v>31064727</v>
      </c>
      <c r="T97" s="38">
        <f t="shared" si="22"/>
        <v>0.22896075741016833</v>
      </c>
      <c r="U97" s="38">
        <f t="shared" si="23"/>
        <v>-0.57208079557255398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73429397</v>
      </c>
      <c r="E98" s="33">
        <v>73429397</v>
      </c>
      <c r="F98" s="33">
        <v>10826570</v>
      </c>
      <c r="G98" s="38">
        <f t="shared" si="16"/>
        <v>0.1474419025938617</v>
      </c>
      <c r="H98" s="33">
        <v>12103852</v>
      </c>
      <c r="I98" s="38">
        <f t="shared" si="17"/>
        <v>0.16483659807256759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22930422</v>
      </c>
      <c r="O98" s="38">
        <f t="shared" si="21"/>
        <v>0.31227850066642926</v>
      </c>
      <c r="P98" s="33">
        <v>138332826</v>
      </c>
      <c r="Q98" s="33">
        <v>79575022</v>
      </c>
      <c r="R98" s="33">
        <v>79575022</v>
      </c>
      <c r="S98" s="33">
        <v>10763548</v>
      </c>
      <c r="T98" s="38">
        <f t="shared" si="22"/>
        <v>0.13526289694271149</v>
      </c>
      <c r="U98" s="38">
        <f t="shared" si="23"/>
        <v>-0.91250195380234622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88070540</v>
      </c>
      <c r="E99" s="33">
        <v>88070540</v>
      </c>
      <c r="F99" s="33">
        <v>5343614</v>
      </c>
      <c r="G99" s="38">
        <f t="shared" si="16"/>
        <v>6.0674250436070901E-2</v>
      </c>
      <c r="H99" s="33">
        <v>27318908</v>
      </c>
      <c r="I99" s="38">
        <f t="shared" si="17"/>
        <v>0.31019348808352942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32662522</v>
      </c>
      <c r="O99" s="38">
        <f t="shared" si="21"/>
        <v>0.37086773851960031</v>
      </c>
      <c r="P99" s="33">
        <v>10625109</v>
      </c>
      <c r="Q99" s="33">
        <v>69999440</v>
      </c>
      <c r="R99" s="33">
        <v>69999440</v>
      </c>
      <c r="S99" s="33">
        <v>4004422</v>
      </c>
      <c r="T99" s="38">
        <f t="shared" si="22"/>
        <v>5.7206486223318358E-2</v>
      </c>
      <c r="U99" s="38">
        <f t="shared" si="23"/>
        <v>1.5711649640488394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306322681</v>
      </c>
      <c r="E101" s="34">
        <f>SUM(E97:E100)</f>
        <v>306322681</v>
      </c>
      <c r="F101" s="34">
        <f>SUM(F97:F100)</f>
        <v>40840582</v>
      </c>
      <c r="G101" s="39">
        <f>IF(($D101     =0),0,($F101     /$D101     ))</f>
        <v>0.13332536091246863</v>
      </c>
      <c r="H101" s="34">
        <f>SUM(H97:H100)</f>
        <v>63310985</v>
      </c>
      <c r="I101" s="39">
        <f>IF(($D101     =0),0,($H101     /$D101     ))</f>
        <v>0.20668069629489824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104151567</v>
      </c>
      <c r="O101" s="39">
        <f>IF(($D101     =0),0,($N101     /$D101     ))</f>
        <v>0.34000605720736687</v>
      </c>
      <c r="P101" s="34">
        <f>SUM(P97:P100)</f>
        <v>204782083</v>
      </c>
      <c r="Q101" s="34">
        <f>SUM(Q97:Q100)</f>
        <v>285251542</v>
      </c>
      <c r="R101" s="34">
        <f>SUM(R97:R100)</f>
        <v>285251542</v>
      </c>
      <c r="S101" s="34">
        <f>SUM(S97:S100)</f>
        <v>45832697</v>
      </c>
      <c r="T101" s="39">
        <f>IF(($Q101     =0),0,($S101     /$Q101     ))</f>
        <v>0.16067466867541069</v>
      </c>
      <c r="U101" s="39">
        <f>IF(($P101     =0),0,(($H101     /$P101     )-1))</f>
        <v>-0.69083728384577481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6446827204</v>
      </c>
      <c r="E102" s="34">
        <f>SUM(E88:E90,E92:E95,E97:E100)</f>
        <v>6446827204</v>
      </c>
      <c r="F102" s="34">
        <f>SUM(F88:F90,F92:F95,F97:F100)</f>
        <v>1665739114</v>
      </c>
      <c r="G102" s="39">
        <f>IF(($D102     =0),0,($F102     /$D102     ))</f>
        <v>0.25838122556883097</v>
      </c>
      <c r="H102" s="34">
        <f>SUM(H88:H90,H92:H95,H97:H100)</f>
        <v>1707513554</v>
      </c>
      <c r="I102" s="39">
        <f>IF(($D102     =0),0,($H102     /$D102     ))</f>
        <v>0.2648610704100392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3373252668</v>
      </c>
      <c r="O102" s="39">
        <f>IF(($D102     =0),0,($N102     /$D102     ))</f>
        <v>0.52324229597887018</v>
      </c>
      <c r="P102" s="34">
        <f>SUM(P88:P90,P92:P95,P97:P100)</f>
        <v>2736111394</v>
      </c>
      <c r="Q102" s="34">
        <f>SUM(Q88:Q90,Q92:Q95,Q97:Q100)</f>
        <v>6048498495</v>
      </c>
      <c r="R102" s="34">
        <f>SUM(R88:R90,R92:R95,R97:R100)</f>
        <v>6048498495</v>
      </c>
      <c r="S102" s="34">
        <f>SUM(S88:S90,S92:S95,S97:S100)</f>
        <v>1409729924</v>
      </c>
      <c r="T102" s="39">
        <f>IF(($Q102     =0),0,($S102     /$Q102     ))</f>
        <v>0.23307105476927129</v>
      </c>
      <c r="U102" s="39">
        <f>IF(($P102     =0),0,(($H102     /$P102     )-1))</f>
        <v>-0.37593419707092524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1464490250</v>
      </c>
      <c r="E105" s="33">
        <v>1457806504</v>
      </c>
      <c r="F105" s="33">
        <v>259417746</v>
      </c>
      <c r="G105" s="38">
        <f t="shared" ref="G105:G136" si="24">IF(($D105     =0),0,($F105     /$D105     ))</f>
        <v>0.17713859549423425</v>
      </c>
      <c r="H105" s="33">
        <v>332264959</v>
      </c>
      <c r="I105" s="38">
        <f t="shared" ref="I105:I136" si="25">IF(($D105     =0),0,($H105     /$D105     ))</f>
        <v>0.22688096352980158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591682705</v>
      </c>
      <c r="O105" s="38">
        <f t="shared" ref="O105:O136" si="29">IF(($D105     =0),0,($N105     /$D105     ))</f>
        <v>0.40401955902403586</v>
      </c>
      <c r="P105" s="33">
        <v>592144193</v>
      </c>
      <c r="Q105" s="33">
        <v>1336164330</v>
      </c>
      <c r="R105" s="33">
        <v>1336164330</v>
      </c>
      <c r="S105" s="33">
        <v>312693223</v>
      </c>
      <c r="T105" s="38">
        <f t="shared" ref="T105:T136" si="30">IF(($Q105     =0),0,($S105     /$Q105     ))</f>
        <v>0.23402302843992251</v>
      </c>
      <c r="U105" s="38">
        <f t="shared" ref="U105:U136" si="31">IF(($P105     =0),0,(($H105     /$P105     )-1))</f>
        <v>-0.43887829530737288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1464490250</v>
      </c>
      <c r="E106" s="34">
        <f>E105</f>
        <v>1457806504</v>
      </c>
      <c r="F106" s="34">
        <f>F105</f>
        <v>259417746</v>
      </c>
      <c r="G106" s="39">
        <f t="shared" si="24"/>
        <v>0.17713859549423425</v>
      </c>
      <c r="H106" s="34">
        <f>H105</f>
        <v>332264959</v>
      </c>
      <c r="I106" s="39">
        <f t="shared" si="25"/>
        <v>0.22688096352980158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591682705</v>
      </c>
      <c r="O106" s="39">
        <f t="shared" si="29"/>
        <v>0.40401955902403586</v>
      </c>
      <c r="P106" s="34">
        <f>P105</f>
        <v>592144193</v>
      </c>
      <c r="Q106" s="34">
        <f>Q105</f>
        <v>1336164330</v>
      </c>
      <c r="R106" s="34">
        <f>R105</f>
        <v>1336164330</v>
      </c>
      <c r="S106" s="34">
        <f>S105</f>
        <v>312693223</v>
      </c>
      <c r="T106" s="39">
        <f t="shared" si="30"/>
        <v>0.23402302843992251</v>
      </c>
      <c r="U106" s="39">
        <f t="shared" si="31"/>
        <v>-0.43887829530737288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24922935</v>
      </c>
      <c r="E107" s="33">
        <v>24922935</v>
      </c>
      <c r="F107" s="33">
        <v>5056018</v>
      </c>
      <c r="G107" s="38">
        <f t="shared" si="24"/>
        <v>0.20286607496267997</v>
      </c>
      <c r="H107" s="33">
        <v>8720378</v>
      </c>
      <c r="I107" s="38">
        <f t="shared" si="25"/>
        <v>0.34989370232679257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13776396</v>
      </c>
      <c r="O107" s="38">
        <f t="shared" si="29"/>
        <v>0.55275977728947256</v>
      </c>
      <c r="P107" s="33">
        <v>13384021</v>
      </c>
      <c r="Q107" s="33">
        <v>19732736</v>
      </c>
      <c r="R107" s="33">
        <v>19732736</v>
      </c>
      <c r="S107" s="33">
        <v>7990267</v>
      </c>
      <c r="T107" s="38">
        <f t="shared" si="30"/>
        <v>0.40492443622617763</v>
      </c>
      <c r="U107" s="38">
        <f t="shared" si="31"/>
        <v>-0.34844857162133858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3469148</v>
      </c>
      <c r="E108" s="33">
        <v>3469148</v>
      </c>
      <c r="F108" s="33">
        <v>323463</v>
      </c>
      <c r="G108" s="38">
        <f t="shared" si="24"/>
        <v>9.3239896366485372E-2</v>
      </c>
      <c r="H108" s="33">
        <v>519522</v>
      </c>
      <c r="I108" s="38">
        <f t="shared" si="25"/>
        <v>0.14975492541684587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842985</v>
      </c>
      <c r="O108" s="38">
        <f t="shared" si="29"/>
        <v>0.24299482178333123</v>
      </c>
      <c r="P108" s="33">
        <v>1036912</v>
      </c>
      <c r="Q108" s="33">
        <v>2713192</v>
      </c>
      <c r="R108" s="33">
        <v>2713192</v>
      </c>
      <c r="S108" s="33">
        <v>446516</v>
      </c>
      <c r="T108" s="38">
        <f t="shared" si="30"/>
        <v>0.16457220867524303</v>
      </c>
      <c r="U108" s="38">
        <f t="shared" si="31"/>
        <v>-0.49897194747480977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12238920</v>
      </c>
      <c r="E109" s="33">
        <v>12238920</v>
      </c>
      <c r="F109" s="33">
        <v>3219620</v>
      </c>
      <c r="G109" s="38">
        <f t="shared" si="24"/>
        <v>0.26306406120801507</v>
      </c>
      <c r="H109" s="33">
        <v>3229295</v>
      </c>
      <c r="I109" s="38">
        <f t="shared" si="25"/>
        <v>0.26385457213544988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6448915</v>
      </c>
      <c r="O109" s="38">
        <f t="shared" si="29"/>
        <v>0.52691863334346489</v>
      </c>
      <c r="P109" s="33">
        <v>5690035</v>
      </c>
      <c r="Q109" s="33">
        <v>10185084</v>
      </c>
      <c r="R109" s="33">
        <v>10185084</v>
      </c>
      <c r="S109" s="33">
        <v>3163353</v>
      </c>
      <c r="T109" s="38">
        <f t="shared" si="30"/>
        <v>0.3105868346299353</v>
      </c>
      <c r="U109" s="38">
        <f t="shared" si="31"/>
        <v>-0.43246482666626829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175667920</v>
      </c>
      <c r="E110" s="33">
        <v>175667920</v>
      </c>
      <c r="F110" s="33">
        <v>37367393</v>
      </c>
      <c r="G110" s="38">
        <f t="shared" si="24"/>
        <v>0.21271608953985452</v>
      </c>
      <c r="H110" s="33">
        <v>41300968</v>
      </c>
      <c r="I110" s="38">
        <f t="shared" si="25"/>
        <v>0.23510819733050861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78668361</v>
      </c>
      <c r="O110" s="38">
        <f t="shared" si="29"/>
        <v>0.44782428687036313</v>
      </c>
      <c r="P110" s="33">
        <v>90164692</v>
      </c>
      <c r="Q110" s="33">
        <v>178093520</v>
      </c>
      <c r="R110" s="33">
        <v>178093520</v>
      </c>
      <c r="S110" s="33">
        <v>58100323</v>
      </c>
      <c r="T110" s="38">
        <f t="shared" si="30"/>
        <v>0.3262349073677695</v>
      </c>
      <c r="U110" s="38">
        <f t="shared" si="31"/>
        <v>-0.54193856726089629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216298923</v>
      </c>
      <c r="E112" s="34">
        <f>SUM(E107:E111)</f>
        <v>216298923</v>
      </c>
      <c r="F112" s="34">
        <f>SUM(F107:F111)</f>
        <v>45966494</v>
      </c>
      <c r="G112" s="39">
        <f t="shared" si="24"/>
        <v>0.21251374423163447</v>
      </c>
      <c r="H112" s="34">
        <f>SUM(H107:H111)</f>
        <v>53770163</v>
      </c>
      <c r="I112" s="39">
        <f t="shared" si="25"/>
        <v>0.24859191277619075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99736657</v>
      </c>
      <c r="O112" s="39">
        <f t="shared" si="29"/>
        <v>0.46110565700782524</v>
      </c>
      <c r="P112" s="34">
        <f>SUM(P107:P111)</f>
        <v>110275660</v>
      </c>
      <c r="Q112" s="34">
        <f>SUM(Q107:Q111)</f>
        <v>210724532</v>
      </c>
      <c r="R112" s="34">
        <f>SUM(R107:R111)</f>
        <v>210724532</v>
      </c>
      <c r="S112" s="34">
        <f>SUM(S107:S111)</f>
        <v>69700459</v>
      </c>
      <c r="T112" s="39">
        <f t="shared" si="30"/>
        <v>0.33076575536065256</v>
      </c>
      <c r="U112" s="39">
        <f t="shared" si="31"/>
        <v>-0.51240225630932512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6257000</v>
      </c>
      <c r="E113" s="33">
        <v>6257000</v>
      </c>
      <c r="F113" s="33">
        <v>1094336</v>
      </c>
      <c r="G113" s="38">
        <f t="shared" si="24"/>
        <v>0.17489787438069362</v>
      </c>
      <c r="H113" s="33">
        <v>1156754</v>
      </c>
      <c r="I113" s="38">
        <f t="shared" si="25"/>
        <v>0.18487358158862074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2251090</v>
      </c>
      <c r="O113" s="38">
        <f t="shared" si="29"/>
        <v>0.35977145596931437</v>
      </c>
      <c r="P113" s="33">
        <v>4095555</v>
      </c>
      <c r="Q113" s="33">
        <v>5690000</v>
      </c>
      <c r="R113" s="33">
        <v>5690000</v>
      </c>
      <c r="S113" s="33">
        <v>2600298</v>
      </c>
      <c r="T113" s="38">
        <f t="shared" si="30"/>
        <v>0.45699437609841825</v>
      </c>
      <c r="U113" s="38">
        <f t="shared" si="31"/>
        <v>-0.71755867031452392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22559862</v>
      </c>
      <c r="E114" s="33">
        <v>22559862</v>
      </c>
      <c r="F114" s="33">
        <v>3360910</v>
      </c>
      <c r="G114" s="38">
        <f t="shared" si="24"/>
        <v>0.14897741839023659</v>
      </c>
      <c r="H114" s="33">
        <v>4955674</v>
      </c>
      <c r="I114" s="38">
        <f t="shared" si="25"/>
        <v>0.21966774442148626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8316584</v>
      </c>
      <c r="O114" s="38">
        <f t="shared" si="29"/>
        <v>0.36864516281172288</v>
      </c>
      <c r="P114" s="33">
        <v>10432933</v>
      </c>
      <c r="Q114" s="33">
        <v>30974646</v>
      </c>
      <c r="R114" s="33">
        <v>30974646</v>
      </c>
      <c r="S114" s="33">
        <v>6587661</v>
      </c>
      <c r="T114" s="38">
        <f t="shared" si="30"/>
        <v>0.21267913764050767</v>
      </c>
      <c r="U114" s="38">
        <f t="shared" si="31"/>
        <v>-0.52499704541378733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3183633</v>
      </c>
      <c r="E115" s="33">
        <v>3183633</v>
      </c>
      <c r="F115" s="33">
        <v>984130</v>
      </c>
      <c r="G115" s="38">
        <f t="shared" si="24"/>
        <v>0.30912168582245503</v>
      </c>
      <c r="H115" s="33">
        <v>1128892</v>
      </c>
      <c r="I115" s="38">
        <f t="shared" si="25"/>
        <v>0.35459237920953829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2113022</v>
      </c>
      <c r="O115" s="38">
        <f t="shared" si="29"/>
        <v>0.66371406503199337</v>
      </c>
      <c r="P115" s="33">
        <v>1481404</v>
      </c>
      <c r="Q115" s="33">
        <v>3455323</v>
      </c>
      <c r="R115" s="33">
        <v>3455323</v>
      </c>
      <c r="S115" s="33">
        <v>671852</v>
      </c>
      <c r="T115" s="38">
        <f t="shared" si="30"/>
        <v>0.19443970939909236</v>
      </c>
      <c r="U115" s="38">
        <f t="shared" si="31"/>
        <v>-0.23795804520576425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85246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85246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115538908</v>
      </c>
      <c r="E117" s="33">
        <v>115538908</v>
      </c>
      <c r="F117" s="33">
        <v>27718039</v>
      </c>
      <c r="G117" s="38">
        <f t="shared" si="24"/>
        <v>0.23990220679599983</v>
      </c>
      <c r="H117" s="33">
        <v>90920983</v>
      </c>
      <c r="I117" s="38">
        <f t="shared" si="25"/>
        <v>0.78692956834939098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118639022</v>
      </c>
      <c r="O117" s="38">
        <f t="shared" si="29"/>
        <v>1.0268317751453908</v>
      </c>
      <c r="P117" s="33">
        <v>187847556</v>
      </c>
      <c r="Q117" s="33">
        <v>134249189</v>
      </c>
      <c r="R117" s="33">
        <v>134249189</v>
      </c>
      <c r="S117" s="33">
        <v>25999239</v>
      </c>
      <c r="T117" s="38">
        <f t="shared" si="30"/>
        <v>0.1936640302534714</v>
      </c>
      <c r="U117" s="38">
        <f t="shared" si="31"/>
        <v>-0.51598527584782627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2685000</v>
      </c>
      <c r="E118" s="33">
        <v>2685000</v>
      </c>
      <c r="F118" s="33">
        <v>1183394</v>
      </c>
      <c r="G118" s="38">
        <f t="shared" si="24"/>
        <v>0.44074264432029797</v>
      </c>
      <c r="H118" s="33">
        <v>947778</v>
      </c>
      <c r="I118" s="38">
        <f t="shared" si="25"/>
        <v>0.35298994413407819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2131172</v>
      </c>
      <c r="O118" s="38">
        <f t="shared" si="29"/>
        <v>0.79373258845437611</v>
      </c>
      <c r="P118" s="33">
        <v>858834</v>
      </c>
      <c r="Q118" s="33">
        <v>2558000</v>
      </c>
      <c r="R118" s="33">
        <v>2558000</v>
      </c>
      <c r="S118" s="33">
        <v>615286</v>
      </c>
      <c r="T118" s="38">
        <f t="shared" si="30"/>
        <v>0.24053401094605159</v>
      </c>
      <c r="U118" s="38">
        <f t="shared" si="31"/>
        <v>0.10356366888129731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8310456</v>
      </c>
      <c r="E119" s="33">
        <v>8310456</v>
      </c>
      <c r="F119" s="33">
        <v>848816</v>
      </c>
      <c r="G119" s="38">
        <f t="shared" si="24"/>
        <v>0.10213831828241435</v>
      </c>
      <c r="H119" s="33">
        <v>2529663</v>
      </c>
      <c r="I119" s="38">
        <f t="shared" si="25"/>
        <v>0.30439521008233483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3378479</v>
      </c>
      <c r="O119" s="38">
        <f t="shared" si="29"/>
        <v>0.40653352836474915</v>
      </c>
      <c r="P119" s="33">
        <v>1796829</v>
      </c>
      <c r="Q119" s="33">
        <v>5787082</v>
      </c>
      <c r="R119" s="33">
        <v>5787082</v>
      </c>
      <c r="S119" s="33">
        <v>909040</v>
      </c>
      <c r="T119" s="38">
        <f t="shared" si="30"/>
        <v>0.15708089154430505</v>
      </c>
      <c r="U119" s="38">
        <f t="shared" si="31"/>
        <v>0.40784849309533633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158534859</v>
      </c>
      <c r="E121" s="34">
        <f>SUM(E113:E120)</f>
        <v>158534859</v>
      </c>
      <c r="F121" s="34">
        <f>SUM(F113:F120)</f>
        <v>35274871</v>
      </c>
      <c r="G121" s="39">
        <f t="shared" si="24"/>
        <v>0.22250545540902142</v>
      </c>
      <c r="H121" s="34">
        <f>SUM(H113:H120)</f>
        <v>101639744</v>
      </c>
      <c r="I121" s="39">
        <f t="shared" si="25"/>
        <v>0.64111921277830763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136914615</v>
      </c>
      <c r="O121" s="39">
        <f t="shared" si="29"/>
        <v>0.86362466818732908</v>
      </c>
      <c r="P121" s="34">
        <f>SUM(P113:P120)</f>
        <v>206513111</v>
      </c>
      <c r="Q121" s="34">
        <f>SUM(Q113:Q120)</f>
        <v>182714240</v>
      </c>
      <c r="R121" s="34">
        <f>SUM(R113:R120)</f>
        <v>182714240</v>
      </c>
      <c r="S121" s="34">
        <f>SUM(S113:S120)</f>
        <v>37383376</v>
      </c>
      <c r="T121" s="39">
        <f t="shared" si="30"/>
        <v>0.20460023258176266</v>
      </c>
      <c r="U121" s="39">
        <f t="shared" si="31"/>
        <v>-0.50782909856023628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11300815</v>
      </c>
      <c r="E122" s="33">
        <v>11300815</v>
      </c>
      <c r="F122" s="33">
        <v>2674412</v>
      </c>
      <c r="G122" s="38">
        <f t="shared" si="24"/>
        <v>0.23665655972600205</v>
      </c>
      <c r="H122" s="33">
        <v>3329960</v>
      </c>
      <c r="I122" s="38">
        <f t="shared" si="25"/>
        <v>0.2946654732424166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6004372</v>
      </c>
      <c r="O122" s="38">
        <f t="shared" si="29"/>
        <v>0.53132203296841862</v>
      </c>
      <c r="P122" s="33">
        <v>5405516</v>
      </c>
      <c r="Q122" s="33">
        <v>11315302</v>
      </c>
      <c r="R122" s="33">
        <v>11315302</v>
      </c>
      <c r="S122" s="33">
        <v>2806270</v>
      </c>
      <c r="T122" s="38">
        <f t="shared" si="30"/>
        <v>0.24800663738360673</v>
      </c>
      <c r="U122" s="38">
        <f t="shared" si="31"/>
        <v>-0.38397000397371872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26406866</v>
      </c>
      <c r="E123" s="33">
        <v>26406866</v>
      </c>
      <c r="F123" s="33">
        <v>710309</v>
      </c>
      <c r="G123" s="38">
        <f t="shared" si="24"/>
        <v>2.6898648253071759E-2</v>
      </c>
      <c r="H123" s="33">
        <v>3906989</v>
      </c>
      <c r="I123" s="38">
        <f t="shared" si="25"/>
        <v>0.14795352844976001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4617298</v>
      </c>
      <c r="O123" s="38">
        <f t="shared" si="29"/>
        <v>0.17485217670283176</v>
      </c>
      <c r="P123" s="33">
        <v>1121207</v>
      </c>
      <c r="Q123" s="33">
        <v>19146116</v>
      </c>
      <c r="R123" s="33">
        <v>19146116</v>
      </c>
      <c r="S123" s="33">
        <v>926110</v>
      </c>
      <c r="T123" s="38">
        <f t="shared" si="30"/>
        <v>4.8370646035989756E-2</v>
      </c>
      <c r="U123" s="38">
        <f t="shared" si="31"/>
        <v>2.4846277270834021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39803844</v>
      </c>
      <c r="E124" s="33">
        <v>39803844</v>
      </c>
      <c r="F124" s="33">
        <v>6489396</v>
      </c>
      <c r="G124" s="38">
        <f t="shared" si="24"/>
        <v>0.16303440441581471</v>
      </c>
      <c r="H124" s="33">
        <v>5743254</v>
      </c>
      <c r="I124" s="38">
        <f t="shared" si="25"/>
        <v>0.14428892847635519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12232650</v>
      </c>
      <c r="O124" s="38">
        <f t="shared" si="29"/>
        <v>0.3073233328921699</v>
      </c>
      <c r="P124" s="33">
        <v>11194464</v>
      </c>
      <c r="Q124" s="33">
        <v>37649772</v>
      </c>
      <c r="R124" s="33">
        <v>37649772</v>
      </c>
      <c r="S124" s="33">
        <v>5878700</v>
      </c>
      <c r="T124" s="38">
        <f t="shared" si="30"/>
        <v>0.1561417158117186</v>
      </c>
      <c r="U124" s="38">
        <f t="shared" si="31"/>
        <v>-0.48695587390338657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77511525</v>
      </c>
      <c r="E126" s="34">
        <f>SUM(E122:E125)</f>
        <v>77511525</v>
      </c>
      <c r="F126" s="34">
        <f>SUM(F122:F125)</f>
        <v>9874117</v>
      </c>
      <c r="G126" s="39">
        <f t="shared" si="24"/>
        <v>0.12738901731065155</v>
      </c>
      <c r="H126" s="34">
        <f>SUM(H122:H125)</f>
        <v>12980203</v>
      </c>
      <c r="I126" s="39">
        <f t="shared" si="25"/>
        <v>0.16746158716397336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22854320</v>
      </c>
      <c r="O126" s="39">
        <f t="shared" si="29"/>
        <v>0.29485060447462491</v>
      </c>
      <c r="P126" s="34">
        <f>SUM(P122:P125)</f>
        <v>17721187</v>
      </c>
      <c r="Q126" s="34">
        <f>SUM(Q122:Q125)</f>
        <v>68111190</v>
      </c>
      <c r="R126" s="34">
        <f>SUM(R122:R125)</f>
        <v>68111190</v>
      </c>
      <c r="S126" s="34">
        <f>SUM(S122:S125)</f>
        <v>9611080</v>
      </c>
      <c r="T126" s="39">
        <f t="shared" si="30"/>
        <v>0.14110867832436932</v>
      </c>
      <c r="U126" s="39">
        <f t="shared" si="31"/>
        <v>-0.26753196611491092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17263578</v>
      </c>
      <c r="E127" s="33">
        <v>17263578</v>
      </c>
      <c r="F127" s="33">
        <v>431976</v>
      </c>
      <c r="G127" s="38">
        <f t="shared" si="24"/>
        <v>2.5022391070958754E-2</v>
      </c>
      <c r="H127" s="33">
        <v>1190193</v>
      </c>
      <c r="I127" s="38">
        <f t="shared" si="25"/>
        <v>6.8942428968085293E-2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1622169</v>
      </c>
      <c r="O127" s="38">
        <f t="shared" si="29"/>
        <v>9.396482003904405E-2</v>
      </c>
      <c r="P127" s="33">
        <v>2820431</v>
      </c>
      <c r="Q127" s="33">
        <v>17296530</v>
      </c>
      <c r="R127" s="33">
        <v>17296530</v>
      </c>
      <c r="S127" s="33">
        <v>745051</v>
      </c>
      <c r="T127" s="38">
        <f t="shared" si="30"/>
        <v>4.3075171725195746E-2</v>
      </c>
      <c r="U127" s="38">
        <f t="shared" si="31"/>
        <v>-0.57801024027887937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13499495</v>
      </c>
      <c r="E128" s="33">
        <v>13499495</v>
      </c>
      <c r="F128" s="33">
        <v>6285</v>
      </c>
      <c r="G128" s="38">
        <f t="shared" si="24"/>
        <v>4.6557297143337583E-4</v>
      </c>
      <c r="H128" s="33">
        <v>108796</v>
      </c>
      <c r="I128" s="38">
        <f t="shared" si="25"/>
        <v>8.0592644391512432E-3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115081</v>
      </c>
      <c r="O128" s="38">
        <f t="shared" si="29"/>
        <v>8.5248374105846188E-3</v>
      </c>
      <c r="P128" s="33">
        <v>225125</v>
      </c>
      <c r="Q128" s="33">
        <v>13284575</v>
      </c>
      <c r="R128" s="33">
        <v>13284575</v>
      </c>
      <c r="S128" s="33">
        <v>184566</v>
      </c>
      <c r="T128" s="38">
        <f t="shared" si="30"/>
        <v>1.3893255900169934E-2</v>
      </c>
      <c r="U128" s="38">
        <f t="shared" si="31"/>
        <v>-0.51673070516379793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15759705</v>
      </c>
      <c r="E129" s="33">
        <v>15759705</v>
      </c>
      <c r="F129" s="33">
        <v>1712840</v>
      </c>
      <c r="G129" s="38">
        <f t="shared" si="24"/>
        <v>0.108684775508171</v>
      </c>
      <c r="H129" s="33">
        <v>2214606</v>
      </c>
      <c r="I129" s="38">
        <f t="shared" si="25"/>
        <v>0.14052331563312892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3927446</v>
      </c>
      <c r="O129" s="38">
        <f t="shared" si="29"/>
        <v>0.24920809114129991</v>
      </c>
      <c r="P129" s="33">
        <v>3822131</v>
      </c>
      <c r="Q129" s="33">
        <v>10825488</v>
      </c>
      <c r="R129" s="33">
        <v>10825488</v>
      </c>
      <c r="S129" s="33">
        <v>2545490</v>
      </c>
      <c r="T129" s="38">
        <f t="shared" si="30"/>
        <v>0.23513859144271371</v>
      </c>
      <c r="U129" s="38">
        <f t="shared" si="31"/>
        <v>-0.42058343892451622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475000</v>
      </c>
      <c r="E130" s="33">
        <v>475000</v>
      </c>
      <c r="F130" s="33">
        <v>3991</v>
      </c>
      <c r="G130" s="38">
        <f t="shared" si="24"/>
        <v>8.4021052631578948E-3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3991</v>
      </c>
      <c r="O130" s="38">
        <f t="shared" si="29"/>
        <v>8.4021052631578948E-3</v>
      </c>
      <c r="P130" s="33">
        <v>95308</v>
      </c>
      <c r="Q130" s="33">
        <v>1803731</v>
      </c>
      <c r="R130" s="33">
        <v>1803731</v>
      </c>
      <c r="S130" s="33">
        <v>78028</v>
      </c>
      <c r="T130" s="38">
        <f t="shared" si="30"/>
        <v>4.3259222134564408E-2</v>
      </c>
      <c r="U130" s="38">
        <f t="shared" si="31"/>
        <v>-1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46997778</v>
      </c>
      <c r="E132" s="34">
        <f>SUM(E127:E131)</f>
        <v>46997778</v>
      </c>
      <c r="F132" s="34">
        <f>SUM(F127:F131)</f>
        <v>2155092</v>
      </c>
      <c r="G132" s="39">
        <f t="shared" si="24"/>
        <v>4.5855189153836164E-2</v>
      </c>
      <c r="H132" s="34">
        <f>SUM(H127:H131)</f>
        <v>3513595</v>
      </c>
      <c r="I132" s="39">
        <f t="shared" si="25"/>
        <v>7.4760874865190438E-2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5668687</v>
      </c>
      <c r="O132" s="39">
        <f t="shared" si="29"/>
        <v>0.12061606401902659</v>
      </c>
      <c r="P132" s="34">
        <f>SUM(P127:P131)</f>
        <v>6962995</v>
      </c>
      <c r="Q132" s="34">
        <f>SUM(Q127:Q131)</f>
        <v>43210324</v>
      </c>
      <c r="R132" s="34">
        <f>SUM(R127:R131)</f>
        <v>43210324</v>
      </c>
      <c r="S132" s="34">
        <f>SUM(S127:S131)</f>
        <v>3553135</v>
      </c>
      <c r="T132" s="39">
        <f t="shared" si="30"/>
        <v>8.2228844199363091E-2</v>
      </c>
      <c r="U132" s="39">
        <f t="shared" si="31"/>
        <v>-0.49539027386921863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38948325</v>
      </c>
      <c r="E133" s="33">
        <v>38948325</v>
      </c>
      <c r="F133" s="33">
        <v>8539772</v>
      </c>
      <c r="G133" s="38">
        <f t="shared" si="24"/>
        <v>0.21925903103663635</v>
      </c>
      <c r="H133" s="33">
        <v>10475602</v>
      </c>
      <c r="I133" s="38">
        <f t="shared" si="25"/>
        <v>0.26896155354562745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19015374</v>
      </c>
      <c r="O133" s="38">
        <f t="shared" si="29"/>
        <v>0.48822058458226381</v>
      </c>
      <c r="P133" s="33">
        <v>14280401</v>
      </c>
      <c r="Q133" s="33">
        <v>51195695</v>
      </c>
      <c r="R133" s="33">
        <v>51195695</v>
      </c>
      <c r="S133" s="33">
        <v>7072774</v>
      </c>
      <c r="T133" s="38">
        <f t="shared" si="30"/>
        <v>0.1381517332658537</v>
      </c>
      <c r="U133" s="38">
        <f t="shared" si="31"/>
        <v>-0.26643502517891482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2062274</v>
      </c>
      <c r="E134" s="33">
        <v>2062274</v>
      </c>
      <c r="F134" s="33">
        <v>122983</v>
      </c>
      <c r="G134" s="38">
        <f t="shared" si="24"/>
        <v>5.9634655724700017E-2</v>
      </c>
      <c r="H134" s="33">
        <v>545328</v>
      </c>
      <c r="I134" s="38">
        <f t="shared" si="25"/>
        <v>0.2644304297101161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668311</v>
      </c>
      <c r="O134" s="38">
        <f t="shared" si="29"/>
        <v>0.3240650854348161</v>
      </c>
      <c r="P134" s="33">
        <v>677886</v>
      </c>
      <c r="Q134" s="33">
        <v>2977629</v>
      </c>
      <c r="R134" s="33">
        <v>2977629</v>
      </c>
      <c r="S134" s="33">
        <v>276411</v>
      </c>
      <c r="T134" s="38">
        <f t="shared" si="30"/>
        <v>9.2829227549839147E-2</v>
      </c>
      <c r="U134" s="38">
        <f t="shared" si="31"/>
        <v>-0.19554615377806883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18522649</v>
      </c>
      <c r="E135" s="33">
        <v>18522649</v>
      </c>
      <c r="F135" s="33">
        <v>3068700</v>
      </c>
      <c r="G135" s="38">
        <f t="shared" si="24"/>
        <v>0.16567284733409351</v>
      </c>
      <c r="H135" s="33">
        <v>2757869</v>
      </c>
      <c r="I135" s="38">
        <f t="shared" si="25"/>
        <v>0.14889171629824655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5826569</v>
      </c>
      <c r="O135" s="38">
        <f t="shared" si="29"/>
        <v>0.31456456363234009</v>
      </c>
      <c r="P135" s="33">
        <v>6659665</v>
      </c>
      <c r="Q135" s="33">
        <v>19835990</v>
      </c>
      <c r="R135" s="33">
        <v>19835990</v>
      </c>
      <c r="S135" s="33">
        <v>3101875</v>
      </c>
      <c r="T135" s="38">
        <f t="shared" si="30"/>
        <v>0.15637611230898987</v>
      </c>
      <c r="U135" s="38">
        <f t="shared" si="31"/>
        <v>-0.58588472543288583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59533248</v>
      </c>
      <c r="E137" s="34">
        <f>SUM(E133:E136)</f>
        <v>59533248</v>
      </c>
      <c r="F137" s="34">
        <f>SUM(F133:F136)</f>
        <v>11731455</v>
      </c>
      <c r="G137" s="39">
        <f t="shared" ref="G137:G170" si="32">IF(($D137     =0),0,($F137     /$D137     ))</f>
        <v>0.19705719734962218</v>
      </c>
      <c r="H137" s="34">
        <f>SUM(H133:H136)</f>
        <v>13778799</v>
      </c>
      <c r="I137" s="39">
        <f t="shared" ref="I137:I170" si="33">IF(($D137     =0),0,($H137     /$D137     ))</f>
        <v>0.23144712346284213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25510254</v>
      </c>
      <c r="O137" s="39">
        <f t="shared" ref="O137:O170" si="37">IF(($D137     =0),0,($N137     /$D137     ))</f>
        <v>0.42850432081246431</v>
      </c>
      <c r="P137" s="34">
        <f>SUM(P133:P136)</f>
        <v>21617952</v>
      </c>
      <c r="Q137" s="34">
        <f>SUM(Q133:Q136)</f>
        <v>74009314</v>
      </c>
      <c r="R137" s="34">
        <f>SUM(R133:R136)</f>
        <v>74009314</v>
      </c>
      <c r="S137" s="34">
        <f>SUM(S133:S136)</f>
        <v>10451060</v>
      </c>
      <c r="T137" s="39">
        <f t="shared" ref="T137:T170" si="38">IF(($Q137     =0),0,($S137     /$Q137     ))</f>
        <v>0.14121276681472822</v>
      </c>
      <c r="U137" s="39">
        <f t="shared" ref="U137:U170" si="39">IF(($P137     =0),0,(($H137     /$P137     )-1))</f>
        <v>-0.36262237051872448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18100530</v>
      </c>
      <c r="E139" s="33">
        <v>18100530</v>
      </c>
      <c r="F139" s="33">
        <v>2323691</v>
      </c>
      <c r="G139" s="38">
        <f t="shared" si="32"/>
        <v>0.12837695912771616</v>
      </c>
      <c r="H139" s="33">
        <v>15187</v>
      </c>
      <c r="I139" s="38">
        <f t="shared" si="33"/>
        <v>8.3903620501720117E-4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2338878</v>
      </c>
      <c r="O139" s="38">
        <f t="shared" si="37"/>
        <v>0.12921599533273334</v>
      </c>
      <c r="P139" s="33">
        <v>10577114</v>
      </c>
      <c r="Q139" s="33">
        <v>14883851</v>
      </c>
      <c r="R139" s="33">
        <v>14883851</v>
      </c>
      <c r="S139" s="33">
        <v>10140471</v>
      </c>
      <c r="T139" s="38">
        <f t="shared" si="38"/>
        <v>0.68130694132855807</v>
      </c>
      <c r="U139" s="38">
        <f t="shared" si="39"/>
        <v>-0.99856416409996152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34195597</v>
      </c>
      <c r="E140" s="33">
        <v>34195597</v>
      </c>
      <c r="F140" s="33">
        <v>4068892</v>
      </c>
      <c r="G140" s="38">
        <f t="shared" si="32"/>
        <v>0.11898876922663465</v>
      </c>
      <c r="H140" s="33">
        <v>6935300</v>
      </c>
      <c r="I140" s="38">
        <f t="shared" si="33"/>
        <v>0.20281266035507436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11004192</v>
      </c>
      <c r="O140" s="38">
        <f t="shared" si="37"/>
        <v>0.32180142958170899</v>
      </c>
      <c r="P140" s="33">
        <v>8290893</v>
      </c>
      <c r="Q140" s="33">
        <v>20707866</v>
      </c>
      <c r="R140" s="33">
        <v>20707866</v>
      </c>
      <c r="S140" s="33">
        <v>7163853</v>
      </c>
      <c r="T140" s="38">
        <f t="shared" si="38"/>
        <v>0.34594839468248445</v>
      </c>
      <c r="U140" s="38">
        <f t="shared" si="39"/>
        <v>-0.16350385899323516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15932041</v>
      </c>
      <c r="E141" s="33">
        <v>15932041</v>
      </c>
      <c r="F141" s="33">
        <v>3767623</v>
      </c>
      <c r="G141" s="38">
        <f t="shared" si="32"/>
        <v>0.23648087523751665</v>
      </c>
      <c r="H141" s="33">
        <v>3724205</v>
      </c>
      <c r="I141" s="38">
        <f t="shared" si="33"/>
        <v>0.23375567512034395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7491828</v>
      </c>
      <c r="O141" s="38">
        <f t="shared" si="37"/>
        <v>0.47023655035786061</v>
      </c>
      <c r="P141" s="33">
        <v>8228676</v>
      </c>
      <c r="Q141" s="33">
        <v>9507271</v>
      </c>
      <c r="R141" s="33">
        <v>9507271</v>
      </c>
      <c r="S141" s="33">
        <v>4501800</v>
      </c>
      <c r="T141" s="38">
        <f t="shared" si="38"/>
        <v>0.47351127363467393</v>
      </c>
      <c r="U141" s="38">
        <f t="shared" si="39"/>
        <v>-0.547411394007979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9035841</v>
      </c>
      <c r="E142" s="33">
        <v>9035841</v>
      </c>
      <c r="F142" s="33">
        <v>898087</v>
      </c>
      <c r="G142" s="38">
        <f t="shared" si="32"/>
        <v>9.9391633827996748E-2</v>
      </c>
      <c r="H142" s="33">
        <v>2221398</v>
      </c>
      <c r="I142" s="38">
        <f t="shared" si="33"/>
        <v>0.24584297134046515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3119485</v>
      </c>
      <c r="O142" s="38">
        <f t="shared" si="37"/>
        <v>0.34523460516846188</v>
      </c>
      <c r="P142" s="33">
        <v>3006830</v>
      </c>
      <c r="Q142" s="33">
        <v>8811024</v>
      </c>
      <c r="R142" s="33">
        <v>8811024</v>
      </c>
      <c r="S142" s="33">
        <v>1492510</v>
      </c>
      <c r="T142" s="38">
        <f t="shared" si="38"/>
        <v>0.16939120810475605</v>
      </c>
      <c r="U142" s="38">
        <f t="shared" si="39"/>
        <v>-0.261215964986381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77264009</v>
      </c>
      <c r="E144" s="34">
        <f>SUM(E138:E143)</f>
        <v>77264009</v>
      </c>
      <c r="F144" s="34">
        <f>SUM(F138:F143)</f>
        <v>11058293</v>
      </c>
      <c r="G144" s="39">
        <f t="shared" si="32"/>
        <v>0.14312346903976986</v>
      </c>
      <c r="H144" s="34">
        <f>SUM(H138:H143)</f>
        <v>12896090</v>
      </c>
      <c r="I144" s="39">
        <f t="shared" si="33"/>
        <v>0.16690940797545206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23954383</v>
      </c>
      <c r="O144" s="39">
        <f t="shared" si="37"/>
        <v>0.31003287701522192</v>
      </c>
      <c r="P144" s="34">
        <f>SUM(P138:P143)</f>
        <v>30103513</v>
      </c>
      <c r="Q144" s="34">
        <f>SUM(Q138:Q143)</f>
        <v>53910012</v>
      </c>
      <c r="R144" s="34">
        <f>SUM(R138:R143)</f>
        <v>53910012</v>
      </c>
      <c r="S144" s="34">
        <f>SUM(S138:S143)</f>
        <v>23298634</v>
      </c>
      <c r="T144" s="39">
        <f t="shared" si="38"/>
        <v>0.432176383117852</v>
      </c>
      <c r="U144" s="39">
        <f t="shared" si="39"/>
        <v>-0.5716084697490289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1975702</v>
      </c>
      <c r="E145" s="33">
        <v>1975702</v>
      </c>
      <c r="F145" s="33">
        <v>2935406</v>
      </c>
      <c r="G145" s="38">
        <f t="shared" si="32"/>
        <v>1.4857534182786676</v>
      </c>
      <c r="H145" s="33">
        <v>4019970</v>
      </c>
      <c r="I145" s="38">
        <f t="shared" si="33"/>
        <v>2.0347046265074389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6955376</v>
      </c>
      <c r="O145" s="38">
        <f t="shared" si="37"/>
        <v>3.5204580447861065</v>
      </c>
      <c r="P145" s="33">
        <v>6588342</v>
      </c>
      <c r="Q145" s="33">
        <v>7928620</v>
      </c>
      <c r="R145" s="33">
        <v>7928620</v>
      </c>
      <c r="S145" s="33">
        <v>4008542</v>
      </c>
      <c r="T145" s="38">
        <f t="shared" si="38"/>
        <v>0.50557877663452155</v>
      </c>
      <c r="U145" s="38">
        <f t="shared" si="39"/>
        <v>-0.3898358646226926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4016000</v>
      </c>
      <c r="G146" s="38">
        <f t="shared" si="32"/>
        <v>0</v>
      </c>
      <c r="H146" s="33">
        <v>1645614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5661614</v>
      </c>
      <c r="O146" s="38">
        <f t="shared" si="37"/>
        <v>0</v>
      </c>
      <c r="P146" s="33">
        <v>5246526</v>
      </c>
      <c r="Q146" s="33">
        <v>6582119</v>
      </c>
      <c r="R146" s="33">
        <v>6582119</v>
      </c>
      <c r="S146" s="33">
        <v>3229110</v>
      </c>
      <c r="T146" s="38">
        <f t="shared" si="38"/>
        <v>0.49058821330942209</v>
      </c>
      <c r="U146" s="38">
        <f t="shared" si="39"/>
        <v>-0.68634216241375723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10150700</v>
      </c>
      <c r="E147" s="33">
        <v>10150700</v>
      </c>
      <c r="F147" s="33">
        <v>4652623</v>
      </c>
      <c r="G147" s="38">
        <f t="shared" si="32"/>
        <v>0.45835489178086242</v>
      </c>
      <c r="H147" s="33">
        <v>5256191</v>
      </c>
      <c r="I147" s="38">
        <f t="shared" si="33"/>
        <v>0.51781561862728676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9908814</v>
      </c>
      <c r="O147" s="38">
        <f t="shared" si="37"/>
        <v>0.97617051040814917</v>
      </c>
      <c r="P147" s="33">
        <v>5802699</v>
      </c>
      <c r="Q147" s="33">
        <v>23058777</v>
      </c>
      <c r="R147" s="33">
        <v>23058777</v>
      </c>
      <c r="S147" s="33">
        <v>4399919</v>
      </c>
      <c r="T147" s="38">
        <f t="shared" si="38"/>
        <v>0.19081319880928638</v>
      </c>
      <c r="U147" s="38">
        <f t="shared" si="39"/>
        <v>-9.4181690278954622E-2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10295680</v>
      </c>
      <c r="E148" s="33">
        <v>10295680</v>
      </c>
      <c r="F148" s="33">
        <v>2374245</v>
      </c>
      <c r="G148" s="38">
        <f t="shared" si="32"/>
        <v>0.23060594346366631</v>
      </c>
      <c r="H148" s="33">
        <v>2300668</v>
      </c>
      <c r="I148" s="38">
        <f t="shared" si="33"/>
        <v>0.22345954808230248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4674913</v>
      </c>
      <c r="O148" s="38">
        <f t="shared" si="37"/>
        <v>0.45406549154596881</v>
      </c>
      <c r="P148" s="33">
        <v>4082058</v>
      </c>
      <c r="Q148" s="33">
        <v>3084151</v>
      </c>
      <c r="R148" s="33">
        <v>3084151</v>
      </c>
      <c r="S148" s="33">
        <v>2078695</v>
      </c>
      <c r="T148" s="38">
        <f t="shared" si="38"/>
        <v>0.67399261579604886</v>
      </c>
      <c r="U148" s="38">
        <f t="shared" si="39"/>
        <v>-0.43639507326941462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22422082</v>
      </c>
      <c r="E150" s="34">
        <f>SUM(E145:E149)</f>
        <v>22422082</v>
      </c>
      <c r="F150" s="34">
        <f>SUM(F145:F149)</f>
        <v>13978274</v>
      </c>
      <c r="G150" s="39">
        <f t="shared" si="32"/>
        <v>0.62341552403563594</v>
      </c>
      <c r="H150" s="34">
        <f>SUM(H145:H149)</f>
        <v>13222443</v>
      </c>
      <c r="I150" s="39">
        <f t="shared" si="33"/>
        <v>0.58970629935257568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27200717</v>
      </c>
      <c r="O150" s="39">
        <f t="shared" si="37"/>
        <v>1.2131218233882117</v>
      </c>
      <c r="P150" s="34">
        <f>SUM(P145:P149)</f>
        <v>21719625</v>
      </c>
      <c r="Q150" s="34">
        <f>SUM(Q145:Q149)</f>
        <v>40653667</v>
      </c>
      <c r="R150" s="34">
        <f>SUM(R145:R149)</f>
        <v>40653667</v>
      </c>
      <c r="S150" s="34">
        <f>SUM(S145:S149)</f>
        <v>13716266</v>
      </c>
      <c r="T150" s="39">
        <f t="shared" si="38"/>
        <v>0.33739308190820771</v>
      </c>
      <c r="U150" s="39">
        <f t="shared" si="39"/>
        <v>-0.39122139539701994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5059734</v>
      </c>
      <c r="E151" s="33">
        <v>5059734</v>
      </c>
      <c r="F151" s="33">
        <v>1166774</v>
      </c>
      <c r="G151" s="38">
        <f t="shared" si="32"/>
        <v>0.23059986947930464</v>
      </c>
      <c r="H151" s="33">
        <v>1987805</v>
      </c>
      <c r="I151" s="38">
        <f t="shared" si="33"/>
        <v>0.39286749066255261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3154579</v>
      </c>
      <c r="O151" s="38">
        <f t="shared" si="37"/>
        <v>0.62346736014185722</v>
      </c>
      <c r="P151" s="33">
        <v>2757890</v>
      </c>
      <c r="Q151" s="33">
        <v>6865074</v>
      </c>
      <c r="R151" s="33">
        <v>6865074</v>
      </c>
      <c r="S151" s="33">
        <v>1704648</v>
      </c>
      <c r="T151" s="38">
        <f t="shared" si="38"/>
        <v>0.2483073015673247</v>
      </c>
      <c r="U151" s="38">
        <f t="shared" si="39"/>
        <v>-0.27922977348625222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129447700</v>
      </c>
      <c r="E152" s="33">
        <v>129447700</v>
      </c>
      <c r="F152" s="33">
        <v>30083549</v>
      </c>
      <c r="G152" s="38">
        <f t="shared" si="32"/>
        <v>0.23239925467968917</v>
      </c>
      <c r="H152" s="33">
        <v>33599855</v>
      </c>
      <c r="I152" s="38">
        <f t="shared" si="33"/>
        <v>0.25956316720961436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63683404</v>
      </c>
      <c r="O152" s="38">
        <f t="shared" si="37"/>
        <v>0.49196242188930356</v>
      </c>
      <c r="P152" s="33">
        <v>53526052</v>
      </c>
      <c r="Q152" s="33">
        <v>118317200</v>
      </c>
      <c r="R152" s="33">
        <v>118317200</v>
      </c>
      <c r="S152" s="33">
        <v>28908994</v>
      </c>
      <c r="T152" s="38">
        <f t="shared" si="38"/>
        <v>0.24433466985358004</v>
      </c>
      <c r="U152" s="38">
        <f t="shared" si="39"/>
        <v>-0.37227100179180039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30944600</v>
      </c>
      <c r="E153" s="33">
        <v>30944600</v>
      </c>
      <c r="F153" s="33">
        <v>6739687</v>
      </c>
      <c r="G153" s="38">
        <f t="shared" si="32"/>
        <v>0.2177984850345456</v>
      </c>
      <c r="H153" s="33">
        <v>8735415</v>
      </c>
      <c r="I153" s="38">
        <f t="shared" si="33"/>
        <v>0.28229206388190509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15475102</v>
      </c>
      <c r="O153" s="38">
        <f t="shared" si="37"/>
        <v>0.50009054891645066</v>
      </c>
      <c r="P153" s="33">
        <v>13395866</v>
      </c>
      <c r="Q153" s="33">
        <v>30847920</v>
      </c>
      <c r="R153" s="33">
        <v>30847920</v>
      </c>
      <c r="S153" s="33">
        <v>7427993</v>
      </c>
      <c r="T153" s="38">
        <f t="shared" si="38"/>
        <v>0.24079396601132264</v>
      </c>
      <c r="U153" s="38">
        <f t="shared" si="39"/>
        <v>-0.34790218116544314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3385636</v>
      </c>
      <c r="E154" s="33">
        <v>3385636</v>
      </c>
      <c r="F154" s="33">
        <v>1134111</v>
      </c>
      <c r="G154" s="38">
        <f t="shared" si="32"/>
        <v>0.33497723913616229</v>
      </c>
      <c r="H154" s="33">
        <v>1194458</v>
      </c>
      <c r="I154" s="38">
        <f t="shared" si="33"/>
        <v>0.3528016597177015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2328569</v>
      </c>
      <c r="O154" s="38">
        <f t="shared" si="37"/>
        <v>0.68777889885386378</v>
      </c>
      <c r="P154" s="33">
        <v>2396101</v>
      </c>
      <c r="Q154" s="33">
        <v>3381742</v>
      </c>
      <c r="R154" s="33">
        <v>3381742</v>
      </c>
      <c r="S154" s="33">
        <v>1183326</v>
      </c>
      <c r="T154" s="38">
        <f t="shared" si="38"/>
        <v>0.34991610832523595</v>
      </c>
      <c r="U154" s="38">
        <f t="shared" si="39"/>
        <v>-0.50149931075526455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982183</v>
      </c>
      <c r="E155" s="33">
        <v>982183</v>
      </c>
      <c r="F155" s="33">
        <v>54971</v>
      </c>
      <c r="G155" s="38">
        <f t="shared" si="32"/>
        <v>5.596818515490494E-2</v>
      </c>
      <c r="H155" s="33">
        <v>307888</v>
      </c>
      <c r="I155" s="38">
        <f t="shared" si="33"/>
        <v>0.31347315113375002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362859</v>
      </c>
      <c r="O155" s="38">
        <f t="shared" si="37"/>
        <v>0.36944133628865494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22522514</v>
      </c>
      <c r="E156" s="33">
        <v>22522514</v>
      </c>
      <c r="F156" s="33">
        <v>4782716</v>
      </c>
      <c r="G156" s="38">
        <f t="shared" si="32"/>
        <v>0.2123526707542506</v>
      </c>
      <c r="H156" s="33">
        <v>7353362</v>
      </c>
      <c r="I156" s="38">
        <f t="shared" si="33"/>
        <v>0.32648939634358759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12136078</v>
      </c>
      <c r="O156" s="38">
        <f t="shared" si="37"/>
        <v>0.53884206709783822</v>
      </c>
      <c r="P156" s="33">
        <v>8577581</v>
      </c>
      <c r="Q156" s="33">
        <v>23981042</v>
      </c>
      <c r="R156" s="33">
        <v>23981042</v>
      </c>
      <c r="S156" s="33">
        <v>5398106</v>
      </c>
      <c r="T156" s="38">
        <f t="shared" si="38"/>
        <v>0.22509889270032554</v>
      </c>
      <c r="U156" s="38">
        <f t="shared" si="39"/>
        <v>-0.14272310573342295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192342367</v>
      </c>
      <c r="E157" s="34">
        <f>SUM(E151:E156)</f>
        <v>192342367</v>
      </c>
      <c r="F157" s="34">
        <f>SUM(F151:F156)</f>
        <v>43961808</v>
      </c>
      <c r="G157" s="39">
        <f t="shared" si="32"/>
        <v>0.22856019027778732</v>
      </c>
      <c r="H157" s="34">
        <f>SUM(H151:H156)</f>
        <v>53178783</v>
      </c>
      <c r="I157" s="39">
        <f t="shared" si="33"/>
        <v>0.27647981996602966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97140591</v>
      </c>
      <c r="O157" s="39">
        <f t="shared" si="37"/>
        <v>0.50504001024381695</v>
      </c>
      <c r="P157" s="34">
        <f>SUM(P151:P156)</f>
        <v>80653490</v>
      </c>
      <c r="Q157" s="34">
        <f>SUM(Q151:Q156)</f>
        <v>183392978</v>
      </c>
      <c r="R157" s="34">
        <f>SUM(R151:R156)</f>
        <v>183392978</v>
      </c>
      <c r="S157" s="34">
        <f>SUM(S151:S156)</f>
        <v>44623067</v>
      </c>
      <c r="T157" s="39">
        <f t="shared" si="38"/>
        <v>0.24331938707053441</v>
      </c>
      <c r="U157" s="39">
        <f t="shared" si="39"/>
        <v>-0.34065118570814479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8125121</v>
      </c>
      <c r="E158" s="33">
        <v>8125121</v>
      </c>
      <c r="F158" s="33">
        <v>2321339</v>
      </c>
      <c r="G158" s="38">
        <f t="shared" si="32"/>
        <v>0.28569900682094457</v>
      </c>
      <c r="H158" s="33">
        <v>2595622</v>
      </c>
      <c r="I158" s="38">
        <f t="shared" si="33"/>
        <v>0.3194564117875906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4916961</v>
      </c>
      <c r="O158" s="38">
        <f t="shared" si="37"/>
        <v>0.60515541860853517</v>
      </c>
      <c r="P158" s="33">
        <v>4607787</v>
      </c>
      <c r="Q158" s="33">
        <v>11837184</v>
      </c>
      <c r="R158" s="33">
        <v>11837184</v>
      </c>
      <c r="S158" s="33">
        <v>2155970</v>
      </c>
      <c r="T158" s="38">
        <f t="shared" si="38"/>
        <v>0.18213537949566383</v>
      </c>
      <c r="U158" s="38">
        <f t="shared" si="39"/>
        <v>-0.43668793718112409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103123326</v>
      </c>
      <c r="E159" s="33">
        <v>103123326</v>
      </c>
      <c r="F159" s="33">
        <v>17932918</v>
      </c>
      <c r="G159" s="38">
        <f t="shared" si="32"/>
        <v>0.17389778525956387</v>
      </c>
      <c r="H159" s="33">
        <v>29755621</v>
      </c>
      <c r="I159" s="38">
        <f t="shared" si="33"/>
        <v>0.28854403900820652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47688539</v>
      </c>
      <c r="O159" s="38">
        <f t="shared" si="37"/>
        <v>0.46244182426777042</v>
      </c>
      <c r="P159" s="33">
        <v>38413227</v>
      </c>
      <c r="Q159" s="33">
        <v>91948284</v>
      </c>
      <c r="R159" s="33">
        <v>91948284</v>
      </c>
      <c r="S159" s="33">
        <v>23310749</v>
      </c>
      <c r="T159" s="38">
        <f t="shared" si="38"/>
        <v>0.25352021795208274</v>
      </c>
      <c r="U159" s="38">
        <f t="shared" si="39"/>
        <v>-0.22538085644301631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5552000</v>
      </c>
      <c r="E160" s="33">
        <v>5552000</v>
      </c>
      <c r="F160" s="33">
        <v>738655</v>
      </c>
      <c r="G160" s="38">
        <f t="shared" si="32"/>
        <v>0.13304304755043228</v>
      </c>
      <c r="H160" s="33">
        <v>1092854</v>
      </c>
      <c r="I160" s="38">
        <f t="shared" si="33"/>
        <v>0.19683969740634005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1831509</v>
      </c>
      <c r="O160" s="38">
        <f t="shared" si="37"/>
        <v>0.32988274495677233</v>
      </c>
      <c r="P160" s="33">
        <v>1738179</v>
      </c>
      <c r="Q160" s="33">
        <v>3310000</v>
      </c>
      <c r="R160" s="33">
        <v>3310000</v>
      </c>
      <c r="S160" s="33">
        <v>983620</v>
      </c>
      <c r="T160" s="38">
        <f t="shared" si="38"/>
        <v>0.29716616314199396</v>
      </c>
      <c r="U160" s="38">
        <f t="shared" si="39"/>
        <v>-0.37126498479155479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2831318</v>
      </c>
      <c r="E161" s="33">
        <v>2831318</v>
      </c>
      <c r="F161" s="33">
        <v>657122</v>
      </c>
      <c r="G161" s="38">
        <f t="shared" si="32"/>
        <v>0.23209049636953533</v>
      </c>
      <c r="H161" s="33">
        <v>598198</v>
      </c>
      <c r="I161" s="38">
        <f t="shared" si="33"/>
        <v>0.21127898738326109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1255320</v>
      </c>
      <c r="O161" s="38">
        <f t="shared" si="37"/>
        <v>0.44336948375279639</v>
      </c>
      <c r="P161" s="33">
        <v>1335750</v>
      </c>
      <c r="Q161" s="33">
        <v>3650000</v>
      </c>
      <c r="R161" s="33">
        <v>3650000</v>
      </c>
      <c r="S161" s="33">
        <v>555866</v>
      </c>
      <c r="T161" s="38">
        <f t="shared" si="38"/>
        <v>0.15229205479452054</v>
      </c>
      <c r="U161" s="38">
        <f t="shared" si="39"/>
        <v>-0.55216320419240128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119631765</v>
      </c>
      <c r="E163" s="34">
        <f>SUM(E158:E162)</f>
        <v>119631765</v>
      </c>
      <c r="F163" s="34">
        <f>SUM(F158:F162)</f>
        <v>21650034</v>
      </c>
      <c r="G163" s="39">
        <f t="shared" si="32"/>
        <v>0.18097228608137647</v>
      </c>
      <c r="H163" s="34">
        <f>SUM(H158:H162)</f>
        <v>34042295</v>
      </c>
      <c r="I163" s="39">
        <f t="shared" si="33"/>
        <v>0.28455899651735472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55692329</v>
      </c>
      <c r="O163" s="39">
        <f t="shared" si="37"/>
        <v>0.46553128259873122</v>
      </c>
      <c r="P163" s="34">
        <f>SUM(P158:P162)</f>
        <v>46094943</v>
      </c>
      <c r="Q163" s="34">
        <f>SUM(Q158:Q162)</f>
        <v>110745468</v>
      </c>
      <c r="R163" s="34">
        <f>SUM(R158:R162)</f>
        <v>110745468</v>
      </c>
      <c r="S163" s="34">
        <f>SUM(S158:S162)</f>
        <v>27006205</v>
      </c>
      <c r="T163" s="39">
        <f t="shared" si="38"/>
        <v>0.24385833106958382</v>
      </c>
      <c r="U163" s="39">
        <f t="shared" si="39"/>
        <v>-0.26147440945962341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22666033</v>
      </c>
      <c r="E164" s="33">
        <v>22666033</v>
      </c>
      <c r="F164" s="33">
        <v>6421242</v>
      </c>
      <c r="G164" s="38">
        <f t="shared" si="32"/>
        <v>0.28329800808107886</v>
      </c>
      <c r="H164" s="33">
        <v>6669612</v>
      </c>
      <c r="I164" s="38">
        <f t="shared" si="33"/>
        <v>0.29425581441622362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13090854</v>
      </c>
      <c r="O164" s="38">
        <f t="shared" si="37"/>
        <v>0.57755382249730247</v>
      </c>
      <c r="P164" s="33">
        <v>11609901</v>
      </c>
      <c r="Q164" s="33">
        <v>29024090</v>
      </c>
      <c r="R164" s="33">
        <v>29024090</v>
      </c>
      <c r="S164" s="33">
        <v>6032402</v>
      </c>
      <c r="T164" s="38">
        <f t="shared" si="38"/>
        <v>0.2078412105254635</v>
      </c>
      <c r="U164" s="38">
        <f t="shared" si="39"/>
        <v>-0.42552378353613873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11758035</v>
      </c>
      <c r="E165" s="33">
        <v>11758035</v>
      </c>
      <c r="F165" s="33">
        <v>2605715</v>
      </c>
      <c r="G165" s="38">
        <f t="shared" si="32"/>
        <v>0.22161143422349058</v>
      </c>
      <c r="H165" s="33">
        <v>3784494</v>
      </c>
      <c r="I165" s="38">
        <f t="shared" si="33"/>
        <v>0.3218644952153995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6390209</v>
      </c>
      <c r="O165" s="38">
        <f t="shared" si="37"/>
        <v>0.54347592943889012</v>
      </c>
      <c r="P165" s="33">
        <v>5221585</v>
      </c>
      <c r="Q165" s="33">
        <v>12966913</v>
      </c>
      <c r="R165" s="33">
        <v>12966913</v>
      </c>
      <c r="S165" s="33">
        <v>4173192</v>
      </c>
      <c r="T165" s="38">
        <f t="shared" si="38"/>
        <v>0.32183388598350277</v>
      </c>
      <c r="U165" s="38">
        <f t="shared" si="39"/>
        <v>-0.27522122114262237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11626480</v>
      </c>
      <c r="E166" s="33">
        <v>11626480</v>
      </c>
      <c r="F166" s="33">
        <v>1917969</v>
      </c>
      <c r="G166" s="38">
        <f t="shared" si="32"/>
        <v>0.16496557857580282</v>
      </c>
      <c r="H166" s="33">
        <v>3122975</v>
      </c>
      <c r="I166" s="38">
        <f t="shared" si="33"/>
        <v>0.268608813673614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5040944</v>
      </c>
      <c r="O166" s="38">
        <f t="shared" si="37"/>
        <v>0.43357439224941685</v>
      </c>
      <c r="P166" s="33">
        <v>3285858</v>
      </c>
      <c r="Q166" s="33">
        <v>8968295</v>
      </c>
      <c r="R166" s="33">
        <v>8968295</v>
      </c>
      <c r="S166" s="33">
        <v>2010680</v>
      </c>
      <c r="T166" s="38">
        <f t="shared" si="38"/>
        <v>0.22419869105554624</v>
      </c>
      <c r="U166" s="38">
        <f t="shared" si="39"/>
        <v>-4.9570918767639971E-2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10189406</v>
      </c>
      <c r="E167" s="33">
        <v>10189406</v>
      </c>
      <c r="F167" s="33">
        <v>1736453</v>
      </c>
      <c r="G167" s="38">
        <f t="shared" si="32"/>
        <v>0.17041749047981797</v>
      </c>
      <c r="H167" s="33">
        <v>2334934</v>
      </c>
      <c r="I167" s="38">
        <f t="shared" si="33"/>
        <v>0.22915310274220108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4071387</v>
      </c>
      <c r="O167" s="38">
        <f t="shared" si="37"/>
        <v>0.39957059322201904</v>
      </c>
      <c r="P167" s="33">
        <v>3662342</v>
      </c>
      <c r="Q167" s="33">
        <v>6710500</v>
      </c>
      <c r="R167" s="33">
        <v>6710500</v>
      </c>
      <c r="S167" s="33">
        <v>2038867</v>
      </c>
      <c r="T167" s="38">
        <f t="shared" si="38"/>
        <v>0.30383235228373445</v>
      </c>
      <c r="U167" s="38">
        <f t="shared" si="39"/>
        <v>-0.36244785440573268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56239954</v>
      </c>
      <c r="E169" s="34">
        <f>SUM(E164:E168)</f>
        <v>56239954</v>
      </c>
      <c r="F169" s="34">
        <f>SUM(F164:F168)</f>
        <v>12681379</v>
      </c>
      <c r="G169" s="39">
        <f t="shared" si="32"/>
        <v>0.225487008755377</v>
      </c>
      <c r="H169" s="34">
        <f>SUM(H164:H168)</f>
        <v>15912015</v>
      </c>
      <c r="I169" s="39">
        <f t="shared" si="33"/>
        <v>0.28293079684951378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28593394</v>
      </c>
      <c r="O169" s="39">
        <f t="shared" si="37"/>
        <v>0.5084178056048908</v>
      </c>
      <c r="P169" s="34">
        <f>SUM(P164:P168)</f>
        <v>23779686</v>
      </c>
      <c r="Q169" s="34">
        <f>SUM(Q164:Q168)</f>
        <v>57669798</v>
      </c>
      <c r="R169" s="34">
        <f>SUM(R164:R168)</f>
        <v>57669798</v>
      </c>
      <c r="S169" s="34">
        <f>SUM(S164:S168)</f>
        <v>14255141</v>
      </c>
      <c r="T169" s="39">
        <f t="shared" si="38"/>
        <v>0.24718555456011829</v>
      </c>
      <c r="U169" s="39">
        <f t="shared" si="39"/>
        <v>-0.33085680778122972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2491266760</v>
      </c>
      <c r="E170" s="34">
        <f>SUM(E105,E107:E111,E113:E120,E122:E125,E127:E131,E133:E136,E138:E143,E145:E149,E151:E156,E158:E162,E164:E168)</f>
        <v>2484583014</v>
      </c>
      <c r="F170" s="34">
        <f>SUM(F105,F107:F111,F113:F120,F122:F125,F127:F131,F133:F136,F138:F143,F145:F149,F151:F156,F158:F162,F164:F168)</f>
        <v>467749563</v>
      </c>
      <c r="G170" s="39">
        <f t="shared" si="32"/>
        <v>0.18775571147587583</v>
      </c>
      <c r="H170" s="34">
        <f>SUM(H105,H107:H111,H113:H120,H122:H125,H127:H131,H133:H136,H138:H143,H145:H149,H151:H156,H158:H162,H164:H168)</f>
        <v>647199089</v>
      </c>
      <c r="I170" s="39">
        <f t="shared" si="33"/>
        <v>0.25978714900848271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1114948652</v>
      </c>
      <c r="O170" s="39">
        <f t="shared" si="37"/>
        <v>0.4475428604843586</v>
      </c>
      <c r="P170" s="34">
        <f>SUM(P105,P107:P111,P113:P120,P122:P125,P127:P131,P133:P136,P138:P143,P145:P149,P151:P156,P158:P162,P164:P168)</f>
        <v>1157586355</v>
      </c>
      <c r="Q170" s="34">
        <f>SUM(Q105,Q107:Q111,Q113:Q120,Q122:Q125,Q127:Q131,Q133:Q136,Q138:Q143,Q145:Q149,Q151:Q156,Q158:Q162,Q164:Q168)</f>
        <v>2361305853</v>
      </c>
      <c r="R170" s="34">
        <f>SUM(R105,R107:R111,R113:R120,R122:R125,R127:R131,R133:R136,R138:R143,R145:R149,R151:R156,R158:R162,R164:R168)</f>
        <v>2361305853</v>
      </c>
      <c r="S170" s="34">
        <f>SUM(S105,S107:S111,S113:S120,S122:S125,S127:S131,S133:S136,S138:S143,S145:S149,S151:S156,S158:S162,S164:S168)</f>
        <v>566291646</v>
      </c>
      <c r="T170" s="39">
        <f t="shared" si="38"/>
        <v>0.2398213875091767</v>
      </c>
      <c r="U170" s="39">
        <f t="shared" si="39"/>
        <v>-0.44090642896356536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18470875</v>
      </c>
      <c r="E173" s="33">
        <v>18470875</v>
      </c>
      <c r="F173" s="33">
        <v>2179593</v>
      </c>
      <c r="G173" s="38">
        <f t="shared" ref="G173:G205" si="40">IF(($D173     =0),0,($F173     /$D173     ))</f>
        <v>0.1180016106437838</v>
      </c>
      <c r="H173" s="33">
        <v>2386815</v>
      </c>
      <c r="I173" s="38">
        <f t="shared" ref="I173:I205" si="41">IF(($D173     =0),0,($H173     /$D173     ))</f>
        <v>0.12922046194346504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4566408</v>
      </c>
      <c r="O173" s="38">
        <f t="shared" ref="O173:O205" si="45">IF(($D173     =0),0,($N173     /$D173     ))</f>
        <v>0.24722207258724885</v>
      </c>
      <c r="P173" s="33">
        <v>3563261</v>
      </c>
      <c r="Q173" s="33">
        <v>14444667</v>
      </c>
      <c r="R173" s="33">
        <v>14444667</v>
      </c>
      <c r="S173" s="33">
        <v>2197305</v>
      </c>
      <c r="T173" s="38">
        <f t="shared" ref="T173:T205" si="46">IF(($Q173     =0),0,($S173     /$Q173     ))</f>
        <v>0.15211877158538858</v>
      </c>
      <c r="U173" s="38">
        <f t="shared" ref="U173:U205" si="47">IF(($P173     =0),0,(($H173     /$P173     )-1))</f>
        <v>-0.33015992934561911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7872031</v>
      </c>
      <c r="E174" s="33">
        <v>7872031</v>
      </c>
      <c r="F174" s="33">
        <v>928970</v>
      </c>
      <c r="G174" s="38">
        <f t="shared" si="40"/>
        <v>0.11800893568635591</v>
      </c>
      <c r="H174" s="33">
        <v>1781316</v>
      </c>
      <c r="I174" s="38">
        <f t="shared" si="41"/>
        <v>0.2262841698667091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2710286</v>
      </c>
      <c r="O174" s="38">
        <f t="shared" si="45"/>
        <v>0.34429310555306503</v>
      </c>
      <c r="P174" s="33">
        <v>1945111</v>
      </c>
      <c r="Q174" s="33">
        <v>7923465</v>
      </c>
      <c r="R174" s="33">
        <v>7923465</v>
      </c>
      <c r="S174" s="33">
        <v>944716</v>
      </c>
      <c r="T174" s="38">
        <f t="shared" si="46"/>
        <v>0.11923016003730691</v>
      </c>
      <c r="U174" s="38">
        <f t="shared" si="47"/>
        <v>-8.4208561876417343E-2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86351102</v>
      </c>
      <c r="E175" s="33">
        <v>86351102</v>
      </c>
      <c r="F175" s="33">
        <v>20810739</v>
      </c>
      <c r="G175" s="38">
        <f t="shared" si="40"/>
        <v>0.24100142925796128</v>
      </c>
      <c r="H175" s="33">
        <v>18543197</v>
      </c>
      <c r="I175" s="38">
        <f t="shared" si="41"/>
        <v>0.21474186860985284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39353936</v>
      </c>
      <c r="O175" s="38">
        <f t="shared" si="45"/>
        <v>0.45574329786781415</v>
      </c>
      <c r="P175" s="33">
        <v>37375407</v>
      </c>
      <c r="Q175" s="33">
        <v>85904020</v>
      </c>
      <c r="R175" s="33">
        <v>85904020</v>
      </c>
      <c r="S175" s="33">
        <v>19277216</v>
      </c>
      <c r="T175" s="38">
        <f t="shared" si="46"/>
        <v>0.22440411985376238</v>
      </c>
      <c r="U175" s="38">
        <f t="shared" si="47"/>
        <v>-0.50386635254567258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6962938</v>
      </c>
      <c r="E176" s="33">
        <v>6962938</v>
      </c>
      <c r="F176" s="33">
        <v>1678807</v>
      </c>
      <c r="G176" s="38">
        <f t="shared" si="40"/>
        <v>0.24110612502940568</v>
      </c>
      <c r="H176" s="33">
        <v>1526817</v>
      </c>
      <c r="I176" s="38">
        <f t="shared" si="41"/>
        <v>0.21927769570833461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3205624</v>
      </c>
      <c r="O176" s="38">
        <f t="shared" si="45"/>
        <v>0.46038382073774031</v>
      </c>
      <c r="P176" s="33">
        <v>3256722</v>
      </c>
      <c r="Q176" s="33">
        <v>8588517</v>
      </c>
      <c r="R176" s="33">
        <v>8588517</v>
      </c>
      <c r="S176" s="33">
        <v>1573022</v>
      </c>
      <c r="T176" s="38">
        <f t="shared" si="46"/>
        <v>0.18315408818542248</v>
      </c>
      <c r="U176" s="38">
        <f t="shared" si="47"/>
        <v>-0.53117981823440874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6800000</v>
      </c>
      <c r="E177" s="33">
        <v>6800000</v>
      </c>
      <c r="F177" s="33">
        <v>1000973</v>
      </c>
      <c r="G177" s="38">
        <f t="shared" si="40"/>
        <v>0.14720191176470587</v>
      </c>
      <c r="H177" s="33">
        <v>2123955</v>
      </c>
      <c r="I177" s="38">
        <f t="shared" si="41"/>
        <v>0.31234632352941177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3124928</v>
      </c>
      <c r="O177" s="38">
        <f t="shared" si="45"/>
        <v>0.45954823529411765</v>
      </c>
      <c r="P177" s="33">
        <v>3565305</v>
      </c>
      <c r="Q177" s="33">
        <v>9200000</v>
      </c>
      <c r="R177" s="33">
        <v>9200000</v>
      </c>
      <c r="S177" s="33">
        <v>1547208</v>
      </c>
      <c r="T177" s="38">
        <f t="shared" si="46"/>
        <v>0.16817478260869564</v>
      </c>
      <c r="U177" s="38">
        <f t="shared" si="47"/>
        <v>-0.40427116333665702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126456946</v>
      </c>
      <c r="E179" s="34">
        <f>SUM(E173:E178)</f>
        <v>126456946</v>
      </c>
      <c r="F179" s="34">
        <f>SUM(F173:F178)</f>
        <v>26599082</v>
      </c>
      <c r="G179" s="39">
        <f t="shared" si="40"/>
        <v>0.21034101203108291</v>
      </c>
      <c r="H179" s="34">
        <f>SUM(H173:H178)</f>
        <v>26362100</v>
      </c>
      <c r="I179" s="39">
        <f t="shared" si="41"/>
        <v>0.20846699872065549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52961182</v>
      </c>
      <c r="O179" s="39">
        <f t="shared" si="45"/>
        <v>0.4188080107517384</v>
      </c>
      <c r="P179" s="34">
        <f>SUM(P173:P178)</f>
        <v>49705806</v>
      </c>
      <c r="Q179" s="34">
        <f>SUM(Q173:Q178)</f>
        <v>126060669</v>
      </c>
      <c r="R179" s="34">
        <f>SUM(R173:R178)</f>
        <v>126060669</v>
      </c>
      <c r="S179" s="34">
        <f>SUM(S173:S178)</f>
        <v>25539467</v>
      </c>
      <c r="T179" s="39">
        <f t="shared" si="46"/>
        <v>0.20259663226124874</v>
      </c>
      <c r="U179" s="39">
        <f t="shared" si="47"/>
        <v>-0.46963741016492122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18949032</v>
      </c>
      <c r="E180" s="33">
        <v>18949032</v>
      </c>
      <c r="F180" s="33">
        <v>2010420</v>
      </c>
      <c r="G180" s="38">
        <f t="shared" si="40"/>
        <v>0.10609618475497851</v>
      </c>
      <c r="H180" s="33">
        <v>601623</v>
      </c>
      <c r="I180" s="38">
        <f t="shared" si="41"/>
        <v>3.1749537390617102E-2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2612043</v>
      </c>
      <c r="O180" s="38">
        <f t="shared" si="45"/>
        <v>0.13784572214559562</v>
      </c>
      <c r="P180" s="33">
        <v>2667550</v>
      </c>
      <c r="Q180" s="33">
        <v>13448466</v>
      </c>
      <c r="R180" s="33">
        <v>13448466</v>
      </c>
      <c r="S180" s="33">
        <v>2200245</v>
      </c>
      <c r="T180" s="38">
        <f t="shared" si="46"/>
        <v>0.16360564840629407</v>
      </c>
      <c r="U180" s="38">
        <f t="shared" si="47"/>
        <v>-0.77446608310996978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61616999</v>
      </c>
      <c r="E181" s="33">
        <v>136616999</v>
      </c>
      <c r="F181" s="33">
        <v>13059993</v>
      </c>
      <c r="G181" s="38">
        <f t="shared" si="40"/>
        <v>0.21195438291306593</v>
      </c>
      <c r="H181" s="33">
        <v>36860225</v>
      </c>
      <c r="I181" s="38">
        <f t="shared" si="41"/>
        <v>0.59821519382987154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49920218</v>
      </c>
      <c r="O181" s="38">
        <f t="shared" si="45"/>
        <v>0.81016957674293744</v>
      </c>
      <c r="P181" s="33">
        <v>26729614</v>
      </c>
      <c r="Q181" s="33">
        <v>61882472</v>
      </c>
      <c r="R181" s="33">
        <v>61882472</v>
      </c>
      <c r="S181" s="33">
        <v>14880821</v>
      </c>
      <c r="T181" s="38">
        <f t="shared" si="46"/>
        <v>0.24046907822299018</v>
      </c>
      <c r="U181" s="38">
        <f t="shared" si="47"/>
        <v>0.37900326581595989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24734796</v>
      </c>
      <c r="E182" s="33">
        <v>24734796</v>
      </c>
      <c r="F182" s="33">
        <v>6305568</v>
      </c>
      <c r="G182" s="38">
        <f t="shared" si="40"/>
        <v>0.25492702668742445</v>
      </c>
      <c r="H182" s="33">
        <v>7103725</v>
      </c>
      <c r="I182" s="38">
        <f t="shared" si="41"/>
        <v>0.28719561705703983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13409293</v>
      </c>
      <c r="O182" s="38">
        <f t="shared" si="45"/>
        <v>0.54212264374446428</v>
      </c>
      <c r="P182" s="33">
        <v>13482405</v>
      </c>
      <c r="Q182" s="33">
        <v>23394516</v>
      </c>
      <c r="R182" s="33">
        <v>23394516</v>
      </c>
      <c r="S182" s="33">
        <v>8639849</v>
      </c>
      <c r="T182" s="38">
        <f t="shared" si="46"/>
        <v>0.36931086755545617</v>
      </c>
      <c r="U182" s="38">
        <f t="shared" si="47"/>
        <v>-0.47311143672067413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20687208</v>
      </c>
      <c r="E183" s="33">
        <v>20687208</v>
      </c>
      <c r="F183" s="33">
        <v>585829</v>
      </c>
      <c r="G183" s="38">
        <f t="shared" si="40"/>
        <v>2.8318417835794953E-2</v>
      </c>
      <c r="H183" s="33">
        <v>12159826</v>
      </c>
      <c r="I183" s="38">
        <f t="shared" si="41"/>
        <v>0.58779444766060263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12745655</v>
      </c>
      <c r="O183" s="38">
        <f t="shared" si="45"/>
        <v>0.61611286549639754</v>
      </c>
      <c r="P183" s="33">
        <v>7123637</v>
      </c>
      <c r="Q183" s="33">
        <v>20700612</v>
      </c>
      <c r="R183" s="33">
        <v>20700612</v>
      </c>
      <c r="S183" s="33">
        <v>3092084</v>
      </c>
      <c r="T183" s="38">
        <f t="shared" si="46"/>
        <v>0.14937162244285337</v>
      </c>
      <c r="U183" s="38">
        <f t="shared" si="47"/>
        <v>0.70696878574806665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125988035</v>
      </c>
      <c r="E185" s="34">
        <f>SUM(E180:E184)</f>
        <v>200988035</v>
      </c>
      <c r="F185" s="34">
        <f>SUM(F180:F184)</f>
        <v>21961810</v>
      </c>
      <c r="G185" s="39">
        <f t="shared" si="40"/>
        <v>0.17431663252784282</v>
      </c>
      <c r="H185" s="34">
        <f>SUM(H180:H184)</f>
        <v>56725399</v>
      </c>
      <c r="I185" s="39">
        <f t="shared" si="41"/>
        <v>0.45024433471003816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78687209</v>
      </c>
      <c r="O185" s="39">
        <f t="shared" si="45"/>
        <v>0.62456096723788102</v>
      </c>
      <c r="P185" s="34">
        <f>SUM(P180:P184)</f>
        <v>50003206</v>
      </c>
      <c r="Q185" s="34">
        <f>SUM(Q180:Q184)</f>
        <v>119426066</v>
      </c>
      <c r="R185" s="34">
        <f>SUM(R180:R184)</f>
        <v>119426066</v>
      </c>
      <c r="S185" s="34">
        <f>SUM(S180:S184)</f>
        <v>28812999</v>
      </c>
      <c r="T185" s="39">
        <f t="shared" si="46"/>
        <v>0.24126222997247518</v>
      </c>
      <c r="U185" s="39">
        <f t="shared" si="47"/>
        <v>0.13443524001241047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26263665</v>
      </c>
      <c r="E186" s="33">
        <v>26263665</v>
      </c>
      <c r="F186" s="33">
        <v>3417984</v>
      </c>
      <c r="G186" s="38">
        <f t="shared" si="40"/>
        <v>0.13014116651274679</v>
      </c>
      <c r="H186" s="33">
        <v>8764663</v>
      </c>
      <c r="I186" s="38">
        <f t="shared" si="41"/>
        <v>0.33371819964959193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12182647</v>
      </c>
      <c r="O186" s="38">
        <f t="shared" si="45"/>
        <v>0.46385936616233875</v>
      </c>
      <c r="P186" s="33">
        <v>8641123</v>
      </c>
      <c r="Q186" s="33">
        <v>24461040</v>
      </c>
      <c r="R186" s="33">
        <v>24461040</v>
      </c>
      <c r="S186" s="33">
        <v>5261343</v>
      </c>
      <c r="T186" s="38">
        <f t="shared" si="46"/>
        <v>0.21509073203755849</v>
      </c>
      <c r="U186" s="38">
        <f t="shared" si="47"/>
        <v>1.4296752864182194E-2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7712914</v>
      </c>
      <c r="E187" s="33">
        <v>7712914</v>
      </c>
      <c r="F187" s="33">
        <v>1607722</v>
      </c>
      <c r="G187" s="38">
        <f t="shared" si="40"/>
        <v>0.20844547210042794</v>
      </c>
      <c r="H187" s="33">
        <v>1896108</v>
      </c>
      <c r="I187" s="38">
        <f t="shared" si="41"/>
        <v>0.24583549097007953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3503830</v>
      </c>
      <c r="O187" s="38">
        <f t="shared" si="45"/>
        <v>0.45428096307050747</v>
      </c>
      <c r="P187" s="33">
        <v>2977603</v>
      </c>
      <c r="Q187" s="33">
        <v>7221585</v>
      </c>
      <c r="R187" s="33">
        <v>7221585</v>
      </c>
      <c r="S187" s="33">
        <v>1571851</v>
      </c>
      <c r="T187" s="38">
        <f t="shared" si="46"/>
        <v>0.21766011201142133</v>
      </c>
      <c r="U187" s="38">
        <f t="shared" si="47"/>
        <v>-0.3632099376579081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127887962</v>
      </c>
      <c r="E188" s="33">
        <v>127887962</v>
      </c>
      <c r="F188" s="33">
        <v>28904910</v>
      </c>
      <c r="G188" s="38">
        <f t="shared" si="40"/>
        <v>0.22601744173544652</v>
      </c>
      <c r="H188" s="33">
        <v>34934771</v>
      </c>
      <c r="I188" s="38">
        <f t="shared" si="41"/>
        <v>0.27316700065953042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63839681</v>
      </c>
      <c r="O188" s="38">
        <f t="shared" si="45"/>
        <v>0.49918444239497695</v>
      </c>
      <c r="P188" s="33">
        <v>66184341</v>
      </c>
      <c r="Q188" s="33">
        <v>113681635</v>
      </c>
      <c r="R188" s="33">
        <v>113681635</v>
      </c>
      <c r="S188" s="33">
        <v>37773966</v>
      </c>
      <c r="T188" s="38">
        <f t="shared" si="46"/>
        <v>0.33227852502297317</v>
      </c>
      <c r="U188" s="38">
        <f t="shared" si="47"/>
        <v>-0.47215957019198851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21093506</v>
      </c>
      <c r="E189" s="33">
        <v>21093506</v>
      </c>
      <c r="F189" s="33">
        <v>4207170</v>
      </c>
      <c r="G189" s="38">
        <f t="shared" si="40"/>
        <v>0.19945332938014193</v>
      </c>
      <c r="H189" s="33">
        <v>4636403</v>
      </c>
      <c r="I189" s="38">
        <f t="shared" si="41"/>
        <v>0.21980238846970249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8843573</v>
      </c>
      <c r="O189" s="38">
        <f t="shared" si="45"/>
        <v>0.41925571784984439</v>
      </c>
      <c r="P189" s="33">
        <v>13056094</v>
      </c>
      <c r="Q189" s="33">
        <v>18143063</v>
      </c>
      <c r="R189" s="33">
        <v>18143063</v>
      </c>
      <c r="S189" s="33">
        <v>9782213</v>
      </c>
      <c r="T189" s="38">
        <f t="shared" si="46"/>
        <v>0.53917097680805059</v>
      </c>
      <c r="U189" s="38">
        <f t="shared" si="47"/>
        <v>-0.64488590538640422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182958047</v>
      </c>
      <c r="E191" s="34">
        <f>SUM(E186:E190)</f>
        <v>182958047</v>
      </c>
      <c r="F191" s="34">
        <f>SUM(F186:F190)</f>
        <v>38137786</v>
      </c>
      <c r="G191" s="39">
        <f t="shared" si="40"/>
        <v>0.20845098985998686</v>
      </c>
      <c r="H191" s="34">
        <f>SUM(H186:H190)</f>
        <v>50231945</v>
      </c>
      <c r="I191" s="39">
        <f t="shared" si="41"/>
        <v>0.27455444471376544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88369731</v>
      </c>
      <c r="O191" s="39">
        <f t="shared" si="45"/>
        <v>0.48300543457375233</v>
      </c>
      <c r="P191" s="34">
        <f>SUM(P186:P190)</f>
        <v>90859161</v>
      </c>
      <c r="Q191" s="34">
        <f>SUM(Q186:Q190)</f>
        <v>163507323</v>
      </c>
      <c r="R191" s="34">
        <f>SUM(R186:R190)</f>
        <v>163507323</v>
      </c>
      <c r="S191" s="34">
        <f>SUM(S186:S190)</f>
        <v>54389373</v>
      </c>
      <c r="T191" s="39">
        <f t="shared" si="46"/>
        <v>0.33264181690504468</v>
      </c>
      <c r="U191" s="39">
        <f t="shared" si="47"/>
        <v>-0.44714496097977396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7979227</v>
      </c>
      <c r="E192" s="33">
        <v>7979227</v>
      </c>
      <c r="F192" s="33">
        <v>2590841</v>
      </c>
      <c r="G192" s="38">
        <f t="shared" si="40"/>
        <v>0.32469824457933083</v>
      </c>
      <c r="H192" s="33">
        <v>2683290</v>
      </c>
      <c r="I192" s="38">
        <f t="shared" si="41"/>
        <v>0.33628445462198281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5274131</v>
      </c>
      <c r="O192" s="38">
        <f t="shared" si="45"/>
        <v>0.66098269920131358</v>
      </c>
      <c r="P192" s="33">
        <v>4503409</v>
      </c>
      <c r="Q192" s="33">
        <v>7517280</v>
      </c>
      <c r="R192" s="33">
        <v>7517280</v>
      </c>
      <c r="S192" s="33">
        <v>2353828</v>
      </c>
      <c r="T192" s="38">
        <f t="shared" si="46"/>
        <v>0.31312229955515825</v>
      </c>
      <c r="U192" s="38">
        <f t="shared" si="47"/>
        <v>-0.4041647116662066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20972169</v>
      </c>
      <c r="E193" s="33">
        <v>20972169</v>
      </c>
      <c r="F193" s="33">
        <v>5448270</v>
      </c>
      <c r="G193" s="38">
        <f t="shared" si="40"/>
        <v>0.259785718873427</v>
      </c>
      <c r="H193" s="33">
        <v>8142070</v>
      </c>
      <c r="I193" s="38">
        <f t="shared" si="41"/>
        <v>0.38823213755334512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13590340</v>
      </c>
      <c r="O193" s="38">
        <f t="shared" si="45"/>
        <v>0.64801785642677212</v>
      </c>
      <c r="P193" s="33">
        <v>10873417</v>
      </c>
      <c r="Q193" s="33">
        <v>19341262</v>
      </c>
      <c r="R193" s="33">
        <v>19341262</v>
      </c>
      <c r="S193" s="33">
        <v>6347757</v>
      </c>
      <c r="T193" s="38">
        <f t="shared" si="46"/>
        <v>0.32819766362712011</v>
      </c>
      <c r="U193" s="38">
        <f t="shared" si="47"/>
        <v>-0.25119490956706614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16784388</v>
      </c>
      <c r="E194" s="33">
        <v>16784388</v>
      </c>
      <c r="F194" s="33">
        <v>3645659</v>
      </c>
      <c r="G194" s="38">
        <f t="shared" si="40"/>
        <v>0.21720535774077673</v>
      </c>
      <c r="H194" s="33">
        <v>2940281</v>
      </c>
      <c r="I194" s="38">
        <f t="shared" si="41"/>
        <v>0.17517951801400206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6585940</v>
      </c>
      <c r="O194" s="38">
        <f t="shared" si="45"/>
        <v>0.39238487575477876</v>
      </c>
      <c r="P194" s="33">
        <v>7222541</v>
      </c>
      <c r="Q194" s="33">
        <v>17435508</v>
      </c>
      <c r="R194" s="33">
        <v>17435508</v>
      </c>
      <c r="S194" s="33">
        <v>3398993</v>
      </c>
      <c r="T194" s="38">
        <f t="shared" si="46"/>
        <v>0.19494659977787857</v>
      </c>
      <c r="U194" s="38">
        <f t="shared" si="47"/>
        <v>-0.59290213790409774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49659107</v>
      </c>
      <c r="E195" s="33">
        <v>49659107</v>
      </c>
      <c r="F195" s="33">
        <v>10391223</v>
      </c>
      <c r="G195" s="38">
        <f t="shared" si="40"/>
        <v>0.20925110473694181</v>
      </c>
      <c r="H195" s="33">
        <v>11092966</v>
      </c>
      <c r="I195" s="38">
        <f t="shared" si="41"/>
        <v>0.22338230931136155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21484189</v>
      </c>
      <c r="O195" s="38">
        <f t="shared" si="45"/>
        <v>0.43263341404830336</v>
      </c>
      <c r="P195" s="33">
        <v>15312158</v>
      </c>
      <c r="Q195" s="33">
        <v>45919722</v>
      </c>
      <c r="R195" s="33">
        <v>45919722</v>
      </c>
      <c r="S195" s="33">
        <v>7769082</v>
      </c>
      <c r="T195" s="38">
        <f t="shared" si="46"/>
        <v>0.16918835005142235</v>
      </c>
      <c r="U195" s="38">
        <f t="shared" si="47"/>
        <v>-0.27554522360597378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35172751</v>
      </c>
      <c r="E196" s="33">
        <v>35172751</v>
      </c>
      <c r="F196" s="33">
        <v>5449328</v>
      </c>
      <c r="G196" s="38">
        <f t="shared" si="40"/>
        <v>0.15493038915267104</v>
      </c>
      <c r="H196" s="33">
        <v>5676698</v>
      </c>
      <c r="I196" s="38">
        <f t="shared" si="41"/>
        <v>0.16139476835349045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11126026</v>
      </c>
      <c r="O196" s="38">
        <f t="shared" si="45"/>
        <v>0.31632515750616153</v>
      </c>
      <c r="P196" s="33">
        <v>4454046</v>
      </c>
      <c r="Q196" s="33">
        <v>34923984</v>
      </c>
      <c r="R196" s="33">
        <v>34923984</v>
      </c>
      <c r="S196" s="33">
        <v>1803183</v>
      </c>
      <c r="T196" s="38">
        <f t="shared" si="46"/>
        <v>5.163165233382308E-2</v>
      </c>
      <c r="U196" s="38">
        <f t="shared" si="47"/>
        <v>0.27450367598358882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130567642</v>
      </c>
      <c r="E198" s="34">
        <f>SUM(E192:E197)</f>
        <v>130567642</v>
      </c>
      <c r="F198" s="34">
        <f>SUM(F192:F197)</f>
        <v>27525321</v>
      </c>
      <c r="G198" s="39">
        <f t="shared" si="40"/>
        <v>0.21081272954289854</v>
      </c>
      <c r="H198" s="34">
        <f>SUM(H192:H197)</f>
        <v>30535305</v>
      </c>
      <c r="I198" s="39">
        <f t="shared" si="41"/>
        <v>0.23386579195479382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58060626</v>
      </c>
      <c r="O198" s="39">
        <f t="shared" si="45"/>
        <v>0.44467852149769238</v>
      </c>
      <c r="P198" s="34">
        <f>SUM(P192:P197)</f>
        <v>42365571</v>
      </c>
      <c r="Q198" s="34">
        <f>SUM(Q192:Q197)</f>
        <v>125137756</v>
      </c>
      <c r="R198" s="34">
        <f>SUM(R192:R197)</f>
        <v>125137756</v>
      </c>
      <c r="S198" s="34">
        <f>SUM(S192:S197)</f>
        <v>21672843</v>
      </c>
      <c r="T198" s="39">
        <f t="shared" si="46"/>
        <v>0.17319187823697271</v>
      </c>
      <c r="U198" s="39">
        <f t="shared" si="47"/>
        <v>-0.27924245373678547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7105505</v>
      </c>
      <c r="E199" s="33">
        <v>7105505</v>
      </c>
      <c r="F199" s="33">
        <v>1142187</v>
      </c>
      <c r="G199" s="38">
        <f t="shared" si="40"/>
        <v>0.16074677310057484</v>
      </c>
      <c r="H199" s="33">
        <v>1457715</v>
      </c>
      <c r="I199" s="38">
        <f t="shared" si="41"/>
        <v>0.20515290609182599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2599902</v>
      </c>
      <c r="O199" s="38">
        <f t="shared" si="45"/>
        <v>0.3658996791924008</v>
      </c>
      <c r="P199" s="33">
        <v>2134585</v>
      </c>
      <c r="Q199" s="33">
        <v>6516513</v>
      </c>
      <c r="R199" s="33">
        <v>6516513</v>
      </c>
      <c r="S199" s="33">
        <v>818806</v>
      </c>
      <c r="T199" s="38">
        <f t="shared" si="46"/>
        <v>0.12565094245956387</v>
      </c>
      <c r="U199" s="38">
        <f t="shared" si="47"/>
        <v>-0.31709676588189273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25052667</v>
      </c>
      <c r="E200" s="33">
        <v>25052667</v>
      </c>
      <c r="F200" s="33">
        <v>6980801</v>
      </c>
      <c r="G200" s="38">
        <f t="shared" si="40"/>
        <v>0.27864502410062769</v>
      </c>
      <c r="H200" s="33">
        <v>8328764</v>
      </c>
      <c r="I200" s="38">
        <f t="shared" si="41"/>
        <v>0.33245019382567131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15309565</v>
      </c>
      <c r="O200" s="38">
        <f t="shared" si="45"/>
        <v>0.61109521792629906</v>
      </c>
      <c r="P200" s="33">
        <v>14514499</v>
      </c>
      <c r="Q200" s="33">
        <v>25165314</v>
      </c>
      <c r="R200" s="33">
        <v>25165314</v>
      </c>
      <c r="S200" s="33">
        <v>8004609</v>
      </c>
      <c r="T200" s="38">
        <f t="shared" si="46"/>
        <v>0.3180810301035783</v>
      </c>
      <c r="U200" s="38">
        <f t="shared" si="47"/>
        <v>-0.42617626691765242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22746494</v>
      </c>
      <c r="E201" s="33">
        <v>22746494</v>
      </c>
      <c r="F201" s="33">
        <v>8933301</v>
      </c>
      <c r="G201" s="38">
        <f t="shared" si="40"/>
        <v>0.39273309548275881</v>
      </c>
      <c r="H201" s="33">
        <v>8962287</v>
      </c>
      <c r="I201" s="38">
        <f t="shared" si="41"/>
        <v>0.39400740175606841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17895588</v>
      </c>
      <c r="O201" s="38">
        <f t="shared" si="45"/>
        <v>0.78674049723882722</v>
      </c>
      <c r="P201" s="33">
        <v>3311645</v>
      </c>
      <c r="Q201" s="33">
        <v>1351856</v>
      </c>
      <c r="R201" s="33">
        <v>1351856</v>
      </c>
      <c r="S201" s="33">
        <v>2751003</v>
      </c>
      <c r="T201" s="38">
        <f t="shared" si="46"/>
        <v>2.034982276218769</v>
      </c>
      <c r="U201" s="38">
        <f t="shared" si="47"/>
        <v>1.7062946058529826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31810856</v>
      </c>
      <c r="E202" s="33">
        <v>31810856</v>
      </c>
      <c r="F202" s="33">
        <v>5916011</v>
      </c>
      <c r="G202" s="38">
        <f t="shared" si="40"/>
        <v>0.1859745930760241</v>
      </c>
      <c r="H202" s="33">
        <v>10379045</v>
      </c>
      <c r="I202" s="38">
        <f t="shared" si="41"/>
        <v>0.32627367839457072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16295056</v>
      </c>
      <c r="O202" s="38">
        <f t="shared" si="45"/>
        <v>0.51224827147059482</v>
      </c>
      <c r="P202" s="33">
        <v>7765995</v>
      </c>
      <c r="Q202" s="33">
        <v>16127618</v>
      </c>
      <c r="R202" s="33">
        <v>16127618</v>
      </c>
      <c r="S202" s="33">
        <v>5163438</v>
      </c>
      <c r="T202" s="38">
        <f t="shared" si="46"/>
        <v>0.32016122901720512</v>
      </c>
      <c r="U202" s="38">
        <f t="shared" si="47"/>
        <v>0.33647330445100732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86715522</v>
      </c>
      <c r="E204" s="34">
        <f>SUM(E199:E203)</f>
        <v>86715522</v>
      </c>
      <c r="F204" s="34">
        <f>SUM(F199:F203)</f>
        <v>22972300</v>
      </c>
      <c r="G204" s="39">
        <f t="shared" si="40"/>
        <v>0.26491566296516095</v>
      </c>
      <c r="H204" s="34">
        <f>SUM(H199:H203)</f>
        <v>29127811</v>
      </c>
      <c r="I204" s="39">
        <f t="shared" si="41"/>
        <v>0.33590077448879335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52100111</v>
      </c>
      <c r="O204" s="39">
        <f t="shared" si="45"/>
        <v>0.6008164374539543</v>
      </c>
      <c r="P204" s="34">
        <f>SUM(P199:P203)</f>
        <v>27726724</v>
      </c>
      <c r="Q204" s="34">
        <f>SUM(Q199:Q203)</f>
        <v>49161301</v>
      </c>
      <c r="R204" s="34">
        <f>SUM(R199:R203)</f>
        <v>49161301</v>
      </c>
      <c r="S204" s="34">
        <f>SUM(S199:S203)</f>
        <v>16737856</v>
      </c>
      <c r="T204" s="39">
        <f t="shared" si="46"/>
        <v>0.34046812552824834</v>
      </c>
      <c r="U204" s="39">
        <f t="shared" si="47"/>
        <v>5.0532006594071532E-2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652686192</v>
      </c>
      <c r="E205" s="34">
        <f>SUM(E173:E178,E180:E184,E186:E190,E192:E197,E199:E203)</f>
        <v>727686192</v>
      </c>
      <c r="F205" s="34">
        <f>SUM(F173:F178,F180:F184,F186:F190,F192:F197,F199:F203)</f>
        <v>137196299</v>
      </c>
      <c r="G205" s="39">
        <f t="shared" si="40"/>
        <v>0.21020254554427589</v>
      </c>
      <c r="H205" s="34">
        <f>SUM(H173:H178,H180:H184,H186:H190,H192:H197,H199:H203)</f>
        <v>192982560</v>
      </c>
      <c r="I205" s="39">
        <f t="shared" si="41"/>
        <v>0.29567434146055904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330178859</v>
      </c>
      <c r="O205" s="39">
        <f t="shared" si="45"/>
        <v>0.50587688700483491</v>
      </c>
      <c r="P205" s="34">
        <f>SUM(P173:P178,P180:P184,P186:P190,P192:P197,P199:P203)</f>
        <v>260660468</v>
      </c>
      <c r="Q205" s="34">
        <f>SUM(Q173:Q178,Q180:Q184,Q186:Q190,Q192:Q197,Q199:Q203)</f>
        <v>583293115</v>
      </c>
      <c r="R205" s="34">
        <f>SUM(R173:R178,R180:R184,R186:R190,R192:R197,R199:R203)</f>
        <v>583293115</v>
      </c>
      <c r="S205" s="34">
        <f>SUM(S173:S178,S180:S184,S186:S190,S192:S197,S199:S203)</f>
        <v>147152538</v>
      </c>
      <c r="T205" s="39">
        <f t="shared" si="46"/>
        <v>0.25227888726236725</v>
      </c>
      <c r="U205" s="39">
        <f t="shared" si="47"/>
        <v>-0.25964009241324615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11990186</v>
      </c>
      <c r="E208" s="33">
        <v>11990186</v>
      </c>
      <c r="F208" s="33">
        <v>1145107</v>
      </c>
      <c r="G208" s="38">
        <f t="shared" ref="G208:G231" si="48">IF(($D208     =0),0,($F208     /$D208     ))</f>
        <v>9.5503689434008776E-2</v>
      </c>
      <c r="H208" s="33">
        <v>1867071</v>
      </c>
      <c r="I208" s="38">
        <f t="shared" ref="I208:I231" si="49">IF(($D208     =0),0,($H208     /$D208     ))</f>
        <v>0.15571660022621833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3012178</v>
      </c>
      <c r="O208" s="38">
        <f t="shared" ref="O208:O231" si="53">IF(($D208     =0),0,($N208     /$D208     ))</f>
        <v>0.25122028966022714</v>
      </c>
      <c r="P208" s="33">
        <v>6642550</v>
      </c>
      <c r="Q208" s="33">
        <v>10337931</v>
      </c>
      <c r="R208" s="33">
        <v>10337931</v>
      </c>
      <c r="S208" s="33">
        <v>4453218</v>
      </c>
      <c r="T208" s="38">
        <f t="shared" ref="T208:T231" si="54">IF(($Q208     =0),0,($S208     /$Q208     ))</f>
        <v>0.430764918047915</v>
      </c>
      <c r="U208" s="38">
        <f t="shared" ref="U208:U231" si="55">IF(($P208     =0),0,(($H208     /$P208     )-1))</f>
        <v>-0.7189225523330649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41496446</v>
      </c>
      <c r="E209" s="33">
        <v>41496446</v>
      </c>
      <c r="F209" s="33">
        <v>6157078</v>
      </c>
      <c r="G209" s="38">
        <f t="shared" si="48"/>
        <v>0.14837603201006661</v>
      </c>
      <c r="H209" s="33">
        <v>13922346</v>
      </c>
      <c r="I209" s="38">
        <f t="shared" si="49"/>
        <v>0.33550694919752888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20079424</v>
      </c>
      <c r="O209" s="38">
        <f t="shared" si="53"/>
        <v>0.48388298120759549</v>
      </c>
      <c r="P209" s="33">
        <v>20941732</v>
      </c>
      <c r="Q209" s="33">
        <v>33973923</v>
      </c>
      <c r="R209" s="33">
        <v>33973923</v>
      </c>
      <c r="S209" s="33">
        <v>14883030</v>
      </c>
      <c r="T209" s="38">
        <f t="shared" si="54"/>
        <v>0.43807216493661916</v>
      </c>
      <c r="U209" s="38">
        <f t="shared" si="55"/>
        <v>-0.33518650701861719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11657279</v>
      </c>
      <c r="E210" s="33">
        <v>11657279</v>
      </c>
      <c r="F210" s="33">
        <v>4150359</v>
      </c>
      <c r="G210" s="38">
        <f t="shared" si="48"/>
        <v>0.35603154046497471</v>
      </c>
      <c r="H210" s="33">
        <v>4374809</v>
      </c>
      <c r="I210" s="38">
        <f t="shared" si="49"/>
        <v>0.37528560481395357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8525168</v>
      </c>
      <c r="O210" s="38">
        <f t="shared" si="53"/>
        <v>0.73131714527892833</v>
      </c>
      <c r="P210" s="33">
        <v>8824545</v>
      </c>
      <c r="Q210" s="33">
        <v>18964632</v>
      </c>
      <c r="R210" s="33">
        <v>18964632</v>
      </c>
      <c r="S210" s="33">
        <v>5026792</v>
      </c>
      <c r="T210" s="38">
        <f t="shared" si="54"/>
        <v>0.26506140482979051</v>
      </c>
      <c r="U210" s="38">
        <f t="shared" si="55"/>
        <v>-0.50424537469070652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29513075</v>
      </c>
      <c r="E211" s="33">
        <v>29513075</v>
      </c>
      <c r="F211" s="33">
        <v>3964381</v>
      </c>
      <c r="G211" s="38">
        <f t="shared" si="48"/>
        <v>0.13432626047946547</v>
      </c>
      <c r="H211" s="33">
        <v>6522023</v>
      </c>
      <c r="I211" s="38">
        <f t="shared" si="49"/>
        <v>0.22098757923394971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10486404</v>
      </c>
      <c r="O211" s="38">
        <f t="shared" si="53"/>
        <v>0.35531383971341518</v>
      </c>
      <c r="P211" s="33">
        <v>2847760</v>
      </c>
      <c r="Q211" s="33">
        <v>35054390</v>
      </c>
      <c r="R211" s="33">
        <v>35054390</v>
      </c>
      <c r="S211" s="33">
        <v>1536417</v>
      </c>
      <c r="T211" s="38">
        <f t="shared" si="54"/>
        <v>4.3829517501231659E-2</v>
      </c>
      <c r="U211" s="38">
        <f t="shared" si="55"/>
        <v>1.2902291625698794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54885245</v>
      </c>
      <c r="E212" s="33">
        <v>54885245</v>
      </c>
      <c r="F212" s="33">
        <v>16631892</v>
      </c>
      <c r="G212" s="38">
        <f t="shared" si="48"/>
        <v>0.30303029530067688</v>
      </c>
      <c r="H212" s="33">
        <v>2665853</v>
      </c>
      <c r="I212" s="38">
        <f t="shared" si="49"/>
        <v>4.8571396556579098E-2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19297745</v>
      </c>
      <c r="O212" s="38">
        <f t="shared" si="53"/>
        <v>0.35160169185725598</v>
      </c>
      <c r="P212" s="33">
        <v>12145906</v>
      </c>
      <c r="Q212" s="33">
        <v>52689381</v>
      </c>
      <c r="R212" s="33">
        <v>52689381</v>
      </c>
      <c r="S212" s="33">
        <v>5869778</v>
      </c>
      <c r="T212" s="38">
        <f t="shared" si="54"/>
        <v>0.11140343440360402</v>
      </c>
      <c r="U212" s="38">
        <f t="shared" si="55"/>
        <v>-0.78051427369847914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7603284</v>
      </c>
      <c r="E213" s="33">
        <v>7603284</v>
      </c>
      <c r="F213" s="33">
        <v>246691</v>
      </c>
      <c r="G213" s="38">
        <f t="shared" si="48"/>
        <v>3.2445322310727838E-2</v>
      </c>
      <c r="H213" s="33">
        <v>311527</v>
      </c>
      <c r="I213" s="38">
        <f t="shared" si="49"/>
        <v>4.0972690221751547E-2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558218</v>
      </c>
      <c r="O213" s="38">
        <f t="shared" si="53"/>
        <v>7.3418012532479385E-2</v>
      </c>
      <c r="P213" s="33">
        <v>168219</v>
      </c>
      <c r="Q213" s="33">
        <v>7139832</v>
      </c>
      <c r="R213" s="33">
        <v>7139832</v>
      </c>
      <c r="S213" s="33">
        <v>72593</v>
      </c>
      <c r="T213" s="38">
        <f t="shared" si="54"/>
        <v>1.0167326065935445E-2</v>
      </c>
      <c r="U213" s="38">
        <f t="shared" si="55"/>
        <v>0.85191327971275532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109873808</v>
      </c>
      <c r="E214" s="33">
        <v>109873808</v>
      </c>
      <c r="F214" s="33">
        <v>8513925</v>
      </c>
      <c r="G214" s="38">
        <f t="shared" si="48"/>
        <v>7.7488212659381023E-2</v>
      </c>
      <c r="H214" s="33">
        <v>21299136</v>
      </c>
      <c r="I214" s="38">
        <f t="shared" si="49"/>
        <v>0.19385089483746662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29813061</v>
      </c>
      <c r="O214" s="38">
        <f t="shared" si="53"/>
        <v>0.27133910749684764</v>
      </c>
      <c r="P214" s="33">
        <v>28945032</v>
      </c>
      <c r="Q214" s="33">
        <v>98628840</v>
      </c>
      <c r="R214" s="33">
        <v>98628840</v>
      </c>
      <c r="S214" s="33">
        <v>23658610</v>
      </c>
      <c r="T214" s="38">
        <f t="shared" si="54"/>
        <v>0.2398751724140728</v>
      </c>
      <c r="U214" s="38">
        <f t="shared" si="55"/>
        <v>-0.26415227317765622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267019323</v>
      </c>
      <c r="E216" s="34">
        <f>SUM(E208:E215)</f>
        <v>267019323</v>
      </c>
      <c r="F216" s="34">
        <f>SUM(F208:F215)</f>
        <v>40809433</v>
      </c>
      <c r="G216" s="39">
        <f t="shared" si="48"/>
        <v>0.15283325768899503</v>
      </c>
      <c r="H216" s="34">
        <f>SUM(H208:H215)</f>
        <v>50962765</v>
      </c>
      <c r="I216" s="39">
        <f t="shared" si="49"/>
        <v>0.1908579664850697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91772198</v>
      </c>
      <c r="O216" s="39">
        <f t="shared" si="53"/>
        <v>0.34369122417406472</v>
      </c>
      <c r="P216" s="34">
        <f>SUM(P208:P215)</f>
        <v>80515744</v>
      </c>
      <c r="Q216" s="34">
        <f>SUM(Q208:Q215)</f>
        <v>256788929</v>
      </c>
      <c r="R216" s="34">
        <f>SUM(R208:R215)</f>
        <v>256788929</v>
      </c>
      <c r="S216" s="34">
        <f>SUM(S208:S215)</f>
        <v>55500438</v>
      </c>
      <c r="T216" s="39">
        <f t="shared" si="54"/>
        <v>0.21613251870371716</v>
      </c>
      <c r="U216" s="39">
        <f t="shared" si="55"/>
        <v>-0.36704596556916869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12111144</v>
      </c>
      <c r="E217" s="33">
        <v>12111144</v>
      </c>
      <c r="F217" s="33">
        <v>6861881</v>
      </c>
      <c r="G217" s="38">
        <f t="shared" si="48"/>
        <v>0.56657579168408867</v>
      </c>
      <c r="H217" s="33">
        <v>6760304</v>
      </c>
      <c r="I217" s="38">
        <f t="shared" si="49"/>
        <v>0.55818872271686304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13622185</v>
      </c>
      <c r="O217" s="38">
        <f t="shared" si="53"/>
        <v>1.1247645144009517</v>
      </c>
      <c r="P217" s="33">
        <v>13335231</v>
      </c>
      <c r="Q217" s="33">
        <v>23416644</v>
      </c>
      <c r="R217" s="33">
        <v>23416644</v>
      </c>
      <c r="S217" s="33">
        <v>6389684</v>
      </c>
      <c r="T217" s="38">
        <f t="shared" si="54"/>
        <v>0.27286933174540295</v>
      </c>
      <c r="U217" s="38">
        <f t="shared" si="55"/>
        <v>-0.49304935175101205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162133302</v>
      </c>
      <c r="E218" s="33">
        <v>162133302</v>
      </c>
      <c r="F218" s="33">
        <v>23640102</v>
      </c>
      <c r="G218" s="38">
        <f t="shared" si="48"/>
        <v>0.1458065783425542</v>
      </c>
      <c r="H218" s="33">
        <v>35123377</v>
      </c>
      <c r="I218" s="38">
        <f t="shared" si="49"/>
        <v>0.21663271250714428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58763479</v>
      </c>
      <c r="O218" s="38">
        <f t="shared" si="53"/>
        <v>0.3624392908496985</v>
      </c>
      <c r="P218" s="33">
        <v>61884006</v>
      </c>
      <c r="Q218" s="33">
        <v>153738401</v>
      </c>
      <c r="R218" s="33">
        <v>153738401</v>
      </c>
      <c r="S218" s="33">
        <v>32195880</v>
      </c>
      <c r="T218" s="38">
        <f t="shared" si="54"/>
        <v>0.20941989633416311</v>
      </c>
      <c r="U218" s="38">
        <f t="shared" si="55"/>
        <v>-0.43243207299798914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133228077</v>
      </c>
      <c r="E219" s="33">
        <v>133228077</v>
      </c>
      <c r="F219" s="33">
        <v>24441314</v>
      </c>
      <c r="G219" s="38">
        <f t="shared" si="48"/>
        <v>0.18345467825074141</v>
      </c>
      <c r="H219" s="33">
        <v>28160077</v>
      </c>
      <c r="I219" s="38">
        <f t="shared" si="49"/>
        <v>0.21136743570951638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52601391</v>
      </c>
      <c r="O219" s="38">
        <f t="shared" si="53"/>
        <v>0.39482211396025779</v>
      </c>
      <c r="P219" s="33">
        <v>56714985</v>
      </c>
      <c r="Q219" s="33">
        <v>129922851</v>
      </c>
      <c r="R219" s="33">
        <v>129922851</v>
      </c>
      <c r="S219" s="33">
        <v>29162062</v>
      </c>
      <c r="T219" s="38">
        <f t="shared" si="54"/>
        <v>0.22445675857282413</v>
      </c>
      <c r="U219" s="38">
        <f t="shared" si="55"/>
        <v>-0.50348083491514628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9069072</v>
      </c>
      <c r="E220" s="33">
        <v>9069072</v>
      </c>
      <c r="F220" s="33">
        <v>1768032</v>
      </c>
      <c r="G220" s="38">
        <f t="shared" si="48"/>
        <v>0.19495180984338861</v>
      </c>
      <c r="H220" s="33">
        <v>2098924</v>
      </c>
      <c r="I220" s="38">
        <f t="shared" si="49"/>
        <v>0.2314375715618974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3866956</v>
      </c>
      <c r="O220" s="38">
        <f t="shared" si="53"/>
        <v>0.42638938140528598</v>
      </c>
      <c r="P220" s="33">
        <v>4293073</v>
      </c>
      <c r="Q220" s="33">
        <v>10577316</v>
      </c>
      <c r="R220" s="33">
        <v>10577316</v>
      </c>
      <c r="S220" s="33">
        <v>2122320</v>
      </c>
      <c r="T220" s="38">
        <f t="shared" si="54"/>
        <v>0.20064825519063625</v>
      </c>
      <c r="U220" s="38">
        <f t="shared" si="55"/>
        <v>-0.51109054050560054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23737872</v>
      </c>
      <c r="E221" s="33">
        <v>23737872</v>
      </c>
      <c r="F221" s="33">
        <v>2629216</v>
      </c>
      <c r="G221" s="38">
        <f t="shared" si="48"/>
        <v>0.11076039166442553</v>
      </c>
      <c r="H221" s="33">
        <v>900258</v>
      </c>
      <c r="I221" s="38">
        <f t="shared" si="49"/>
        <v>3.7924966483937568E-2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3529474</v>
      </c>
      <c r="O221" s="38">
        <f t="shared" si="53"/>
        <v>0.14868535814836309</v>
      </c>
      <c r="P221" s="33">
        <v>4059723</v>
      </c>
      <c r="Q221" s="33">
        <v>55912451</v>
      </c>
      <c r="R221" s="33">
        <v>55912451</v>
      </c>
      <c r="S221" s="33">
        <v>3616023</v>
      </c>
      <c r="T221" s="38">
        <f t="shared" si="54"/>
        <v>6.4672947354785071E-2</v>
      </c>
      <c r="U221" s="38">
        <f t="shared" si="55"/>
        <v>-0.77824644686349287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37243641</v>
      </c>
      <c r="E222" s="33">
        <v>37243641</v>
      </c>
      <c r="F222" s="33">
        <v>0</v>
      </c>
      <c r="G222" s="38">
        <f t="shared" si="48"/>
        <v>0</v>
      </c>
      <c r="H222" s="33">
        <v>5938376</v>
      </c>
      <c r="I222" s="38">
        <f t="shared" si="49"/>
        <v>0.15944670930535498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5938376</v>
      </c>
      <c r="O222" s="38">
        <f t="shared" si="53"/>
        <v>0.15944670930535498</v>
      </c>
      <c r="P222" s="33">
        <v>1680508</v>
      </c>
      <c r="Q222" s="33">
        <v>43753403</v>
      </c>
      <c r="R222" s="33">
        <v>43753403</v>
      </c>
      <c r="S222" s="33">
        <v>1030397</v>
      </c>
      <c r="T222" s="38">
        <f t="shared" si="54"/>
        <v>2.3550099634535856E-2</v>
      </c>
      <c r="U222" s="38">
        <f t="shared" si="55"/>
        <v>2.5336791017954097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377523108</v>
      </c>
      <c r="E224" s="34">
        <f>SUM(E217:E223)</f>
        <v>377523108</v>
      </c>
      <c r="F224" s="34">
        <f>SUM(F217:F223)</f>
        <v>59340545</v>
      </c>
      <c r="G224" s="39">
        <f t="shared" si="48"/>
        <v>0.15718387495368893</v>
      </c>
      <c r="H224" s="34">
        <f>SUM(H217:H223)</f>
        <v>78981316</v>
      </c>
      <c r="I224" s="39">
        <f t="shared" si="49"/>
        <v>0.20920922276365664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138321861</v>
      </c>
      <c r="O224" s="39">
        <f t="shared" si="53"/>
        <v>0.36639309771734557</v>
      </c>
      <c r="P224" s="34">
        <f>SUM(P217:P223)</f>
        <v>141967526</v>
      </c>
      <c r="Q224" s="34">
        <f>SUM(Q217:Q223)</f>
        <v>417321066</v>
      </c>
      <c r="R224" s="34">
        <f>SUM(R217:R223)</f>
        <v>417321066</v>
      </c>
      <c r="S224" s="34">
        <f>SUM(S217:S223)</f>
        <v>74516366</v>
      </c>
      <c r="T224" s="39">
        <f t="shared" si="54"/>
        <v>0.17855884131188335</v>
      </c>
      <c r="U224" s="39">
        <f t="shared" si="55"/>
        <v>-0.44366632126842864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25265764</v>
      </c>
      <c r="E225" s="33">
        <v>25265764</v>
      </c>
      <c r="F225" s="33">
        <v>4502332</v>
      </c>
      <c r="G225" s="38">
        <f t="shared" si="48"/>
        <v>0.17819892562916365</v>
      </c>
      <c r="H225" s="33">
        <v>6413412</v>
      </c>
      <c r="I225" s="38">
        <f t="shared" si="49"/>
        <v>0.2538380394909095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10915744</v>
      </c>
      <c r="O225" s="38">
        <f t="shared" si="53"/>
        <v>0.43203696512007317</v>
      </c>
      <c r="P225" s="33">
        <v>10296784</v>
      </c>
      <c r="Q225" s="33">
        <v>18951684</v>
      </c>
      <c r="R225" s="33">
        <v>18951684</v>
      </c>
      <c r="S225" s="33">
        <v>5261844</v>
      </c>
      <c r="T225" s="38">
        <f t="shared" si="54"/>
        <v>0.27764519501274926</v>
      </c>
      <c r="U225" s="38">
        <f t="shared" si="55"/>
        <v>-0.37714416462460509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93358942</v>
      </c>
      <c r="E226" s="33">
        <v>93358942</v>
      </c>
      <c r="F226" s="33">
        <v>28587906</v>
      </c>
      <c r="G226" s="38">
        <f t="shared" si="48"/>
        <v>0.30621497403001846</v>
      </c>
      <c r="H226" s="33">
        <v>34413834</v>
      </c>
      <c r="I226" s="38">
        <f t="shared" si="49"/>
        <v>0.3686185089801039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63001740</v>
      </c>
      <c r="O226" s="38">
        <f t="shared" si="53"/>
        <v>0.67483348301012236</v>
      </c>
      <c r="P226" s="33">
        <v>38949003</v>
      </c>
      <c r="Q226" s="33">
        <v>58551771</v>
      </c>
      <c r="R226" s="33">
        <v>58551771</v>
      </c>
      <c r="S226" s="33">
        <v>25117978</v>
      </c>
      <c r="T226" s="38">
        <f t="shared" si="54"/>
        <v>0.42898750235923694</v>
      </c>
      <c r="U226" s="38">
        <f t="shared" si="55"/>
        <v>-0.11643864157447115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13344640</v>
      </c>
      <c r="E227" s="33">
        <v>13344640</v>
      </c>
      <c r="F227" s="33">
        <v>4585547</v>
      </c>
      <c r="G227" s="38">
        <f t="shared" si="48"/>
        <v>0.34362463131264687</v>
      </c>
      <c r="H227" s="33">
        <v>6810812</v>
      </c>
      <c r="I227" s="38">
        <f t="shared" si="49"/>
        <v>0.51037809937173273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11396359</v>
      </c>
      <c r="O227" s="38">
        <f t="shared" si="53"/>
        <v>0.8540027306843796</v>
      </c>
      <c r="P227" s="33">
        <v>1816143</v>
      </c>
      <c r="Q227" s="33">
        <v>11477800</v>
      </c>
      <c r="R227" s="33">
        <v>11477800</v>
      </c>
      <c r="S227" s="33">
        <v>1029873</v>
      </c>
      <c r="T227" s="38">
        <f t="shared" si="54"/>
        <v>8.9727386781438948E-2</v>
      </c>
      <c r="U227" s="38">
        <f t="shared" si="55"/>
        <v>2.7501518327576626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309954742</v>
      </c>
      <c r="E228" s="33">
        <v>309954742</v>
      </c>
      <c r="F228" s="33">
        <v>60703487</v>
      </c>
      <c r="G228" s="38">
        <f t="shared" si="48"/>
        <v>0.19584629229515063</v>
      </c>
      <c r="H228" s="33">
        <v>81898044</v>
      </c>
      <c r="I228" s="38">
        <f t="shared" si="49"/>
        <v>0.26422581397383493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142601531</v>
      </c>
      <c r="O228" s="38">
        <f t="shared" si="53"/>
        <v>0.46007210626898554</v>
      </c>
      <c r="P228" s="33">
        <v>117647562</v>
      </c>
      <c r="Q228" s="33">
        <v>328328153</v>
      </c>
      <c r="R228" s="33">
        <v>328328153</v>
      </c>
      <c r="S228" s="33">
        <v>66528882</v>
      </c>
      <c r="T228" s="38">
        <f t="shared" si="54"/>
        <v>0.20262923356438459</v>
      </c>
      <c r="U228" s="38">
        <f t="shared" si="55"/>
        <v>-0.30386960334970647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441924088</v>
      </c>
      <c r="E230" s="34">
        <f>SUM(E225:E229)</f>
        <v>441924088</v>
      </c>
      <c r="F230" s="34">
        <f>SUM(F225:F229)</f>
        <v>98379272</v>
      </c>
      <c r="G230" s="39">
        <f t="shared" si="48"/>
        <v>0.22261577196489005</v>
      </c>
      <c r="H230" s="34">
        <f>SUM(H225:H229)</f>
        <v>129536102</v>
      </c>
      <c r="I230" s="39">
        <f t="shared" si="49"/>
        <v>0.29311844617078214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227915374</v>
      </c>
      <c r="O230" s="39">
        <f t="shared" si="53"/>
        <v>0.51573421813567222</v>
      </c>
      <c r="P230" s="34">
        <f>SUM(P225:P229)</f>
        <v>168709492</v>
      </c>
      <c r="Q230" s="34">
        <f>SUM(Q225:Q229)</f>
        <v>417309408</v>
      </c>
      <c r="R230" s="34">
        <f>SUM(R225:R229)</f>
        <v>417309408</v>
      </c>
      <c r="S230" s="34">
        <f>SUM(S225:S229)</f>
        <v>97938577</v>
      </c>
      <c r="T230" s="39">
        <f t="shared" si="54"/>
        <v>0.23469055602983194</v>
      </c>
      <c r="U230" s="39">
        <f t="shared" si="55"/>
        <v>-0.23219434505795322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1086466519</v>
      </c>
      <c r="E231" s="34">
        <f>SUM(E208:E215,E217:E223,E225:E229)</f>
        <v>1086466519</v>
      </c>
      <c r="F231" s="34">
        <f>SUM(F208:F215,F217:F223,F225:F229)</f>
        <v>198529250</v>
      </c>
      <c r="G231" s="39">
        <f t="shared" si="48"/>
        <v>0.18272928482207559</v>
      </c>
      <c r="H231" s="34">
        <f>SUM(H208:H215,H217:H223,H225:H229)</f>
        <v>259480183</v>
      </c>
      <c r="I231" s="39">
        <f t="shared" si="49"/>
        <v>0.23882943327036846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458009433</v>
      </c>
      <c r="O231" s="39">
        <f t="shared" si="53"/>
        <v>0.42155871809244405</v>
      </c>
      <c r="P231" s="34">
        <f>SUM(P208:P215,P217:P223,P225:P229)</f>
        <v>391192762</v>
      </c>
      <c r="Q231" s="34">
        <f>SUM(Q208:Q215,Q217:Q223,Q225:Q229)</f>
        <v>1091419403</v>
      </c>
      <c r="R231" s="34">
        <f>SUM(R208:R215,R217:R223,R225:R229)</f>
        <v>1091419403</v>
      </c>
      <c r="S231" s="34">
        <f>SUM(S208:S215,S217:S223,S225:S229)</f>
        <v>227955381</v>
      </c>
      <c r="T231" s="39">
        <f t="shared" si="54"/>
        <v>0.20886139679523363</v>
      </c>
      <c r="U231" s="39">
        <f t="shared" si="55"/>
        <v>-0.33669482616858848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1329955</v>
      </c>
      <c r="E234" s="33">
        <v>1329955</v>
      </c>
      <c r="F234" s="33">
        <v>864590</v>
      </c>
      <c r="G234" s="38">
        <f t="shared" ref="G234:G260" si="56">IF(($D234     =0),0,($F234     /$D234     ))</f>
        <v>0.65008966468790297</v>
      </c>
      <c r="H234" s="33">
        <v>-864591</v>
      </c>
      <c r="I234" s="38">
        <f t="shared" ref="I234:I260" si="57">IF(($D234     =0),0,($H234     /$D234     ))</f>
        <v>-0.65009041659304267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-1</v>
      </c>
      <c r="O234" s="38">
        <f t="shared" ref="O234:O260" si="61">IF(($D234     =0),0,($N234     /$D234     ))</f>
        <v>-7.5190513964758206E-7</v>
      </c>
      <c r="P234" s="33">
        <v>2694298</v>
      </c>
      <c r="Q234" s="33">
        <v>0</v>
      </c>
      <c r="R234" s="33">
        <v>0</v>
      </c>
      <c r="S234" s="33">
        <v>1397809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-1.3208965749148758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84086116</v>
      </c>
      <c r="E235" s="33">
        <v>84086116</v>
      </c>
      <c r="F235" s="33">
        <v>14207460</v>
      </c>
      <c r="G235" s="38">
        <f t="shared" si="56"/>
        <v>0.16896320909863408</v>
      </c>
      <c r="H235" s="33">
        <v>17204827</v>
      </c>
      <c r="I235" s="38">
        <f t="shared" si="57"/>
        <v>0.20460960522900118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31412287</v>
      </c>
      <c r="O235" s="38">
        <f t="shared" si="61"/>
        <v>0.37357281432763523</v>
      </c>
      <c r="P235" s="33">
        <v>34737768</v>
      </c>
      <c r="Q235" s="33">
        <v>79968318</v>
      </c>
      <c r="R235" s="33">
        <v>79968318</v>
      </c>
      <c r="S235" s="33">
        <v>24264051</v>
      </c>
      <c r="T235" s="38">
        <f t="shared" si="62"/>
        <v>0.30342079972220998</v>
      </c>
      <c r="U235" s="38">
        <f t="shared" si="63"/>
        <v>-0.50472272714815758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305855489</v>
      </c>
      <c r="E236" s="33">
        <v>305855489</v>
      </c>
      <c r="F236" s="33">
        <v>46779679</v>
      </c>
      <c r="G236" s="38">
        <f t="shared" si="56"/>
        <v>0.15294699844343809</v>
      </c>
      <c r="H236" s="33">
        <v>67958772</v>
      </c>
      <c r="I236" s="38">
        <f t="shared" si="57"/>
        <v>0.22219242238284631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114738451</v>
      </c>
      <c r="O236" s="38">
        <f t="shared" si="61"/>
        <v>0.37513942082628438</v>
      </c>
      <c r="P236" s="33">
        <v>95121131</v>
      </c>
      <c r="Q236" s="33">
        <v>278772589</v>
      </c>
      <c r="R236" s="33">
        <v>278772589</v>
      </c>
      <c r="S236" s="33">
        <v>45603878</v>
      </c>
      <c r="T236" s="38">
        <f t="shared" si="62"/>
        <v>0.16358809940241292</v>
      </c>
      <c r="U236" s="38">
        <f t="shared" si="63"/>
        <v>-0.28555546716533464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6006046</v>
      </c>
      <c r="E237" s="33">
        <v>6006046</v>
      </c>
      <c r="F237" s="33">
        <v>1448040</v>
      </c>
      <c r="G237" s="38">
        <f t="shared" si="56"/>
        <v>0.24109705453471386</v>
      </c>
      <c r="H237" s="33">
        <v>-523500</v>
      </c>
      <c r="I237" s="38">
        <f t="shared" si="57"/>
        <v>-8.7162169587112717E-2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924540</v>
      </c>
      <c r="O237" s="38">
        <f t="shared" si="61"/>
        <v>0.15393488494760113</v>
      </c>
      <c r="P237" s="33">
        <v>2645347</v>
      </c>
      <c r="Q237" s="33">
        <v>5497597</v>
      </c>
      <c r="R237" s="33">
        <v>5497597</v>
      </c>
      <c r="S237" s="33">
        <v>1286468</v>
      </c>
      <c r="T237" s="38">
        <f t="shared" si="62"/>
        <v>0.23400551186272839</v>
      </c>
      <c r="U237" s="38">
        <f t="shared" si="63"/>
        <v>-1.1978946429334223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50390857</v>
      </c>
      <c r="E238" s="33">
        <v>50390857</v>
      </c>
      <c r="F238" s="33">
        <v>10609623</v>
      </c>
      <c r="G238" s="38">
        <f t="shared" si="56"/>
        <v>0.2105465878462833</v>
      </c>
      <c r="H238" s="33">
        <v>11018044</v>
      </c>
      <c r="I238" s="38">
        <f t="shared" si="57"/>
        <v>0.21865164944505708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21627667</v>
      </c>
      <c r="O238" s="38">
        <f t="shared" si="61"/>
        <v>0.42919823729134038</v>
      </c>
      <c r="P238" s="33">
        <v>21313047</v>
      </c>
      <c r="Q238" s="33">
        <v>43862837</v>
      </c>
      <c r="R238" s="33">
        <v>43862837</v>
      </c>
      <c r="S238" s="33">
        <v>14491429</v>
      </c>
      <c r="T238" s="38">
        <f t="shared" si="62"/>
        <v>0.33038056795095128</v>
      </c>
      <c r="U238" s="38">
        <f t="shared" si="63"/>
        <v>-0.48303759664209445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17950</v>
      </c>
      <c r="Q239" s="33">
        <v>0</v>
      </c>
      <c r="R239" s="33">
        <v>0</v>
      </c>
      <c r="S239" s="33">
        <v>17950</v>
      </c>
      <c r="T239" s="38">
        <f t="shared" si="62"/>
        <v>0</v>
      </c>
      <c r="U239" s="38">
        <f t="shared" si="63"/>
        <v>-1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447668463</v>
      </c>
      <c r="E240" s="34">
        <f>SUM(E234:E239)</f>
        <v>447668463</v>
      </c>
      <c r="F240" s="34">
        <f>SUM(F234:F239)</f>
        <v>73909392</v>
      </c>
      <c r="G240" s="39">
        <f t="shared" si="56"/>
        <v>0.16509850058390196</v>
      </c>
      <c r="H240" s="34">
        <f>SUM(H234:H239)</f>
        <v>94793552</v>
      </c>
      <c r="I240" s="39">
        <f t="shared" si="57"/>
        <v>0.21174945263008174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168702944</v>
      </c>
      <c r="O240" s="39">
        <f t="shared" si="61"/>
        <v>0.37684795321398373</v>
      </c>
      <c r="P240" s="34">
        <f>SUM(P234:P239)</f>
        <v>156529541</v>
      </c>
      <c r="Q240" s="34">
        <f>SUM(Q234:Q239)</f>
        <v>408101341</v>
      </c>
      <c r="R240" s="34">
        <f>SUM(R234:R239)</f>
        <v>408101341</v>
      </c>
      <c r="S240" s="34">
        <f>SUM(S234:S239)</f>
        <v>87061585</v>
      </c>
      <c r="T240" s="39">
        <f t="shared" si="62"/>
        <v>0.21333324900787326</v>
      </c>
      <c r="U240" s="39">
        <f t="shared" si="63"/>
        <v>-0.39440471495409291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9276083</v>
      </c>
      <c r="E242" s="33">
        <v>9276083</v>
      </c>
      <c r="F242" s="33">
        <v>655088</v>
      </c>
      <c r="G242" s="38">
        <f t="shared" si="56"/>
        <v>7.0621187844050123E-2</v>
      </c>
      <c r="H242" s="33">
        <v>526175</v>
      </c>
      <c r="I242" s="38">
        <f t="shared" si="57"/>
        <v>5.6723834834164377E-2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1181263</v>
      </c>
      <c r="O242" s="38">
        <f t="shared" si="61"/>
        <v>0.12734502267821451</v>
      </c>
      <c r="P242" s="33">
        <v>2514706</v>
      </c>
      <c r="Q242" s="33">
        <v>8574867</v>
      </c>
      <c r="R242" s="33">
        <v>8574867</v>
      </c>
      <c r="S242" s="33">
        <v>1402257</v>
      </c>
      <c r="T242" s="38">
        <f t="shared" si="62"/>
        <v>0.16353104951948527</v>
      </c>
      <c r="U242" s="38">
        <f t="shared" si="63"/>
        <v>-0.79076082850241736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30191904</v>
      </c>
      <c r="E243" s="33">
        <v>30191904</v>
      </c>
      <c r="F243" s="33">
        <v>8319169</v>
      </c>
      <c r="G243" s="38">
        <f t="shared" si="56"/>
        <v>0.27554303961750803</v>
      </c>
      <c r="H243" s="33">
        <v>7891304</v>
      </c>
      <c r="I243" s="38">
        <f t="shared" si="57"/>
        <v>0.26137152529366814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16210473</v>
      </c>
      <c r="O243" s="38">
        <f t="shared" si="61"/>
        <v>0.53691456491117617</v>
      </c>
      <c r="P243" s="33">
        <v>21391031</v>
      </c>
      <c r="Q243" s="33">
        <v>40043856</v>
      </c>
      <c r="R243" s="33">
        <v>40043856</v>
      </c>
      <c r="S243" s="33">
        <v>11780138</v>
      </c>
      <c r="T243" s="38">
        <f t="shared" si="62"/>
        <v>0.29418091005022096</v>
      </c>
      <c r="U243" s="38">
        <f t="shared" si="63"/>
        <v>-0.63109286317242019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250000</v>
      </c>
      <c r="E244" s="33">
        <v>250000</v>
      </c>
      <c r="F244" s="33">
        <v>0</v>
      </c>
      <c r="G244" s="38">
        <f t="shared" si="56"/>
        <v>0</v>
      </c>
      <c r="H244" s="33">
        <v>29980</v>
      </c>
      <c r="I244" s="38">
        <f t="shared" si="57"/>
        <v>0.11992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29980</v>
      </c>
      <c r="O244" s="38">
        <f t="shared" si="61"/>
        <v>0.11992</v>
      </c>
      <c r="P244" s="33">
        <v>0</v>
      </c>
      <c r="Q244" s="33">
        <v>480000</v>
      </c>
      <c r="R244" s="33">
        <v>480000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8693279</v>
      </c>
      <c r="E245" s="33">
        <v>8693279</v>
      </c>
      <c r="F245" s="33">
        <v>3191486</v>
      </c>
      <c r="G245" s="38">
        <f t="shared" si="56"/>
        <v>0.36712108285032607</v>
      </c>
      <c r="H245" s="33">
        <v>2725644</v>
      </c>
      <c r="I245" s="38">
        <f t="shared" si="57"/>
        <v>0.31353462830308332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5917130</v>
      </c>
      <c r="O245" s="38">
        <f t="shared" si="61"/>
        <v>0.68065571115340939</v>
      </c>
      <c r="P245" s="33">
        <v>5847101</v>
      </c>
      <c r="Q245" s="33">
        <v>8938366</v>
      </c>
      <c r="R245" s="33">
        <v>8938366</v>
      </c>
      <c r="S245" s="33">
        <v>3342956</v>
      </c>
      <c r="T245" s="38">
        <f t="shared" si="62"/>
        <v>0.37400079611866421</v>
      </c>
      <c r="U245" s="38">
        <f t="shared" si="63"/>
        <v>-0.53384694398129939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23010540</v>
      </c>
      <c r="E246" s="33">
        <v>23010540</v>
      </c>
      <c r="F246" s="33">
        <v>1483690</v>
      </c>
      <c r="G246" s="38">
        <f t="shared" si="56"/>
        <v>6.4478712798569704E-2</v>
      </c>
      <c r="H246" s="33">
        <v>5961721</v>
      </c>
      <c r="I246" s="38">
        <f t="shared" si="57"/>
        <v>0.25908653165027851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7445411</v>
      </c>
      <c r="O246" s="38">
        <f t="shared" si="61"/>
        <v>0.32356524444884821</v>
      </c>
      <c r="P246" s="33">
        <v>12202438</v>
      </c>
      <c r="Q246" s="33">
        <v>22162219</v>
      </c>
      <c r="R246" s="33">
        <v>22162219</v>
      </c>
      <c r="S246" s="33">
        <v>9205766</v>
      </c>
      <c r="T246" s="38">
        <f t="shared" si="62"/>
        <v>0.415381059089796</v>
      </c>
      <c r="U246" s="38">
        <f t="shared" si="63"/>
        <v>-0.51143197777362204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71421806</v>
      </c>
      <c r="E247" s="34">
        <f>SUM(E241:E246)</f>
        <v>71421806</v>
      </c>
      <c r="F247" s="34">
        <f>SUM(F241:F246)</f>
        <v>13649433</v>
      </c>
      <c r="G247" s="39">
        <f t="shared" si="56"/>
        <v>0.19111016319021673</v>
      </c>
      <c r="H247" s="34">
        <f>SUM(H241:H246)</f>
        <v>17134824</v>
      </c>
      <c r="I247" s="39">
        <f t="shared" si="57"/>
        <v>0.23991025934012367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30784257</v>
      </c>
      <c r="O247" s="39">
        <f t="shared" si="61"/>
        <v>0.4310204225303404</v>
      </c>
      <c r="P247" s="34">
        <f>SUM(P241:P246)</f>
        <v>41955276</v>
      </c>
      <c r="Q247" s="34">
        <f>SUM(Q241:Q246)</f>
        <v>80199308</v>
      </c>
      <c r="R247" s="34">
        <f>SUM(R241:R246)</f>
        <v>80199308</v>
      </c>
      <c r="S247" s="34">
        <f>SUM(S241:S246)</f>
        <v>25731117</v>
      </c>
      <c r="T247" s="39">
        <f t="shared" si="62"/>
        <v>0.32083963866620896</v>
      </c>
      <c r="U247" s="39">
        <f t="shared" si="63"/>
        <v>-0.59159310500066786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22612607</v>
      </c>
      <c r="E248" s="33">
        <v>22612607</v>
      </c>
      <c r="F248" s="33">
        <v>1929294</v>
      </c>
      <c r="G248" s="38">
        <f t="shared" si="56"/>
        <v>8.5319397272503789E-2</v>
      </c>
      <c r="H248" s="33">
        <v>240627</v>
      </c>
      <c r="I248" s="38">
        <f t="shared" si="57"/>
        <v>1.0641276346420384E-2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2169921</v>
      </c>
      <c r="O248" s="38">
        <f t="shared" si="61"/>
        <v>9.5960673618924172E-2</v>
      </c>
      <c r="P248" s="33">
        <v>4031832</v>
      </c>
      <c r="Q248" s="33">
        <v>24792792</v>
      </c>
      <c r="R248" s="33">
        <v>24792792</v>
      </c>
      <c r="S248" s="33">
        <v>1581805</v>
      </c>
      <c r="T248" s="38">
        <f t="shared" si="62"/>
        <v>6.3801003130264641E-2</v>
      </c>
      <c r="U248" s="38">
        <f t="shared" si="63"/>
        <v>-0.94031819778205039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15181514</v>
      </c>
      <c r="E249" s="33">
        <v>15181514</v>
      </c>
      <c r="F249" s="33">
        <v>2145435</v>
      </c>
      <c r="G249" s="38">
        <f t="shared" si="56"/>
        <v>0.14131890929982346</v>
      </c>
      <c r="H249" s="33">
        <v>2648391</v>
      </c>
      <c r="I249" s="38">
        <f t="shared" si="57"/>
        <v>0.17444841140350034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4793826</v>
      </c>
      <c r="O249" s="38">
        <f t="shared" si="61"/>
        <v>0.31576732070332381</v>
      </c>
      <c r="P249" s="33">
        <v>0</v>
      </c>
      <c r="Q249" s="33">
        <v>7776862</v>
      </c>
      <c r="R249" s="33">
        <v>7776862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19076314</v>
      </c>
      <c r="E250" s="33">
        <v>19076314</v>
      </c>
      <c r="F250" s="33">
        <v>2598158</v>
      </c>
      <c r="G250" s="38">
        <f t="shared" si="56"/>
        <v>0.1361981145833519</v>
      </c>
      <c r="H250" s="33">
        <v>4560830</v>
      </c>
      <c r="I250" s="38">
        <f t="shared" si="57"/>
        <v>0.2390833994449871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7158988</v>
      </c>
      <c r="O250" s="38">
        <f t="shared" si="61"/>
        <v>0.37528151402833904</v>
      </c>
      <c r="P250" s="33">
        <v>8604148</v>
      </c>
      <c r="Q250" s="33">
        <v>17937902</v>
      </c>
      <c r="R250" s="33">
        <v>17937902</v>
      </c>
      <c r="S250" s="33">
        <v>4164614</v>
      </c>
      <c r="T250" s="38">
        <f t="shared" si="62"/>
        <v>0.2321683996266676</v>
      </c>
      <c r="U250" s="38">
        <f t="shared" si="63"/>
        <v>-0.4699265981942663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8889190</v>
      </c>
      <c r="E251" s="33">
        <v>8889190</v>
      </c>
      <c r="F251" s="33">
        <v>1867839</v>
      </c>
      <c r="G251" s="38">
        <f t="shared" si="56"/>
        <v>0.2101247695234324</v>
      </c>
      <c r="H251" s="33">
        <v>2241408</v>
      </c>
      <c r="I251" s="38">
        <f t="shared" si="57"/>
        <v>0.25214985842354593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4109247</v>
      </c>
      <c r="O251" s="38">
        <f t="shared" si="61"/>
        <v>0.46227462794697832</v>
      </c>
      <c r="P251" s="33">
        <v>3821352</v>
      </c>
      <c r="Q251" s="33">
        <v>7669419</v>
      </c>
      <c r="R251" s="33">
        <v>7669419</v>
      </c>
      <c r="S251" s="33">
        <v>1959971</v>
      </c>
      <c r="T251" s="38">
        <f t="shared" si="62"/>
        <v>0.2555566464682657</v>
      </c>
      <c r="U251" s="38">
        <f t="shared" si="63"/>
        <v>-0.41345157420724388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65759625</v>
      </c>
      <c r="E254" s="34">
        <f>SUM(E248:E253)</f>
        <v>65759625</v>
      </c>
      <c r="F254" s="34">
        <f>SUM(F248:F253)</f>
        <v>8540726</v>
      </c>
      <c r="G254" s="39">
        <f t="shared" si="56"/>
        <v>0.12987796083082895</v>
      </c>
      <c r="H254" s="34">
        <f>SUM(H248:H253)</f>
        <v>9691256</v>
      </c>
      <c r="I254" s="39">
        <f t="shared" si="57"/>
        <v>0.14737395476327611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18231982</v>
      </c>
      <c r="O254" s="39">
        <f t="shared" si="61"/>
        <v>0.27725191559410506</v>
      </c>
      <c r="P254" s="34">
        <f>SUM(P248:P253)</f>
        <v>16457332</v>
      </c>
      <c r="Q254" s="34">
        <f>SUM(Q248:Q253)</f>
        <v>58176975</v>
      </c>
      <c r="R254" s="34">
        <f>SUM(R248:R253)</f>
        <v>58176975</v>
      </c>
      <c r="S254" s="34">
        <f>SUM(S248:S253)</f>
        <v>7706390</v>
      </c>
      <c r="T254" s="39">
        <f t="shared" si="62"/>
        <v>0.13246460476846725</v>
      </c>
      <c r="U254" s="39">
        <f t="shared" si="63"/>
        <v>-0.41112836515663653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189612715</v>
      </c>
      <c r="E255" s="33">
        <v>189612715</v>
      </c>
      <c r="F255" s="33">
        <v>39306420</v>
      </c>
      <c r="G255" s="38">
        <f t="shared" si="56"/>
        <v>0.20729843987519508</v>
      </c>
      <c r="H255" s="33">
        <v>59047035</v>
      </c>
      <c r="I255" s="38">
        <f t="shared" si="57"/>
        <v>0.31140862573483008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98353455</v>
      </c>
      <c r="O255" s="38">
        <f t="shared" si="61"/>
        <v>0.51870706561002511</v>
      </c>
      <c r="P255" s="33">
        <v>74980814</v>
      </c>
      <c r="Q255" s="33">
        <v>167789354</v>
      </c>
      <c r="R255" s="33">
        <v>167789354</v>
      </c>
      <c r="S255" s="33">
        <v>40825798</v>
      </c>
      <c r="T255" s="38">
        <f t="shared" si="62"/>
        <v>0.24331578271646484</v>
      </c>
      <c r="U255" s="38">
        <f t="shared" si="63"/>
        <v>-0.21250474821465659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10361278</v>
      </c>
      <c r="E256" s="33">
        <v>10361278</v>
      </c>
      <c r="F256" s="33">
        <v>1828599</v>
      </c>
      <c r="G256" s="38">
        <f t="shared" si="56"/>
        <v>0.1764839240873568</v>
      </c>
      <c r="H256" s="33">
        <v>2448521</v>
      </c>
      <c r="I256" s="38">
        <f t="shared" si="57"/>
        <v>0.2363145743218163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4277120</v>
      </c>
      <c r="O256" s="38">
        <f t="shared" si="61"/>
        <v>0.4127984984091731</v>
      </c>
      <c r="P256" s="33">
        <v>3732444</v>
      </c>
      <c r="Q256" s="33">
        <v>10176278</v>
      </c>
      <c r="R256" s="33">
        <v>10176278</v>
      </c>
      <c r="S256" s="33">
        <v>2022749</v>
      </c>
      <c r="T256" s="38">
        <f t="shared" si="62"/>
        <v>0.19877100448710225</v>
      </c>
      <c r="U256" s="38">
        <f t="shared" si="63"/>
        <v>-0.34398988973444744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53723262</v>
      </c>
      <c r="E257" s="33">
        <v>53723262</v>
      </c>
      <c r="F257" s="33">
        <v>10857947</v>
      </c>
      <c r="G257" s="38">
        <f t="shared" si="56"/>
        <v>0.20210885556428052</v>
      </c>
      <c r="H257" s="33">
        <v>15457814</v>
      </c>
      <c r="I257" s="38">
        <f t="shared" si="57"/>
        <v>0.28773036901593951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26315761</v>
      </c>
      <c r="O257" s="38">
        <f t="shared" si="61"/>
        <v>0.48983922458022</v>
      </c>
      <c r="P257" s="33">
        <v>8636550</v>
      </c>
      <c r="Q257" s="33">
        <v>47584347</v>
      </c>
      <c r="R257" s="33">
        <v>47584347</v>
      </c>
      <c r="S257" s="33">
        <v>5542324</v>
      </c>
      <c r="T257" s="38">
        <f t="shared" si="62"/>
        <v>0.11647367988468982</v>
      </c>
      <c r="U257" s="38">
        <f t="shared" si="63"/>
        <v>0.7898135250765641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253697255</v>
      </c>
      <c r="E259" s="34">
        <f>SUM(E255:E258)</f>
        <v>253697255</v>
      </c>
      <c r="F259" s="34">
        <f>SUM(F255:F258)</f>
        <v>51992966</v>
      </c>
      <c r="G259" s="39">
        <f t="shared" si="56"/>
        <v>0.20494098763504556</v>
      </c>
      <c r="H259" s="34">
        <f>SUM(H255:H258)</f>
        <v>76953370</v>
      </c>
      <c r="I259" s="39">
        <f t="shared" si="57"/>
        <v>0.30332756261000932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128946336</v>
      </c>
      <c r="O259" s="39">
        <f t="shared" si="61"/>
        <v>0.50826855024505491</v>
      </c>
      <c r="P259" s="34">
        <f>SUM(P255:P258)</f>
        <v>87349808</v>
      </c>
      <c r="Q259" s="34">
        <f>SUM(Q255:Q258)</f>
        <v>225549979</v>
      </c>
      <c r="R259" s="34">
        <f>SUM(R255:R258)</f>
        <v>225549979</v>
      </c>
      <c r="S259" s="34">
        <f>SUM(S255:S258)</f>
        <v>48390871</v>
      </c>
      <c r="T259" s="39">
        <f t="shared" si="62"/>
        <v>0.21454611175113433</v>
      </c>
      <c r="U259" s="39">
        <f t="shared" si="63"/>
        <v>-0.11902073099004407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838547149</v>
      </c>
      <c r="E260" s="34">
        <f>SUM(E234:E239,E241:E246,E248:E253,E255:E258)</f>
        <v>838547149</v>
      </c>
      <c r="F260" s="34">
        <f>SUM(F234:F239,F241:F246,F248:F253,F255:F258)</f>
        <v>148092517</v>
      </c>
      <c r="G260" s="39">
        <f t="shared" si="56"/>
        <v>0.17660607060271574</v>
      </c>
      <c r="H260" s="34">
        <f>SUM(H234:H239,H241:H246,H248:H253,H255:H258)</f>
        <v>198573002</v>
      </c>
      <c r="I260" s="39">
        <f t="shared" si="57"/>
        <v>0.2368060069571592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346665519</v>
      </c>
      <c r="O260" s="39">
        <f t="shared" si="61"/>
        <v>0.41341207755987491</v>
      </c>
      <c r="P260" s="34">
        <f>SUM(P234:P239,P241:P246,P248:P253,P255:P258)</f>
        <v>302291957</v>
      </c>
      <c r="Q260" s="34">
        <f>SUM(Q234:Q239,Q241:Q246,Q248:Q253,Q255:Q258)</f>
        <v>772027603</v>
      </c>
      <c r="R260" s="34">
        <f>SUM(R234:R239,R241:R246,R248:R253,R255:R258)</f>
        <v>772027603</v>
      </c>
      <c r="S260" s="34">
        <f>SUM(S234:S239,S241:S246,S248:S253,S255:S258)</f>
        <v>168889963</v>
      </c>
      <c r="T260" s="39">
        <f t="shared" si="62"/>
        <v>0.21876156026509327</v>
      </c>
      <c r="U260" s="39">
        <f t="shared" si="63"/>
        <v>-0.34310854985797723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4573688</v>
      </c>
      <c r="E263" s="33">
        <v>4573688</v>
      </c>
      <c r="F263" s="33">
        <v>317452</v>
      </c>
      <c r="G263" s="38">
        <f t="shared" ref="G263:G299" si="64">IF(($D263     =0),0,($F263     /$D263     ))</f>
        <v>6.9408319937870708E-2</v>
      </c>
      <c r="H263" s="33">
        <v>429763</v>
      </c>
      <c r="I263" s="38">
        <f t="shared" ref="I263:I299" si="65">IF(($D263     =0),0,($H263     /$D263     ))</f>
        <v>9.3964214437014512E-2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747215</v>
      </c>
      <c r="O263" s="38">
        <f t="shared" ref="O263:O299" si="69">IF(($D263     =0),0,($N263     /$D263     ))</f>
        <v>0.16337253437488522</v>
      </c>
      <c r="P263" s="33">
        <v>608192</v>
      </c>
      <c r="Q263" s="33">
        <v>3190216</v>
      </c>
      <c r="R263" s="33">
        <v>3190216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-0.2933761049142376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20173563</v>
      </c>
      <c r="E264" s="33">
        <v>20173563</v>
      </c>
      <c r="F264" s="33">
        <v>3945831</v>
      </c>
      <c r="G264" s="38">
        <f t="shared" si="64"/>
        <v>0.19559415458736765</v>
      </c>
      <c r="H264" s="33">
        <v>4743940</v>
      </c>
      <c r="I264" s="38">
        <f t="shared" si="65"/>
        <v>0.23515627854137616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8689771</v>
      </c>
      <c r="O264" s="38">
        <f t="shared" si="69"/>
        <v>0.43075043312874378</v>
      </c>
      <c r="P264" s="33">
        <v>7584632</v>
      </c>
      <c r="Q264" s="33">
        <v>21119880</v>
      </c>
      <c r="R264" s="33">
        <v>21119880</v>
      </c>
      <c r="S264" s="33">
        <v>-3434516</v>
      </c>
      <c r="T264" s="38">
        <f t="shared" si="70"/>
        <v>-0.16262005276545133</v>
      </c>
      <c r="U264" s="38">
        <f t="shared" si="71"/>
        <v>-0.37453260751477457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18903473</v>
      </c>
      <c r="E265" s="33">
        <v>18903473</v>
      </c>
      <c r="F265" s="33">
        <v>4448698</v>
      </c>
      <c r="G265" s="38">
        <f t="shared" si="64"/>
        <v>0.23533760172006488</v>
      </c>
      <c r="H265" s="33">
        <v>6331598</v>
      </c>
      <c r="I265" s="38">
        <f t="shared" si="65"/>
        <v>0.33494363707663666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10780296</v>
      </c>
      <c r="O265" s="38">
        <f t="shared" si="69"/>
        <v>0.57028123879670156</v>
      </c>
      <c r="P265" s="33">
        <v>11039714</v>
      </c>
      <c r="Q265" s="33">
        <v>0</v>
      </c>
      <c r="R265" s="33">
        <v>0</v>
      </c>
      <c r="S265" s="33">
        <v>9337365</v>
      </c>
      <c r="T265" s="38">
        <f t="shared" si="70"/>
        <v>0</v>
      </c>
      <c r="U265" s="38">
        <f t="shared" si="71"/>
        <v>-0.42647083067550484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43650724</v>
      </c>
      <c r="E267" s="34">
        <f>SUM(E263:E266)</f>
        <v>43650724</v>
      </c>
      <c r="F267" s="34">
        <f>SUM(F263:F266)</f>
        <v>8711981</v>
      </c>
      <c r="G267" s="39">
        <f t="shared" si="64"/>
        <v>0.19958388319057435</v>
      </c>
      <c r="H267" s="34">
        <f>SUM(H263:H266)</f>
        <v>11505301</v>
      </c>
      <c r="I267" s="39">
        <f t="shared" si="65"/>
        <v>0.26357640711755431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20217282</v>
      </c>
      <c r="O267" s="39">
        <f t="shared" si="69"/>
        <v>0.46316029030812866</v>
      </c>
      <c r="P267" s="34">
        <f>SUM(P263:P266)</f>
        <v>19232538</v>
      </c>
      <c r="Q267" s="34">
        <f>SUM(Q263:Q266)</f>
        <v>24310096</v>
      </c>
      <c r="R267" s="34">
        <f>SUM(R263:R266)</f>
        <v>24310096</v>
      </c>
      <c r="S267" s="34">
        <f>SUM(S263:S266)</f>
        <v>5902849</v>
      </c>
      <c r="T267" s="39">
        <f t="shared" si="70"/>
        <v>0.24281471368932481</v>
      </c>
      <c r="U267" s="39">
        <f t="shared" si="71"/>
        <v>-0.40177936994067032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4437162</v>
      </c>
      <c r="E268" s="33">
        <v>4437162</v>
      </c>
      <c r="F268" s="33">
        <v>209580</v>
      </c>
      <c r="G268" s="38">
        <f t="shared" si="64"/>
        <v>4.7232893457574907E-2</v>
      </c>
      <c r="H268" s="33">
        <v>416676</v>
      </c>
      <c r="I268" s="38">
        <f t="shared" si="65"/>
        <v>9.3905969626531555E-2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626256</v>
      </c>
      <c r="O268" s="38">
        <f t="shared" si="69"/>
        <v>0.14113886308410648</v>
      </c>
      <c r="P268" s="33">
        <v>561183</v>
      </c>
      <c r="Q268" s="33">
        <v>6329044</v>
      </c>
      <c r="R268" s="33">
        <v>6329044</v>
      </c>
      <c r="S268" s="33">
        <v>247354</v>
      </c>
      <c r="T268" s="38">
        <f t="shared" si="70"/>
        <v>3.9082363781955065E-2</v>
      </c>
      <c r="U268" s="38">
        <f t="shared" si="71"/>
        <v>-0.25750423658592647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11401902</v>
      </c>
      <c r="E269" s="33">
        <v>11401902</v>
      </c>
      <c r="F269" s="33">
        <v>2678613</v>
      </c>
      <c r="G269" s="38">
        <f t="shared" si="64"/>
        <v>0.2349268569401842</v>
      </c>
      <c r="H269" s="33">
        <v>2292088</v>
      </c>
      <c r="I269" s="38">
        <f t="shared" si="65"/>
        <v>0.20102681114080792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4970701</v>
      </c>
      <c r="O269" s="38">
        <f t="shared" si="69"/>
        <v>0.43595366808099212</v>
      </c>
      <c r="P269" s="33">
        <v>3699514</v>
      </c>
      <c r="Q269" s="33">
        <v>12154736</v>
      </c>
      <c r="R269" s="33">
        <v>12154736</v>
      </c>
      <c r="S269" s="33">
        <v>1767417</v>
      </c>
      <c r="T269" s="38">
        <f t="shared" si="70"/>
        <v>0.14540973987423503</v>
      </c>
      <c r="U269" s="38">
        <f t="shared" si="71"/>
        <v>-0.38043537610615885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5854453</v>
      </c>
      <c r="E270" s="33">
        <v>5854453</v>
      </c>
      <c r="F270" s="33">
        <v>1270646</v>
      </c>
      <c r="G270" s="38">
        <f t="shared" si="64"/>
        <v>0.21703923492083718</v>
      </c>
      <c r="H270" s="33">
        <v>1294580</v>
      </c>
      <c r="I270" s="38">
        <f t="shared" si="65"/>
        <v>0.22112740507097758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2565226</v>
      </c>
      <c r="O270" s="38">
        <f t="shared" si="69"/>
        <v>0.43816663999181477</v>
      </c>
      <c r="P270" s="33">
        <v>2625437</v>
      </c>
      <c r="Q270" s="33">
        <v>5866551</v>
      </c>
      <c r="R270" s="33">
        <v>5866551</v>
      </c>
      <c r="S270" s="33">
        <v>1381131</v>
      </c>
      <c r="T270" s="38">
        <f t="shared" si="70"/>
        <v>0.23542469843013383</v>
      </c>
      <c r="U270" s="38">
        <f t="shared" si="71"/>
        <v>-0.50690875461875495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12303308</v>
      </c>
      <c r="E271" s="33">
        <v>12303308</v>
      </c>
      <c r="F271" s="33">
        <v>2278955</v>
      </c>
      <c r="G271" s="38">
        <f t="shared" si="64"/>
        <v>0.18523107769065036</v>
      </c>
      <c r="H271" s="33">
        <v>2471202</v>
      </c>
      <c r="I271" s="38">
        <f t="shared" si="65"/>
        <v>0.20085671268247532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4750157</v>
      </c>
      <c r="O271" s="38">
        <f t="shared" si="69"/>
        <v>0.38608779037312568</v>
      </c>
      <c r="P271" s="33">
        <v>4584748</v>
      </c>
      <c r="Q271" s="33">
        <v>10179369</v>
      </c>
      <c r="R271" s="33">
        <v>10179369</v>
      </c>
      <c r="S271" s="33">
        <v>2346688</v>
      </c>
      <c r="T271" s="38">
        <f t="shared" si="70"/>
        <v>0.23053373937028906</v>
      </c>
      <c r="U271" s="38">
        <f t="shared" si="71"/>
        <v>-0.46099502088228184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2691402</v>
      </c>
      <c r="E272" s="33">
        <v>2691402</v>
      </c>
      <c r="F272" s="33">
        <v>450607</v>
      </c>
      <c r="G272" s="38">
        <f t="shared" si="64"/>
        <v>0.16742463593324222</v>
      </c>
      <c r="H272" s="33">
        <v>726036</v>
      </c>
      <c r="I272" s="38">
        <f t="shared" si="65"/>
        <v>0.26976126197424244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1176643</v>
      </c>
      <c r="O272" s="38">
        <f t="shared" si="69"/>
        <v>0.43718589790748463</v>
      </c>
      <c r="P272" s="33">
        <v>1068824</v>
      </c>
      <c r="Q272" s="33">
        <v>2813401</v>
      </c>
      <c r="R272" s="33">
        <v>2813401</v>
      </c>
      <c r="S272" s="33">
        <v>551692</v>
      </c>
      <c r="T272" s="38">
        <f t="shared" si="70"/>
        <v>0.19609433564571849</v>
      </c>
      <c r="U272" s="38">
        <f t="shared" si="71"/>
        <v>-0.32071510370276113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5250876</v>
      </c>
      <c r="E273" s="33">
        <v>5250876</v>
      </c>
      <c r="F273" s="33">
        <v>463778</v>
      </c>
      <c r="G273" s="38">
        <f t="shared" si="64"/>
        <v>8.8323929188196412E-2</v>
      </c>
      <c r="H273" s="33">
        <v>504148</v>
      </c>
      <c r="I273" s="38">
        <f t="shared" si="65"/>
        <v>9.6012170159798099E-2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967926</v>
      </c>
      <c r="O273" s="38">
        <f t="shared" si="69"/>
        <v>0.1843360993479945</v>
      </c>
      <c r="P273" s="33">
        <v>824969</v>
      </c>
      <c r="Q273" s="33">
        <v>6598569</v>
      </c>
      <c r="R273" s="33">
        <v>6598569</v>
      </c>
      <c r="S273" s="33">
        <v>436368</v>
      </c>
      <c r="T273" s="38">
        <f t="shared" si="70"/>
        <v>6.6130701974928194E-2</v>
      </c>
      <c r="U273" s="38">
        <f t="shared" si="71"/>
        <v>-0.3888885521758999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41939103</v>
      </c>
      <c r="E275" s="34">
        <f>SUM(E268:E274)</f>
        <v>41939103</v>
      </c>
      <c r="F275" s="34">
        <f>SUM(F268:F274)</f>
        <v>7352179</v>
      </c>
      <c r="G275" s="39">
        <f t="shared" si="64"/>
        <v>0.17530606222073944</v>
      </c>
      <c r="H275" s="34">
        <f>SUM(H268:H274)</f>
        <v>7704730</v>
      </c>
      <c r="I275" s="39">
        <f t="shared" si="65"/>
        <v>0.18371232212572597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15056909</v>
      </c>
      <c r="O275" s="39">
        <f t="shared" si="69"/>
        <v>0.35901838434646538</v>
      </c>
      <c r="P275" s="34">
        <f>SUM(P268:P274)</f>
        <v>13364675</v>
      </c>
      <c r="Q275" s="34">
        <f>SUM(Q268:Q274)</f>
        <v>43941670</v>
      </c>
      <c r="R275" s="34">
        <f>SUM(R268:R274)</f>
        <v>43941670</v>
      </c>
      <c r="S275" s="34">
        <f>SUM(S268:S274)</f>
        <v>6730650</v>
      </c>
      <c r="T275" s="39">
        <f t="shared" si="70"/>
        <v>0.15317237601574998</v>
      </c>
      <c r="U275" s="39">
        <f t="shared" si="71"/>
        <v>-0.42350038440889881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9226402</v>
      </c>
      <c r="E276" s="33">
        <v>9226402</v>
      </c>
      <c r="F276" s="33">
        <v>664838</v>
      </c>
      <c r="G276" s="38">
        <f t="shared" si="64"/>
        <v>7.2058208606128368E-2</v>
      </c>
      <c r="H276" s="33">
        <v>882603</v>
      </c>
      <c r="I276" s="38">
        <f t="shared" si="65"/>
        <v>9.5660583616452008E-2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1547441</v>
      </c>
      <c r="O276" s="38">
        <f t="shared" si="69"/>
        <v>0.16771879222258038</v>
      </c>
      <c r="P276" s="33">
        <v>2085507</v>
      </c>
      <c r="Q276" s="33">
        <v>8623371</v>
      </c>
      <c r="R276" s="33">
        <v>8623371</v>
      </c>
      <c r="S276" s="33">
        <v>997838</v>
      </c>
      <c r="T276" s="38">
        <f t="shared" si="70"/>
        <v>0.11571321702382978</v>
      </c>
      <c r="U276" s="38">
        <f t="shared" si="71"/>
        <v>-0.5767921181755804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6910380</v>
      </c>
      <c r="E277" s="33">
        <v>6910380</v>
      </c>
      <c r="F277" s="33">
        <v>663455</v>
      </c>
      <c r="G277" s="38">
        <f t="shared" si="64"/>
        <v>9.6008468419971113E-2</v>
      </c>
      <c r="H277" s="33">
        <v>848616</v>
      </c>
      <c r="I277" s="38">
        <f t="shared" si="65"/>
        <v>0.12280308752919521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1512071</v>
      </c>
      <c r="O277" s="38">
        <f t="shared" si="69"/>
        <v>0.21881155594916632</v>
      </c>
      <c r="P277" s="33">
        <v>1255881</v>
      </c>
      <c r="Q277" s="33">
        <v>12342589</v>
      </c>
      <c r="R277" s="33">
        <v>12342589</v>
      </c>
      <c r="S277" s="33">
        <v>544322</v>
      </c>
      <c r="T277" s="38">
        <f t="shared" si="70"/>
        <v>4.4101120113454316E-2</v>
      </c>
      <c r="U277" s="38">
        <f t="shared" si="71"/>
        <v>-0.32428629782598828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12801629</v>
      </c>
      <c r="E278" s="33">
        <v>12801629</v>
      </c>
      <c r="F278" s="33">
        <v>4158181</v>
      </c>
      <c r="G278" s="38">
        <f t="shared" si="64"/>
        <v>0.32481655264341747</v>
      </c>
      <c r="H278" s="33">
        <v>5646948</v>
      </c>
      <c r="I278" s="38">
        <f t="shared" si="65"/>
        <v>0.4411116741470949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9805129</v>
      </c>
      <c r="O278" s="38">
        <f t="shared" si="69"/>
        <v>0.76592822679051231</v>
      </c>
      <c r="P278" s="33">
        <v>6947913</v>
      </c>
      <c r="Q278" s="33">
        <v>18406000</v>
      </c>
      <c r="R278" s="33">
        <v>18406000</v>
      </c>
      <c r="S278" s="33">
        <v>3490959</v>
      </c>
      <c r="T278" s="38">
        <f t="shared" si="70"/>
        <v>0.1896641855916549</v>
      </c>
      <c r="U278" s="38">
        <f t="shared" si="71"/>
        <v>-0.18724543614751654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8399626</v>
      </c>
      <c r="E279" s="33">
        <v>8399626</v>
      </c>
      <c r="F279" s="33">
        <v>359057</v>
      </c>
      <c r="G279" s="38">
        <f t="shared" si="64"/>
        <v>4.2746784202058519E-2</v>
      </c>
      <c r="H279" s="33">
        <v>571923</v>
      </c>
      <c r="I279" s="38">
        <f t="shared" si="65"/>
        <v>6.8089103014824709E-2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930980</v>
      </c>
      <c r="O279" s="38">
        <f t="shared" si="69"/>
        <v>0.11083588721688323</v>
      </c>
      <c r="P279" s="33">
        <v>1033926</v>
      </c>
      <c r="Q279" s="33">
        <v>6202947</v>
      </c>
      <c r="R279" s="33">
        <v>6202947</v>
      </c>
      <c r="S279" s="33">
        <v>531185</v>
      </c>
      <c r="T279" s="38">
        <f t="shared" si="70"/>
        <v>8.5634296085392955E-2</v>
      </c>
      <c r="U279" s="38">
        <f t="shared" si="71"/>
        <v>-0.44684339111309712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5079486</v>
      </c>
      <c r="E280" s="33">
        <v>5079486</v>
      </c>
      <c r="F280" s="33">
        <v>195495</v>
      </c>
      <c r="G280" s="38">
        <f t="shared" si="64"/>
        <v>3.8487161890002258E-2</v>
      </c>
      <c r="H280" s="33">
        <v>162753</v>
      </c>
      <c r="I280" s="38">
        <f t="shared" si="65"/>
        <v>3.2041234093370861E-2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358248</v>
      </c>
      <c r="O280" s="38">
        <f t="shared" si="69"/>
        <v>7.0528395983373127E-2</v>
      </c>
      <c r="P280" s="33">
        <v>330350</v>
      </c>
      <c r="Q280" s="33">
        <v>2902446</v>
      </c>
      <c r="R280" s="33">
        <v>2902446</v>
      </c>
      <c r="S280" s="33">
        <v>159212</v>
      </c>
      <c r="T280" s="38">
        <f t="shared" si="70"/>
        <v>5.485442278684944E-2</v>
      </c>
      <c r="U280" s="38">
        <f t="shared" si="71"/>
        <v>-0.50733161798092929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3141507</v>
      </c>
      <c r="E281" s="33">
        <v>3141507</v>
      </c>
      <c r="F281" s="33">
        <v>838246</v>
      </c>
      <c r="G281" s="38">
        <f t="shared" si="64"/>
        <v>0.26682926378963984</v>
      </c>
      <c r="H281" s="33">
        <v>978152</v>
      </c>
      <c r="I281" s="38">
        <f t="shared" si="65"/>
        <v>0.31136394093662689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1816398</v>
      </c>
      <c r="O281" s="38">
        <f t="shared" si="69"/>
        <v>0.57819320472626667</v>
      </c>
      <c r="P281" s="33">
        <v>912433</v>
      </c>
      <c r="Q281" s="33">
        <v>2693427</v>
      </c>
      <c r="R281" s="33">
        <v>2693427</v>
      </c>
      <c r="S281" s="33">
        <v>436637</v>
      </c>
      <c r="T281" s="38">
        <f t="shared" si="70"/>
        <v>0.16211206021176738</v>
      </c>
      <c r="U281" s="38">
        <f t="shared" si="71"/>
        <v>7.2026110410298605E-2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5473858</v>
      </c>
      <c r="E282" s="33">
        <v>5473858</v>
      </c>
      <c r="F282" s="33">
        <v>837197</v>
      </c>
      <c r="G282" s="38">
        <f t="shared" si="64"/>
        <v>0.15294459593215606</v>
      </c>
      <c r="H282" s="33">
        <v>1076961</v>
      </c>
      <c r="I282" s="38">
        <f t="shared" si="65"/>
        <v>0.19674624369137819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1914158</v>
      </c>
      <c r="O282" s="38">
        <f t="shared" si="69"/>
        <v>0.34969083962353426</v>
      </c>
      <c r="P282" s="33">
        <v>3269001</v>
      </c>
      <c r="Q282" s="33">
        <v>6271300</v>
      </c>
      <c r="R282" s="33">
        <v>6271300</v>
      </c>
      <c r="S282" s="33">
        <v>1627954</v>
      </c>
      <c r="T282" s="38">
        <f t="shared" si="70"/>
        <v>0.25958796421794522</v>
      </c>
      <c r="U282" s="38">
        <f t="shared" si="71"/>
        <v>-0.67055348101759527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3182961</v>
      </c>
      <c r="E283" s="33">
        <v>6505984</v>
      </c>
      <c r="F283" s="33">
        <v>527391</v>
      </c>
      <c r="G283" s="38">
        <f t="shared" si="64"/>
        <v>0.16569194533015014</v>
      </c>
      <c r="H283" s="33">
        <v>588237</v>
      </c>
      <c r="I283" s="38">
        <f t="shared" si="65"/>
        <v>0.18480810792215174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1115628</v>
      </c>
      <c r="O283" s="38">
        <f t="shared" si="69"/>
        <v>0.35050005325230188</v>
      </c>
      <c r="P283" s="33">
        <v>901304</v>
      </c>
      <c r="Q283" s="33">
        <v>3368057</v>
      </c>
      <c r="R283" s="33">
        <v>3368057</v>
      </c>
      <c r="S283" s="33">
        <v>442849</v>
      </c>
      <c r="T283" s="38">
        <f t="shared" si="70"/>
        <v>0.13148500752807923</v>
      </c>
      <c r="U283" s="38">
        <f t="shared" si="71"/>
        <v>-0.34734895218483441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54215849</v>
      </c>
      <c r="E285" s="34">
        <f>SUM(E276:E284)</f>
        <v>57538872</v>
      </c>
      <c r="F285" s="34">
        <f>SUM(F276:F284)</f>
        <v>8243860</v>
      </c>
      <c r="G285" s="39">
        <f t="shared" si="64"/>
        <v>0.15205627417178325</v>
      </c>
      <c r="H285" s="34">
        <f>SUM(H276:H284)</f>
        <v>10756193</v>
      </c>
      <c r="I285" s="39">
        <f t="shared" si="65"/>
        <v>0.19839573110807507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19000053</v>
      </c>
      <c r="O285" s="39">
        <f t="shared" si="69"/>
        <v>0.35045200527985831</v>
      </c>
      <c r="P285" s="34">
        <f>SUM(P276:P284)</f>
        <v>16736315</v>
      </c>
      <c r="Q285" s="34">
        <f>SUM(Q276:Q284)</f>
        <v>60810137</v>
      </c>
      <c r="R285" s="34">
        <f>SUM(R276:R284)</f>
        <v>60810137</v>
      </c>
      <c r="S285" s="34">
        <f>SUM(S276:S284)</f>
        <v>8230956</v>
      </c>
      <c r="T285" s="39">
        <f t="shared" si="70"/>
        <v>0.13535499846020738</v>
      </c>
      <c r="U285" s="39">
        <f t="shared" si="71"/>
        <v>-0.35731413994060224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15334745</v>
      </c>
      <c r="E286" s="33">
        <v>15334745</v>
      </c>
      <c r="F286" s="33">
        <v>4089961</v>
      </c>
      <c r="G286" s="38">
        <f t="shared" si="64"/>
        <v>0.26671203205530969</v>
      </c>
      <c r="H286" s="33">
        <v>8067974</v>
      </c>
      <c r="I286" s="38">
        <f t="shared" si="65"/>
        <v>0.52612377969115232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12157935</v>
      </c>
      <c r="O286" s="38">
        <f t="shared" si="69"/>
        <v>0.792835811746462</v>
      </c>
      <c r="P286" s="33">
        <v>5492656</v>
      </c>
      <c r="Q286" s="33">
        <v>4235389</v>
      </c>
      <c r="R286" s="33">
        <v>4235389</v>
      </c>
      <c r="S286" s="33">
        <v>3351464</v>
      </c>
      <c r="T286" s="38">
        <f t="shared" si="70"/>
        <v>0.79130016156721383</v>
      </c>
      <c r="U286" s="38">
        <f t="shared" si="71"/>
        <v>0.46886569994552718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3455117</v>
      </c>
      <c r="E287" s="33">
        <v>3455117</v>
      </c>
      <c r="F287" s="33">
        <v>888674</v>
      </c>
      <c r="G287" s="38">
        <f t="shared" si="64"/>
        <v>0.25720518292144667</v>
      </c>
      <c r="H287" s="33">
        <v>886593</v>
      </c>
      <c r="I287" s="38">
        <f t="shared" si="65"/>
        <v>0.25660288783274199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1775267</v>
      </c>
      <c r="O287" s="38">
        <f t="shared" si="69"/>
        <v>0.51380807075418866</v>
      </c>
      <c r="P287" s="33">
        <v>1095910</v>
      </c>
      <c r="Q287" s="33">
        <v>4368423</v>
      </c>
      <c r="R287" s="33">
        <v>4368423</v>
      </c>
      <c r="S287" s="33">
        <v>681962</v>
      </c>
      <c r="T287" s="38">
        <f t="shared" si="70"/>
        <v>0.15611171354056144</v>
      </c>
      <c r="U287" s="38">
        <f t="shared" si="71"/>
        <v>-0.19099834840452223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2089809</v>
      </c>
      <c r="E288" s="33">
        <v>2089809</v>
      </c>
      <c r="F288" s="33">
        <v>2162108</v>
      </c>
      <c r="G288" s="38">
        <f t="shared" si="64"/>
        <v>1.0345959846091197</v>
      </c>
      <c r="H288" s="33">
        <v>1188301</v>
      </c>
      <c r="I288" s="38">
        <f t="shared" si="65"/>
        <v>0.56861703629374738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3350409</v>
      </c>
      <c r="O288" s="38">
        <f t="shared" si="69"/>
        <v>1.6032130209028672</v>
      </c>
      <c r="P288" s="33">
        <v>1629506</v>
      </c>
      <c r="Q288" s="33">
        <v>10774009</v>
      </c>
      <c r="R288" s="33">
        <v>10774009</v>
      </c>
      <c r="S288" s="33">
        <v>865246</v>
      </c>
      <c r="T288" s="38">
        <f t="shared" si="70"/>
        <v>8.0308639059054068E-2</v>
      </c>
      <c r="U288" s="38">
        <f t="shared" si="71"/>
        <v>-0.27075997265428908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10940584</v>
      </c>
      <c r="E289" s="33">
        <v>10940584</v>
      </c>
      <c r="F289" s="33">
        <v>986408</v>
      </c>
      <c r="G289" s="38">
        <f t="shared" si="64"/>
        <v>9.0160452129429289E-2</v>
      </c>
      <c r="H289" s="33">
        <v>996096</v>
      </c>
      <c r="I289" s="38">
        <f t="shared" si="65"/>
        <v>9.1045962445880396E-2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1982504</v>
      </c>
      <c r="O289" s="38">
        <f t="shared" si="69"/>
        <v>0.1812064145753097</v>
      </c>
      <c r="P289" s="33">
        <v>1468401</v>
      </c>
      <c r="Q289" s="33">
        <v>7079962</v>
      </c>
      <c r="R289" s="33">
        <v>7079962</v>
      </c>
      <c r="S289" s="33">
        <v>727075</v>
      </c>
      <c r="T289" s="38">
        <f t="shared" si="70"/>
        <v>0.10269476022611421</v>
      </c>
      <c r="U289" s="38">
        <f t="shared" si="71"/>
        <v>-0.32164579021670514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47272592</v>
      </c>
      <c r="E290" s="33">
        <v>47272592</v>
      </c>
      <c r="F290" s="33">
        <v>4691570</v>
      </c>
      <c r="G290" s="38">
        <f t="shared" si="64"/>
        <v>9.924503399348189E-2</v>
      </c>
      <c r="H290" s="33">
        <v>6722138</v>
      </c>
      <c r="I290" s="38">
        <f t="shared" si="65"/>
        <v>0.14219947998620427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11413708</v>
      </c>
      <c r="O290" s="38">
        <f t="shared" si="69"/>
        <v>0.24144451397968617</v>
      </c>
      <c r="P290" s="33">
        <v>10699091</v>
      </c>
      <c r="Q290" s="33">
        <v>47063057</v>
      </c>
      <c r="R290" s="33">
        <v>47063057</v>
      </c>
      <c r="S290" s="33">
        <v>5067166</v>
      </c>
      <c r="T290" s="38">
        <f t="shared" si="70"/>
        <v>0.10766759158887618</v>
      </c>
      <c r="U290" s="38">
        <f t="shared" si="71"/>
        <v>-0.37170942839910415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79092847</v>
      </c>
      <c r="E292" s="34">
        <f>SUM(E286:E291)</f>
        <v>79092847</v>
      </c>
      <c r="F292" s="34">
        <f>SUM(F286:F291)</f>
        <v>12818721</v>
      </c>
      <c r="G292" s="39">
        <f t="shared" si="64"/>
        <v>0.16207181162665696</v>
      </c>
      <c r="H292" s="34">
        <f>SUM(H286:H291)</f>
        <v>17861102</v>
      </c>
      <c r="I292" s="39">
        <f t="shared" si="65"/>
        <v>0.22582449206816388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30679823</v>
      </c>
      <c r="O292" s="39">
        <f t="shared" si="69"/>
        <v>0.38789630369482087</v>
      </c>
      <c r="P292" s="34">
        <f>SUM(P286:P291)</f>
        <v>20385564</v>
      </c>
      <c r="Q292" s="34">
        <f>SUM(Q286:Q291)</f>
        <v>73520840</v>
      </c>
      <c r="R292" s="34">
        <f>SUM(R286:R291)</f>
        <v>73520840</v>
      </c>
      <c r="S292" s="34">
        <f>SUM(S286:S291)</f>
        <v>10692913</v>
      </c>
      <c r="T292" s="39">
        <f t="shared" si="70"/>
        <v>0.14544057168008417</v>
      </c>
      <c r="U292" s="39">
        <f t="shared" si="71"/>
        <v>-0.12383576927280504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14732196</v>
      </c>
      <c r="G293" s="38">
        <f t="shared" si="64"/>
        <v>0.20869550583352275</v>
      </c>
      <c r="H293" s="33">
        <v>18225529</v>
      </c>
      <c r="I293" s="38">
        <f t="shared" si="65"/>
        <v>0.25818187551526861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32957725</v>
      </c>
      <c r="O293" s="38">
        <f t="shared" si="69"/>
        <v>0.46687738134879136</v>
      </c>
      <c r="P293" s="33">
        <v>24677537</v>
      </c>
      <c r="Q293" s="33">
        <v>66904274</v>
      </c>
      <c r="R293" s="33">
        <v>66904274</v>
      </c>
      <c r="S293" s="33">
        <v>13366090</v>
      </c>
      <c r="T293" s="38">
        <f t="shared" si="70"/>
        <v>0.19977931454722908</v>
      </c>
      <c r="U293" s="38">
        <f t="shared" si="71"/>
        <v>-0.26145267252562521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10740330</v>
      </c>
      <c r="E294" s="33">
        <v>10740330</v>
      </c>
      <c r="F294" s="33">
        <v>3205438</v>
      </c>
      <c r="G294" s="38">
        <f t="shared" si="64"/>
        <v>0.29844874412611155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3205438</v>
      </c>
      <c r="O294" s="38">
        <f t="shared" si="69"/>
        <v>0.29844874412611155</v>
      </c>
      <c r="P294" s="33">
        <v>4469442</v>
      </c>
      <c r="Q294" s="33">
        <v>12102175</v>
      </c>
      <c r="R294" s="33">
        <v>12102175</v>
      </c>
      <c r="S294" s="33">
        <v>2131307</v>
      </c>
      <c r="T294" s="38">
        <f t="shared" si="70"/>
        <v>0.17610941834835475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5296503</v>
      </c>
      <c r="E295" s="33">
        <v>5296503</v>
      </c>
      <c r="F295" s="33">
        <v>187264</v>
      </c>
      <c r="G295" s="38">
        <f t="shared" si="64"/>
        <v>3.535615858237029E-2</v>
      </c>
      <c r="H295" s="33">
        <v>4032658</v>
      </c>
      <c r="I295" s="38">
        <f t="shared" si="65"/>
        <v>0.76138123588337436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4219922</v>
      </c>
      <c r="O295" s="38">
        <f t="shared" si="69"/>
        <v>0.79673739446574465</v>
      </c>
      <c r="P295" s="33">
        <v>430564</v>
      </c>
      <c r="Q295" s="33">
        <v>4474682</v>
      </c>
      <c r="R295" s="33">
        <v>4474682</v>
      </c>
      <c r="S295" s="33">
        <v>241918</v>
      </c>
      <c r="T295" s="38">
        <f t="shared" si="70"/>
        <v>5.4063730115346743E-2</v>
      </c>
      <c r="U295" s="38">
        <f t="shared" si="71"/>
        <v>8.3659897251047468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10469548</v>
      </c>
      <c r="E296" s="33">
        <v>10469548</v>
      </c>
      <c r="F296" s="33">
        <v>3883869</v>
      </c>
      <c r="G296" s="38">
        <f t="shared" si="64"/>
        <v>0.37096816405063521</v>
      </c>
      <c r="H296" s="33">
        <v>3279118</v>
      </c>
      <c r="I296" s="38">
        <f t="shared" si="65"/>
        <v>0.31320530743065506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7162987</v>
      </c>
      <c r="O296" s="38">
        <f t="shared" si="69"/>
        <v>0.68417347148129026</v>
      </c>
      <c r="P296" s="33">
        <v>4718092</v>
      </c>
      <c r="Q296" s="33">
        <v>10893986</v>
      </c>
      <c r="R296" s="33">
        <v>10893986</v>
      </c>
      <c r="S296" s="33">
        <v>2708061</v>
      </c>
      <c r="T296" s="38">
        <f t="shared" si="70"/>
        <v>0.24858311732730334</v>
      </c>
      <c r="U296" s="38">
        <f t="shared" si="71"/>
        <v>-0.30499066147925902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97098203</v>
      </c>
      <c r="E298" s="34">
        <f>SUM(E293:E297)</f>
        <v>97098203</v>
      </c>
      <c r="F298" s="34">
        <f>SUM(F293:F297)</f>
        <v>22008767</v>
      </c>
      <c r="G298" s="39">
        <f t="shared" si="64"/>
        <v>0.22666502901191693</v>
      </c>
      <c r="H298" s="34">
        <f>SUM(H293:H297)</f>
        <v>25537305</v>
      </c>
      <c r="I298" s="39">
        <f t="shared" si="65"/>
        <v>0.26300491884489358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47546072</v>
      </c>
      <c r="O298" s="39">
        <f t="shared" si="69"/>
        <v>0.48966994785681051</v>
      </c>
      <c r="P298" s="34">
        <f>SUM(P293:P297)</f>
        <v>34295635</v>
      </c>
      <c r="Q298" s="34">
        <f>SUM(Q293:Q297)</f>
        <v>94375117</v>
      </c>
      <c r="R298" s="34">
        <f>SUM(R293:R297)</f>
        <v>94375117</v>
      </c>
      <c r="S298" s="34">
        <f>SUM(S293:S297)</f>
        <v>18447376</v>
      </c>
      <c r="T298" s="39">
        <f t="shared" si="70"/>
        <v>0.19546864243887507</v>
      </c>
      <c r="U298" s="39">
        <f t="shared" si="71"/>
        <v>-0.255377397152728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315996726</v>
      </c>
      <c r="E299" s="34">
        <f>SUM(E263:E266,E268:E274,E276:E284,E286:E291,E293:E297)</f>
        <v>319319749</v>
      </c>
      <c r="F299" s="34">
        <f>SUM(F263:F266,F268:F274,F276:F284,F286:F291,F293:F297)</f>
        <v>59135508</v>
      </c>
      <c r="G299" s="39">
        <f t="shared" si="64"/>
        <v>0.18713962245292376</v>
      </c>
      <c r="H299" s="34">
        <f>SUM(H263:H266,H268:H274,H276:H284,H286:H291,H293:H297)</f>
        <v>73364631</v>
      </c>
      <c r="I299" s="39">
        <f t="shared" si="65"/>
        <v>0.23216895924421699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132500139</v>
      </c>
      <c r="O299" s="39">
        <f t="shared" si="69"/>
        <v>0.41930858169714075</v>
      </c>
      <c r="P299" s="34">
        <f>SUM(P263:P266,P268:P274,P276:P284,P286:P291,P293:P297)</f>
        <v>104014727</v>
      </c>
      <c r="Q299" s="34">
        <f>SUM(Q263:Q266,Q268:Q274,Q276:Q284,Q286:Q291,Q293:Q297)</f>
        <v>296957860</v>
      </c>
      <c r="R299" s="34">
        <f>SUM(R263:R266,R268:R274,R276:R284,R286:R291,R293:R297)</f>
        <v>296957860</v>
      </c>
      <c r="S299" s="34">
        <f>SUM(S263:S266,S268:S274,S276:S284,S286:S291,S293:S297)</f>
        <v>50004744</v>
      </c>
      <c r="T299" s="39">
        <f t="shared" si="70"/>
        <v>0.168390033521928</v>
      </c>
      <c r="U299" s="39">
        <f t="shared" si="71"/>
        <v>-0.29467073446243819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2509821110</v>
      </c>
      <c r="E302" s="33">
        <v>2509821110</v>
      </c>
      <c r="F302" s="33">
        <v>486441782</v>
      </c>
      <c r="G302" s="38">
        <f t="shared" ref="G302:G339" si="72">IF(($D302     =0),0,($F302     /$D302     ))</f>
        <v>0.19381532016837646</v>
      </c>
      <c r="H302" s="33">
        <v>701199064</v>
      </c>
      <c r="I302" s="38">
        <f t="shared" ref="I302:I339" si="73">IF(($D302     =0),0,($H302     /$D302     ))</f>
        <v>0.27938208870990011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1187640846</v>
      </c>
      <c r="O302" s="38">
        <f t="shared" ref="O302:O339" si="77">IF(($D302     =0),0,($N302     /$D302     ))</f>
        <v>0.4731974088782766</v>
      </c>
      <c r="P302" s="33">
        <v>1141950375</v>
      </c>
      <c r="Q302" s="33">
        <v>2489084333</v>
      </c>
      <c r="R302" s="33">
        <v>2489084333</v>
      </c>
      <c r="S302" s="33">
        <v>663577013</v>
      </c>
      <c r="T302" s="38">
        <f t="shared" ref="T302:T339" si="78">IF(($Q302     =0),0,($S302     /$Q302     ))</f>
        <v>0.26659482935245327</v>
      </c>
      <c r="U302" s="38">
        <f t="shared" ref="U302:U339" si="79">IF(($P302     =0),0,(($H302     /$P302     )-1))</f>
        <v>-0.38596362911129134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2509821110</v>
      </c>
      <c r="E303" s="34">
        <f>E302</f>
        <v>2509821110</v>
      </c>
      <c r="F303" s="34">
        <f>F302</f>
        <v>486441782</v>
      </c>
      <c r="G303" s="39">
        <f t="shared" si="72"/>
        <v>0.19381532016837646</v>
      </c>
      <c r="H303" s="34">
        <f>H302</f>
        <v>701199064</v>
      </c>
      <c r="I303" s="39">
        <f t="shared" si="73"/>
        <v>0.27938208870990011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1187640846</v>
      </c>
      <c r="O303" s="39">
        <f t="shared" si="77"/>
        <v>0.4731974088782766</v>
      </c>
      <c r="P303" s="34">
        <f>P302</f>
        <v>1141950375</v>
      </c>
      <c r="Q303" s="34">
        <f>Q302</f>
        <v>2489084333</v>
      </c>
      <c r="R303" s="34">
        <f>R302</f>
        <v>2489084333</v>
      </c>
      <c r="S303" s="34">
        <f>S302</f>
        <v>663577013</v>
      </c>
      <c r="T303" s="39">
        <f t="shared" si="78"/>
        <v>0.26659482935245327</v>
      </c>
      <c r="U303" s="39">
        <f t="shared" si="79"/>
        <v>-0.38596362911129134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22558013</v>
      </c>
      <c r="E304" s="33">
        <v>22558013</v>
      </c>
      <c r="F304" s="33">
        <v>3400393</v>
      </c>
      <c r="G304" s="38">
        <f t="shared" si="72"/>
        <v>0.15073991667617179</v>
      </c>
      <c r="H304" s="33">
        <v>4871496</v>
      </c>
      <c r="I304" s="38">
        <f t="shared" si="73"/>
        <v>0.21595412681072576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8271889</v>
      </c>
      <c r="O304" s="38">
        <f t="shared" si="77"/>
        <v>0.36669404348689755</v>
      </c>
      <c r="P304" s="33">
        <v>9090423</v>
      </c>
      <c r="Q304" s="33">
        <v>22292020</v>
      </c>
      <c r="R304" s="33">
        <v>22292020</v>
      </c>
      <c r="S304" s="33">
        <v>5417843</v>
      </c>
      <c r="T304" s="38">
        <f t="shared" si="78"/>
        <v>0.24303957200827919</v>
      </c>
      <c r="U304" s="38">
        <f t="shared" si="79"/>
        <v>-0.46410678578983622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15591754</v>
      </c>
      <c r="E305" s="33">
        <v>15591754</v>
      </c>
      <c r="F305" s="33">
        <v>3572864</v>
      </c>
      <c r="G305" s="38">
        <f t="shared" si="72"/>
        <v>0.22915087038956616</v>
      </c>
      <c r="H305" s="33">
        <v>5076591</v>
      </c>
      <c r="I305" s="38">
        <f t="shared" si="73"/>
        <v>0.32559460596928352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8649455</v>
      </c>
      <c r="O305" s="38">
        <f t="shared" si="77"/>
        <v>0.55474547635884963</v>
      </c>
      <c r="P305" s="33">
        <v>8521080</v>
      </c>
      <c r="Q305" s="33">
        <v>16185346</v>
      </c>
      <c r="R305" s="33">
        <v>16185346</v>
      </c>
      <c r="S305" s="33">
        <v>4659170</v>
      </c>
      <c r="T305" s="38">
        <f t="shared" si="78"/>
        <v>0.28786347848232591</v>
      </c>
      <c r="U305" s="38">
        <f t="shared" si="79"/>
        <v>-0.40423150586545364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39748710</v>
      </c>
      <c r="E306" s="33">
        <v>39910710</v>
      </c>
      <c r="F306" s="33">
        <v>8146944</v>
      </c>
      <c r="G306" s="38">
        <f t="shared" si="72"/>
        <v>0.2049612176093262</v>
      </c>
      <c r="H306" s="33">
        <v>10345515</v>
      </c>
      <c r="I306" s="38">
        <f t="shared" si="73"/>
        <v>0.26027297489654383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18492459</v>
      </c>
      <c r="O306" s="38">
        <f t="shared" si="77"/>
        <v>0.46523419250587</v>
      </c>
      <c r="P306" s="33">
        <v>13919175</v>
      </c>
      <c r="Q306" s="33">
        <v>29370300</v>
      </c>
      <c r="R306" s="33">
        <v>29370300</v>
      </c>
      <c r="S306" s="33">
        <v>7282933</v>
      </c>
      <c r="T306" s="38">
        <f t="shared" si="78"/>
        <v>0.24796930913201432</v>
      </c>
      <c r="U306" s="38">
        <f t="shared" si="79"/>
        <v>-0.2567436647646143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82945901</v>
      </c>
      <c r="E307" s="33">
        <v>84345901</v>
      </c>
      <c r="F307" s="33">
        <v>18441300</v>
      </c>
      <c r="G307" s="38">
        <f t="shared" si="72"/>
        <v>0.22232925048339641</v>
      </c>
      <c r="H307" s="33">
        <v>22071389</v>
      </c>
      <c r="I307" s="38">
        <f t="shared" si="73"/>
        <v>0.26609378804625922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40512689</v>
      </c>
      <c r="O307" s="38">
        <f t="shared" si="77"/>
        <v>0.48842303852965563</v>
      </c>
      <c r="P307" s="33">
        <v>33335213</v>
      </c>
      <c r="Q307" s="33">
        <v>86420002</v>
      </c>
      <c r="R307" s="33">
        <v>86420002</v>
      </c>
      <c r="S307" s="33">
        <v>18284032</v>
      </c>
      <c r="T307" s="38">
        <f t="shared" si="78"/>
        <v>0.21157176089859384</v>
      </c>
      <c r="U307" s="38">
        <f t="shared" si="79"/>
        <v>-0.33789566606339072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52963252</v>
      </c>
      <c r="E308" s="33">
        <v>53147015</v>
      </c>
      <c r="F308" s="33">
        <v>8879573</v>
      </c>
      <c r="G308" s="38">
        <f t="shared" si="72"/>
        <v>0.16765535847383389</v>
      </c>
      <c r="H308" s="33">
        <v>12219601</v>
      </c>
      <c r="I308" s="38">
        <f t="shared" si="73"/>
        <v>0.23071848005103615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21099174</v>
      </c>
      <c r="O308" s="38">
        <f t="shared" si="77"/>
        <v>0.39837383852487002</v>
      </c>
      <c r="P308" s="33">
        <v>17024463</v>
      </c>
      <c r="Q308" s="33">
        <v>43344050</v>
      </c>
      <c r="R308" s="33">
        <v>43344050</v>
      </c>
      <c r="S308" s="33">
        <v>9604640</v>
      </c>
      <c r="T308" s="38">
        <f t="shared" si="78"/>
        <v>0.22159073736764331</v>
      </c>
      <c r="U308" s="38">
        <f t="shared" si="79"/>
        <v>-0.28223280816552043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4168</v>
      </c>
      <c r="E309" s="33">
        <v>4168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4168</v>
      </c>
      <c r="R309" s="33">
        <v>4168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213811798</v>
      </c>
      <c r="E310" s="34">
        <f>SUM(E304:E309)</f>
        <v>215557561</v>
      </c>
      <c r="F310" s="34">
        <f>SUM(F304:F309)</f>
        <v>42441074</v>
      </c>
      <c r="G310" s="39">
        <f t="shared" si="72"/>
        <v>0.19849734391177049</v>
      </c>
      <c r="H310" s="34">
        <f>SUM(H304:H309)</f>
        <v>54584592</v>
      </c>
      <c r="I310" s="39">
        <f t="shared" si="73"/>
        <v>0.25529270372629298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97025666</v>
      </c>
      <c r="O310" s="39">
        <f t="shared" si="77"/>
        <v>0.45379004763806347</v>
      </c>
      <c r="P310" s="34">
        <f>SUM(P304:P309)</f>
        <v>81890354</v>
      </c>
      <c r="Q310" s="34">
        <f>SUM(Q304:Q309)</f>
        <v>197615886</v>
      </c>
      <c r="R310" s="34">
        <f>SUM(R304:R309)</f>
        <v>197615886</v>
      </c>
      <c r="S310" s="34">
        <f>SUM(S304:S309)</f>
        <v>45248618</v>
      </c>
      <c r="T310" s="39">
        <f t="shared" si="78"/>
        <v>0.22897257359157858</v>
      </c>
      <c r="U310" s="39">
        <f t="shared" si="79"/>
        <v>-0.33344295959448411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51829000</v>
      </c>
      <c r="E311" s="33">
        <v>51829000</v>
      </c>
      <c r="F311" s="33">
        <v>3496844</v>
      </c>
      <c r="G311" s="38">
        <f t="shared" si="72"/>
        <v>6.7468868780026628E-2</v>
      </c>
      <c r="H311" s="33">
        <v>11025370</v>
      </c>
      <c r="I311" s="38">
        <f t="shared" si="73"/>
        <v>0.21272588705165063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14522214</v>
      </c>
      <c r="O311" s="38">
        <f t="shared" si="77"/>
        <v>0.28019475583167724</v>
      </c>
      <c r="P311" s="33">
        <v>15726213</v>
      </c>
      <c r="Q311" s="33">
        <v>46053357</v>
      </c>
      <c r="R311" s="33">
        <v>46053357</v>
      </c>
      <c r="S311" s="33">
        <v>9698255</v>
      </c>
      <c r="T311" s="38">
        <f t="shared" si="78"/>
        <v>0.21058736282786072</v>
      </c>
      <c r="U311" s="38">
        <f t="shared" si="79"/>
        <v>-0.2989176733139759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88564365</v>
      </c>
      <c r="E312" s="33">
        <v>87679924</v>
      </c>
      <c r="F312" s="33">
        <v>13530226</v>
      </c>
      <c r="G312" s="38">
        <f t="shared" si="72"/>
        <v>0.15277279975981312</v>
      </c>
      <c r="H312" s="33">
        <v>27147201</v>
      </c>
      <c r="I312" s="38">
        <f t="shared" si="73"/>
        <v>0.30652510182848375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40677427</v>
      </c>
      <c r="O312" s="38">
        <f t="shared" si="77"/>
        <v>0.45929790158829681</v>
      </c>
      <c r="P312" s="33">
        <v>40924148</v>
      </c>
      <c r="Q312" s="33">
        <v>98464325</v>
      </c>
      <c r="R312" s="33">
        <v>98464325</v>
      </c>
      <c r="S312" s="33">
        <v>26415400</v>
      </c>
      <c r="T312" s="38">
        <f t="shared" si="78"/>
        <v>0.26827381389147797</v>
      </c>
      <c r="U312" s="38">
        <f t="shared" si="79"/>
        <v>-0.33664590891421853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147785359</v>
      </c>
      <c r="E313" s="33">
        <v>147666479</v>
      </c>
      <c r="F313" s="33">
        <v>18604653</v>
      </c>
      <c r="G313" s="38">
        <f t="shared" si="72"/>
        <v>0.12588968978990672</v>
      </c>
      <c r="H313" s="33">
        <v>27063089</v>
      </c>
      <c r="I313" s="38">
        <f t="shared" si="73"/>
        <v>0.18312429041093306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45667742</v>
      </c>
      <c r="O313" s="38">
        <f t="shared" si="77"/>
        <v>0.30901398020083981</v>
      </c>
      <c r="P313" s="33">
        <v>35398178</v>
      </c>
      <c r="Q313" s="33">
        <v>105012783</v>
      </c>
      <c r="R313" s="33">
        <v>105012783</v>
      </c>
      <c r="S313" s="33">
        <v>22334182</v>
      </c>
      <c r="T313" s="38">
        <f t="shared" si="78"/>
        <v>0.21268060289384008</v>
      </c>
      <c r="U313" s="38">
        <f t="shared" si="79"/>
        <v>-0.23546661073911768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43218300</v>
      </c>
      <c r="E314" s="33">
        <v>42523300</v>
      </c>
      <c r="F314" s="33">
        <v>7999752</v>
      </c>
      <c r="G314" s="38">
        <f t="shared" si="72"/>
        <v>0.1851010335899376</v>
      </c>
      <c r="H314" s="33">
        <v>10798948</v>
      </c>
      <c r="I314" s="38">
        <f t="shared" si="73"/>
        <v>0.24986980052431493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18798700</v>
      </c>
      <c r="O314" s="38">
        <f t="shared" si="77"/>
        <v>0.43497083411425252</v>
      </c>
      <c r="P314" s="33">
        <v>5713900</v>
      </c>
      <c r="Q314" s="33">
        <v>42138500</v>
      </c>
      <c r="R314" s="33">
        <v>42138500</v>
      </c>
      <c r="S314" s="33">
        <v>5208040</v>
      </c>
      <c r="T314" s="38">
        <f t="shared" si="78"/>
        <v>0.1235933884689773</v>
      </c>
      <c r="U314" s="38">
        <f t="shared" si="79"/>
        <v>0.88994347118430484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46055599</v>
      </c>
      <c r="E315" s="33">
        <v>46427949</v>
      </c>
      <c r="F315" s="33">
        <v>8018904</v>
      </c>
      <c r="G315" s="38">
        <f t="shared" si="72"/>
        <v>0.17411355348998936</v>
      </c>
      <c r="H315" s="33">
        <v>9146431</v>
      </c>
      <c r="I315" s="38">
        <f t="shared" si="73"/>
        <v>0.19859541941903741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17165335</v>
      </c>
      <c r="O315" s="38">
        <f t="shared" si="77"/>
        <v>0.37270897290902677</v>
      </c>
      <c r="P315" s="33">
        <v>14945712</v>
      </c>
      <c r="Q315" s="33">
        <v>37980666</v>
      </c>
      <c r="R315" s="33">
        <v>37980666</v>
      </c>
      <c r="S315" s="33">
        <v>7745605</v>
      </c>
      <c r="T315" s="38">
        <f t="shared" si="78"/>
        <v>0.20393547074714277</v>
      </c>
      <c r="U315" s="38">
        <f t="shared" si="79"/>
        <v>-0.3880230664153036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377452623</v>
      </c>
      <c r="E317" s="34">
        <f>SUM(E311:E316)</f>
        <v>376126652</v>
      </c>
      <c r="F317" s="34">
        <f>SUM(F311:F316)</f>
        <v>51650379</v>
      </c>
      <c r="G317" s="39">
        <f t="shared" si="72"/>
        <v>0.13683936963924609</v>
      </c>
      <c r="H317" s="34">
        <f>SUM(H311:H316)</f>
        <v>85181039</v>
      </c>
      <c r="I317" s="39">
        <f t="shared" si="73"/>
        <v>0.22567345889128979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136831418</v>
      </c>
      <c r="O317" s="39">
        <f t="shared" si="77"/>
        <v>0.36251282853053585</v>
      </c>
      <c r="P317" s="34">
        <f>SUM(P311:P316)</f>
        <v>112708151</v>
      </c>
      <c r="Q317" s="34">
        <f>SUM(Q311:Q316)</f>
        <v>329649631</v>
      </c>
      <c r="R317" s="34">
        <f>SUM(R311:R316)</f>
        <v>329649631</v>
      </c>
      <c r="S317" s="34">
        <f>SUM(S311:S316)</f>
        <v>71401482</v>
      </c>
      <c r="T317" s="39">
        <f t="shared" si="78"/>
        <v>0.2165980947207552</v>
      </c>
      <c r="U317" s="39">
        <f t="shared" si="79"/>
        <v>-0.24423355148466597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53749686</v>
      </c>
      <c r="E318" s="33">
        <v>53749686</v>
      </c>
      <c r="F318" s="33">
        <v>8989261</v>
      </c>
      <c r="G318" s="38">
        <f t="shared" si="72"/>
        <v>0.16724304212679494</v>
      </c>
      <c r="H318" s="33">
        <v>12945348</v>
      </c>
      <c r="I318" s="38">
        <f t="shared" si="73"/>
        <v>0.24084509070434384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21934609</v>
      </c>
      <c r="O318" s="38">
        <f t="shared" si="77"/>
        <v>0.40808813283113876</v>
      </c>
      <c r="P318" s="33">
        <v>18471554</v>
      </c>
      <c r="Q318" s="33">
        <v>54152315</v>
      </c>
      <c r="R318" s="33">
        <v>54152315</v>
      </c>
      <c r="S318" s="33">
        <v>10137464</v>
      </c>
      <c r="T318" s="38">
        <f t="shared" si="78"/>
        <v>0.18720278163546655</v>
      </c>
      <c r="U318" s="38">
        <f t="shared" si="79"/>
        <v>-0.29917385402440966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86489256</v>
      </c>
      <c r="E319" s="33">
        <v>86489256</v>
      </c>
      <c r="F319" s="33">
        <v>14428590</v>
      </c>
      <c r="G319" s="38">
        <f t="shared" si="72"/>
        <v>0.16682522971408148</v>
      </c>
      <c r="H319" s="33">
        <v>22406367</v>
      </c>
      <c r="I319" s="38">
        <f t="shared" si="73"/>
        <v>0.25906532251820968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36834957</v>
      </c>
      <c r="O319" s="38">
        <f t="shared" si="77"/>
        <v>0.42589055223229116</v>
      </c>
      <c r="P319" s="33">
        <v>32858273</v>
      </c>
      <c r="Q319" s="33">
        <v>73358239</v>
      </c>
      <c r="R319" s="33">
        <v>73358239</v>
      </c>
      <c r="S319" s="33">
        <v>19031140</v>
      </c>
      <c r="T319" s="38">
        <f t="shared" si="78"/>
        <v>0.25942743800052231</v>
      </c>
      <c r="U319" s="38">
        <f t="shared" si="79"/>
        <v>-0.31809054602474085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28475160</v>
      </c>
      <c r="E320" s="33">
        <v>28475160</v>
      </c>
      <c r="F320" s="33">
        <v>3196250</v>
      </c>
      <c r="G320" s="38">
        <f t="shared" si="72"/>
        <v>0.11224695488980571</v>
      </c>
      <c r="H320" s="33">
        <v>5106487</v>
      </c>
      <c r="I320" s="38">
        <f t="shared" si="73"/>
        <v>0.17933128382772914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8302737</v>
      </c>
      <c r="O320" s="38">
        <f t="shared" si="77"/>
        <v>0.29157823871753485</v>
      </c>
      <c r="P320" s="33">
        <v>6668516</v>
      </c>
      <c r="Q320" s="33">
        <v>23432500</v>
      </c>
      <c r="R320" s="33">
        <v>23432500</v>
      </c>
      <c r="S320" s="33">
        <v>3945917</v>
      </c>
      <c r="T320" s="38">
        <f t="shared" si="78"/>
        <v>0.1683950496105836</v>
      </c>
      <c r="U320" s="38">
        <f t="shared" si="79"/>
        <v>-0.23423937199820766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18697848</v>
      </c>
      <c r="E321" s="33">
        <v>18492848</v>
      </c>
      <c r="F321" s="33">
        <v>2649590</v>
      </c>
      <c r="G321" s="38">
        <f t="shared" si="72"/>
        <v>0.14170561232501194</v>
      </c>
      <c r="H321" s="33">
        <v>3121762</v>
      </c>
      <c r="I321" s="38">
        <f t="shared" si="73"/>
        <v>0.16695835798857708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5771352</v>
      </c>
      <c r="O321" s="38">
        <f t="shared" si="77"/>
        <v>0.30866397031358905</v>
      </c>
      <c r="P321" s="33">
        <v>4594252</v>
      </c>
      <c r="Q321" s="33">
        <v>16439807</v>
      </c>
      <c r="R321" s="33">
        <v>16439807</v>
      </c>
      <c r="S321" s="33">
        <v>2680241</v>
      </c>
      <c r="T321" s="38">
        <f t="shared" si="78"/>
        <v>0.16303360495655453</v>
      </c>
      <c r="U321" s="38">
        <f t="shared" si="79"/>
        <v>-0.3205070161584519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8030206</v>
      </c>
      <c r="E322" s="33">
        <v>8030206</v>
      </c>
      <c r="F322" s="33">
        <v>2042854</v>
      </c>
      <c r="G322" s="38">
        <f t="shared" si="72"/>
        <v>0.25439621349688912</v>
      </c>
      <c r="H322" s="33">
        <v>2259142</v>
      </c>
      <c r="I322" s="38">
        <f t="shared" si="73"/>
        <v>0.28133051630306871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4301996</v>
      </c>
      <c r="O322" s="38">
        <f t="shared" si="77"/>
        <v>0.53572672979995783</v>
      </c>
      <c r="P322" s="33">
        <v>3662113</v>
      </c>
      <c r="Q322" s="33">
        <v>11943479</v>
      </c>
      <c r="R322" s="33">
        <v>11943479</v>
      </c>
      <c r="S322" s="33">
        <v>1781214</v>
      </c>
      <c r="T322" s="38">
        <f t="shared" si="78"/>
        <v>0.14913694745057116</v>
      </c>
      <c r="U322" s="38">
        <f t="shared" si="79"/>
        <v>-0.38310423517788772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195442156</v>
      </c>
      <c r="E323" s="34">
        <f>SUM(E318:E322)</f>
        <v>195237156</v>
      </c>
      <c r="F323" s="34">
        <f>SUM(F318:F322)</f>
        <v>31306545</v>
      </c>
      <c r="G323" s="39">
        <f t="shared" si="72"/>
        <v>0.16018317460640374</v>
      </c>
      <c r="H323" s="34">
        <f>SUM(H318:H322)</f>
        <v>45839106</v>
      </c>
      <c r="I323" s="39">
        <f t="shared" si="73"/>
        <v>0.23454052563767255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77145651</v>
      </c>
      <c r="O323" s="39">
        <f t="shared" si="77"/>
        <v>0.39472370024407633</v>
      </c>
      <c r="P323" s="34">
        <f>SUM(P318:P322)</f>
        <v>66254708</v>
      </c>
      <c r="Q323" s="34">
        <f>SUM(Q318:Q322)</f>
        <v>179326340</v>
      </c>
      <c r="R323" s="34">
        <f>SUM(R318:R322)</f>
        <v>179326340</v>
      </c>
      <c r="S323" s="34">
        <f>SUM(S318:S322)</f>
        <v>37575976</v>
      </c>
      <c r="T323" s="39">
        <f t="shared" si="78"/>
        <v>0.2095396359508592</v>
      </c>
      <c r="U323" s="39">
        <f t="shared" si="79"/>
        <v>-0.30813813261391176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13566017</v>
      </c>
      <c r="E324" s="33">
        <v>13566017</v>
      </c>
      <c r="F324" s="33">
        <v>1790275</v>
      </c>
      <c r="G324" s="38">
        <f t="shared" si="72"/>
        <v>0.13196762174188637</v>
      </c>
      <c r="H324" s="33">
        <v>2463397</v>
      </c>
      <c r="I324" s="38">
        <f t="shared" si="73"/>
        <v>0.18158587004571791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4253672</v>
      </c>
      <c r="O324" s="38">
        <f t="shared" si="77"/>
        <v>0.31355349178760428</v>
      </c>
      <c r="P324" s="33">
        <v>4257004</v>
      </c>
      <c r="Q324" s="33">
        <v>8798588</v>
      </c>
      <c r="R324" s="33">
        <v>8798588</v>
      </c>
      <c r="S324" s="33">
        <v>2463370</v>
      </c>
      <c r="T324" s="38">
        <f t="shared" si="78"/>
        <v>0.27997333208464814</v>
      </c>
      <c r="U324" s="38">
        <f t="shared" si="79"/>
        <v>-0.42133082327383298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35245021</v>
      </c>
      <c r="E325" s="33">
        <v>35670021</v>
      </c>
      <c r="F325" s="33">
        <v>4135118</v>
      </c>
      <c r="G325" s="38">
        <f t="shared" si="72"/>
        <v>0.11732488398857813</v>
      </c>
      <c r="H325" s="33">
        <v>6576715</v>
      </c>
      <c r="I325" s="38">
        <f t="shared" si="73"/>
        <v>0.18659983207273448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10711833</v>
      </c>
      <c r="O325" s="38">
        <f t="shared" si="77"/>
        <v>0.30392471606131261</v>
      </c>
      <c r="P325" s="33">
        <v>9214203</v>
      </c>
      <c r="Q325" s="33">
        <v>38782011</v>
      </c>
      <c r="R325" s="33">
        <v>38782011</v>
      </c>
      <c r="S325" s="33">
        <v>5174010</v>
      </c>
      <c r="T325" s="38">
        <f t="shared" si="78"/>
        <v>0.13341262782891788</v>
      </c>
      <c r="U325" s="38">
        <f t="shared" si="79"/>
        <v>-0.28624157726935251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95068567</v>
      </c>
      <c r="E326" s="33">
        <v>95068567</v>
      </c>
      <c r="F326" s="33">
        <v>14148436</v>
      </c>
      <c r="G326" s="38">
        <f t="shared" si="72"/>
        <v>0.14882349073379847</v>
      </c>
      <c r="H326" s="33">
        <v>20086308</v>
      </c>
      <c r="I326" s="38">
        <f t="shared" si="73"/>
        <v>0.21128232636555888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34234744</v>
      </c>
      <c r="O326" s="38">
        <f t="shared" si="77"/>
        <v>0.36010581709935735</v>
      </c>
      <c r="P326" s="33">
        <v>33161620</v>
      </c>
      <c r="Q326" s="33">
        <v>86399323</v>
      </c>
      <c r="R326" s="33">
        <v>86399323</v>
      </c>
      <c r="S326" s="33">
        <v>18428378</v>
      </c>
      <c r="T326" s="38">
        <f t="shared" si="78"/>
        <v>0.21329308332659042</v>
      </c>
      <c r="U326" s="38">
        <f t="shared" si="79"/>
        <v>-0.3942905081235476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87562808</v>
      </c>
      <c r="E327" s="33">
        <v>87562808</v>
      </c>
      <c r="F327" s="33">
        <v>16592227</v>
      </c>
      <c r="G327" s="38">
        <f t="shared" si="72"/>
        <v>0.18948943482945407</v>
      </c>
      <c r="H327" s="33">
        <v>25057709</v>
      </c>
      <c r="I327" s="38">
        <f t="shared" si="73"/>
        <v>0.28616840382734188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41649936</v>
      </c>
      <c r="O327" s="38">
        <f t="shared" si="77"/>
        <v>0.47565783865679595</v>
      </c>
      <c r="P327" s="33">
        <v>37404052</v>
      </c>
      <c r="Q327" s="33">
        <v>95008922</v>
      </c>
      <c r="R327" s="33">
        <v>95008922</v>
      </c>
      <c r="S327" s="33">
        <v>21161484</v>
      </c>
      <c r="T327" s="38">
        <f t="shared" si="78"/>
        <v>0.22273154514899138</v>
      </c>
      <c r="U327" s="38">
        <f t="shared" si="79"/>
        <v>-0.33008036134694707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24020400</v>
      </c>
      <c r="E328" s="33">
        <v>25520400</v>
      </c>
      <c r="F328" s="33">
        <v>5720345</v>
      </c>
      <c r="G328" s="38">
        <f t="shared" si="72"/>
        <v>0.2381452848412183</v>
      </c>
      <c r="H328" s="33">
        <v>8282255</v>
      </c>
      <c r="I328" s="38">
        <f t="shared" si="73"/>
        <v>0.34480087758738404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14002600</v>
      </c>
      <c r="O328" s="38">
        <f t="shared" si="77"/>
        <v>0.58294616242860231</v>
      </c>
      <c r="P328" s="33">
        <v>13141146</v>
      </c>
      <c r="Q328" s="33">
        <v>28833562</v>
      </c>
      <c r="R328" s="33">
        <v>28833562</v>
      </c>
      <c r="S328" s="33">
        <v>7834923</v>
      </c>
      <c r="T328" s="38">
        <f t="shared" si="78"/>
        <v>0.27172927854005691</v>
      </c>
      <c r="U328" s="38">
        <f t="shared" si="79"/>
        <v>-0.36974636763034219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40455086</v>
      </c>
      <c r="E329" s="33">
        <v>40455086</v>
      </c>
      <c r="F329" s="33">
        <v>9438417</v>
      </c>
      <c r="G329" s="38">
        <f t="shared" si="72"/>
        <v>0.23330606688118274</v>
      </c>
      <c r="H329" s="33">
        <v>18757317</v>
      </c>
      <c r="I329" s="38">
        <f t="shared" si="73"/>
        <v>0.46365782042831399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28195734</v>
      </c>
      <c r="O329" s="38">
        <f t="shared" si="77"/>
        <v>0.69696388730949677</v>
      </c>
      <c r="P329" s="33">
        <v>23531777</v>
      </c>
      <c r="Q329" s="33">
        <v>43946548</v>
      </c>
      <c r="R329" s="33">
        <v>43946548</v>
      </c>
      <c r="S329" s="33">
        <v>13401261</v>
      </c>
      <c r="T329" s="38">
        <f t="shared" si="78"/>
        <v>0.304944565839392</v>
      </c>
      <c r="U329" s="38">
        <f t="shared" si="79"/>
        <v>-0.20289415457234705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42433201</v>
      </c>
      <c r="E330" s="33">
        <v>42433201</v>
      </c>
      <c r="F330" s="33">
        <v>8806475</v>
      </c>
      <c r="G330" s="38">
        <f t="shared" si="72"/>
        <v>0.20753737150303603</v>
      </c>
      <c r="H330" s="33">
        <v>13321958</v>
      </c>
      <c r="I330" s="38">
        <f t="shared" si="73"/>
        <v>0.31395128545687612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22128433</v>
      </c>
      <c r="O330" s="38">
        <f t="shared" si="77"/>
        <v>0.52148865695991209</v>
      </c>
      <c r="P330" s="33">
        <v>22639096</v>
      </c>
      <c r="Q330" s="33">
        <v>58226157</v>
      </c>
      <c r="R330" s="33">
        <v>58226157</v>
      </c>
      <c r="S330" s="33">
        <v>11984103</v>
      </c>
      <c r="T330" s="38">
        <f t="shared" si="78"/>
        <v>0.2058199204182409</v>
      </c>
      <c r="U330" s="38">
        <f t="shared" si="79"/>
        <v>-0.41155079690461138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3209449</v>
      </c>
      <c r="E331" s="33">
        <v>3209449</v>
      </c>
      <c r="F331" s="33">
        <v>727386</v>
      </c>
      <c r="G331" s="38">
        <f t="shared" si="72"/>
        <v>0.22663890281478222</v>
      </c>
      <c r="H331" s="33">
        <v>670337</v>
      </c>
      <c r="I331" s="38">
        <f t="shared" si="73"/>
        <v>0.20886357751751158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1397723</v>
      </c>
      <c r="O331" s="38">
        <f t="shared" si="77"/>
        <v>0.43550248033229377</v>
      </c>
      <c r="P331" s="33">
        <v>3033349</v>
      </c>
      <c r="Q331" s="33">
        <v>4605707</v>
      </c>
      <c r="R331" s="33">
        <v>4605707</v>
      </c>
      <c r="S331" s="33">
        <v>1107920</v>
      </c>
      <c r="T331" s="38">
        <f t="shared" si="78"/>
        <v>0.24055373040447428</v>
      </c>
      <c r="U331" s="38">
        <f t="shared" si="79"/>
        <v>-0.77901092159194341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341560549</v>
      </c>
      <c r="E332" s="34">
        <f>SUM(E324:E331)</f>
        <v>343485549</v>
      </c>
      <c r="F332" s="34">
        <f>SUM(F324:F331)</f>
        <v>61358679</v>
      </c>
      <c r="G332" s="39">
        <f t="shared" si="72"/>
        <v>0.17964217231656926</v>
      </c>
      <c r="H332" s="34">
        <f>SUM(H324:H331)</f>
        <v>95215996</v>
      </c>
      <c r="I332" s="39">
        <f t="shared" si="73"/>
        <v>0.27876754583855645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156574675</v>
      </c>
      <c r="O332" s="39">
        <f t="shared" si="77"/>
        <v>0.45840971815512571</v>
      </c>
      <c r="P332" s="34">
        <f>SUM(P324:P331)</f>
        <v>146382247</v>
      </c>
      <c r="Q332" s="34">
        <f>SUM(Q324:Q331)</f>
        <v>364600818</v>
      </c>
      <c r="R332" s="34">
        <f>SUM(R324:R331)</f>
        <v>364600818</v>
      </c>
      <c r="S332" s="34">
        <f>SUM(S324:S331)</f>
        <v>81555449</v>
      </c>
      <c r="T332" s="39">
        <f t="shared" si="78"/>
        <v>0.22368421839360766</v>
      </c>
      <c r="U332" s="39">
        <f t="shared" si="79"/>
        <v>-0.34953863633477356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2064062</v>
      </c>
      <c r="E333" s="33">
        <v>2064062</v>
      </c>
      <c r="F333" s="33">
        <v>431157</v>
      </c>
      <c r="G333" s="38">
        <f t="shared" si="72"/>
        <v>0.20888762062379909</v>
      </c>
      <c r="H333" s="33">
        <v>602917</v>
      </c>
      <c r="I333" s="38">
        <f t="shared" si="73"/>
        <v>0.29210217522535659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1034074</v>
      </c>
      <c r="O333" s="38">
        <f t="shared" si="77"/>
        <v>0.50098979584915571</v>
      </c>
      <c r="P333" s="33">
        <v>772118</v>
      </c>
      <c r="Q333" s="33">
        <v>2034372</v>
      </c>
      <c r="R333" s="33">
        <v>2034372</v>
      </c>
      <c r="S333" s="33">
        <v>489897</v>
      </c>
      <c r="T333" s="38">
        <f t="shared" si="78"/>
        <v>0.24080994036488901</v>
      </c>
      <c r="U333" s="38">
        <f t="shared" si="79"/>
        <v>-0.21913878448630908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4014335</v>
      </c>
      <c r="E334" s="33">
        <v>4014335</v>
      </c>
      <c r="F334" s="33">
        <v>791813</v>
      </c>
      <c r="G334" s="38">
        <f t="shared" si="72"/>
        <v>0.19724636832750631</v>
      </c>
      <c r="H334" s="33">
        <v>901063</v>
      </c>
      <c r="I334" s="38">
        <f t="shared" si="73"/>
        <v>0.22446133668465637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1692876</v>
      </c>
      <c r="O334" s="38">
        <f t="shared" si="77"/>
        <v>0.42170770501216265</v>
      </c>
      <c r="P334" s="33">
        <v>1664365</v>
      </c>
      <c r="Q334" s="33">
        <v>5037854</v>
      </c>
      <c r="R334" s="33">
        <v>5037854</v>
      </c>
      <c r="S334" s="33">
        <v>852614</v>
      </c>
      <c r="T334" s="38">
        <f t="shared" si="78"/>
        <v>0.16924150640332172</v>
      </c>
      <c r="U334" s="38">
        <f t="shared" si="79"/>
        <v>-0.4586145466889775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14030524</v>
      </c>
      <c r="E335" s="33">
        <v>14030524</v>
      </c>
      <c r="F335" s="33">
        <v>3193616</v>
      </c>
      <c r="G335" s="38">
        <f t="shared" si="72"/>
        <v>0.22761915378213957</v>
      </c>
      <c r="H335" s="33">
        <v>3968089</v>
      </c>
      <c r="I335" s="38">
        <f t="shared" si="73"/>
        <v>0.28281830386377588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7161705</v>
      </c>
      <c r="O335" s="38">
        <f t="shared" si="77"/>
        <v>0.51043745764591542</v>
      </c>
      <c r="P335" s="33">
        <v>4956925</v>
      </c>
      <c r="Q335" s="33">
        <v>19558204</v>
      </c>
      <c r="R335" s="33">
        <v>19558204</v>
      </c>
      <c r="S335" s="33">
        <v>2362569</v>
      </c>
      <c r="T335" s="38">
        <f t="shared" si="78"/>
        <v>0.12079682776598506</v>
      </c>
      <c r="U335" s="38">
        <f t="shared" si="79"/>
        <v>-0.19948576990775535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20108921</v>
      </c>
      <c r="E337" s="34">
        <f>SUM(E333:E336)</f>
        <v>20108921</v>
      </c>
      <c r="F337" s="34">
        <f>SUM(F333:F336)</f>
        <v>4416586</v>
      </c>
      <c r="G337" s="39">
        <f t="shared" si="72"/>
        <v>0.21963316679199246</v>
      </c>
      <c r="H337" s="34">
        <f>SUM(H333:H336)</f>
        <v>5472069</v>
      </c>
      <c r="I337" s="39">
        <f t="shared" si="73"/>
        <v>0.27212146290693567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9888655</v>
      </c>
      <c r="O337" s="39">
        <f t="shared" si="77"/>
        <v>0.49175462969892814</v>
      </c>
      <c r="P337" s="34">
        <f>SUM(P333:P336)</f>
        <v>7393408</v>
      </c>
      <c r="Q337" s="34">
        <f>SUM(Q333:Q336)</f>
        <v>26630430</v>
      </c>
      <c r="R337" s="34">
        <f>SUM(R333:R336)</f>
        <v>26630430</v>
      </c>
      <c r="S337" s="34">
        <f>SUM(S333:S336)</f>
        <v>3705080</v>
      </c>
      <c r="T337" s="39">
        <f t="shared" si="78"/>
        <v>0.13912955968041071</v>
      </c>
      <c r="U337" s="39">
        <f t="shared" si="79"/>
        <v>-0.2598719021052267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3658197157</v>
      </c>
      <c r="E338" s="34">
        <f>SUM(E302,E304:E309,E311:E316,E318:E322,E324:E331,E333:E336)</f>
        <v>3660336949</v>
      </c>
      <c r="F338" s="34">
        <f>SUM(F302,F304:F309,F311:F316,F318:F322,F324:F331,F333:F336)</f>
        <v>677615045</v>
      </c>
      <c r="G338" s="39">
        <f t="shared" si="72"/>
        <v>0.1852319642486672</v>
      </c>
      <c r="H338" s="34">
        <f>SUM(H302,H304:H309,H311:H316,H318:H322,H324:H331,H333:H336)</f>
        <v>987491866</v>
      </c>
      <c r="I338" s="39">
        <f t="shared" si="73"/>
        <v>0.26993948757256658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1665106911</v>
      </c>
      <c r="O338" s="39">
        <f t="shared" si="77"/>
        <v>0.45517145182123381</v>
      </c>
      <c r="P338" s="34">
        <f>SUM(P302,P304:P309,P311:P316,P318:P322,P324:P331,P333:P336)</f>
        <v>1556579243</v>
      </c>
      <c r="Q338" s="34">
        <f>SUM(Q302,Q304:Q309,Q311:Q316,Q318:Q322,Q324:Q331,Q333:Q336)</f>
        <v>3586907438</v>
      </c>
      <c r="R338" s="34">
        <f>SUM(R302,R304:R309,R311:R316,R318:R322,R324:R331,R333:R336)</f>
        <v>3586907438</v>
      </c>
      <c r="S338" s="34">
        <f>SUM(S302,S304:S309,S311:S316,S318:S322,S324:S331,S333:S336)</f>
        <v>903063618</v>
      </c>
      <c r="T338" s="39">
        <f t="shared" si="78"/>
        <v>0.25176663563516244</v>
      </c>
      <c r="U338" s="39">
        <f t="shared" si="79"/>
        <v>-0.36560128856864116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18262347791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18336503103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3832322193</v>
      </c>
      <c r="G339" s="41">
        <f t="shared" si="72"/>
        <v>0.20984827563565703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4692325313</v>
      </c>
      <c r="I339" s="41">
        <f t="shared" si="73"/>
        <v>0.25693987250163197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8524647506</v>
      </c>
      <c r="O339" s="41">
        <f t="shared" si="77"/>
        <v>0.46678814813728897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7360132986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16746064419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16746064419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3910503707</v>
      </c>
      <c r="T339" s="41">
        <f t="shared" si="78"/>
        <v>0.23351777523100664</v>
      </c>
      <c r="U339" s="41">
        <f t="shared" si="79"/>
        <v>-0.36246731928275511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1" max="16383" man="1"/>
    <brk id="231" max="16383" man="1"/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301" zoomScale="60" zoomScaleNormal="100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150605395</v>
      </c>
      <c r="E8" s="33">
        <v>150605395</v>
      </c>
      <c r="F8" s="33">
        <v>36265242</v>
      </c>
      <c r="G8" s="38">
        <f>IF(($D8       =0),0,($F8       /$D8       ))</f>
        <v>0.24079643362045564</v>
      </c>
      <c r="H8" s="33">
        <v>18242054</v>
      </c>
      <c r="I8" s="38">
        <f>IF(($D8       =0),0,($H8       /$D8       ))</f>
        <v>0.12112483752657068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54507296</v>
      </c>
      <c r="O8" s="38">
        <f>IF(($D8       =0),0,($N8       /$D8       ))</f>
        <v>0.36192127114702632</v>
      </c>
      <c r="P8" s="33">
        <v>54665246</v>
      </c>
      <c r="Q8" s="33">
        <v>132981439</v>
      </c>
      <c r="R8" s="33">
        <v>132981439</v>
      </c>
      <c r="S8" s="33">
        <v>20882880</v>
      </c>
      <c r="T8" s="38">
        <f>IF(($Q8       =0),0,($S8       /$Q8       ))</f>
        <v>0.15703605072283811</v>
      </c>
      <c r="U8" s="38">
        <f>IF(($P8       =0),0,(($H8       /$P8       )-1))</f>
        <v>-0.6662952179891406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70880050</v>
      </c>
      <c r="E9" s="33">
        <v>70880050</v>
      </c>
      <c r="F9" s="33">
        <v>6094279</v>
      </c>
      <c r="G9" s="38">
        <f>IF(($D9       =0),0,($F9       /$D9       ))</f>
        <v>8.5980173546717303E-2</v>
      </c>
      <c r="H9" s="33">
        <v>12622238</v>
      </c>
      <c r="I9" s="38">
        <f>IF(($D9       =0),0,($H9       /$D9       ))</f>
        <v>0.17807885293534639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18716517</v>
      </c>
      <c r="O9" s="38">
        <f>IF(($D9       =0),0,($N9       /$D9       ))</f>
        <v>0.2640590264820637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221485445</v>
      </c>
      <c r="E10" s="34">
        <f>SUM(E8:E9)</f>
        <v>221485445</v>
      </c>
      <c r="F10" s="34">
        <f>SUM(F8:F9)</f>
        <v>42359521</v>
      </c>
      <c r="G10" s="39">
        <f t="shared" ref="G10:G54" si="0">IF(($D10      =0),0,($F10      /$D10      ))</f>
        <v>0.1912519398283711</v>
      </c>
      <c r="H10" s="34">
        <f>SUM(H8:H9)</f>
        <v>30864292</v>
      </c>
      <c r="I10" s="39">
        <f t="shared" ref="I10:I54" si="1">IF(($D10      =0),0,($H10      /$D10      ))</f>
        <v>0.13935133299617047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73223813</v>
      </c>
      <c r="O10" s="39">
        <f t="shared" ref="O10:O54" si="5">IF(($D10      =0),0,($N10      /$D10      ))</f>
        <v>0.33060327282454161</v>
      </c>
      <c r="P10" s="34">
        <f>SUM(P8:P9)</f>
        <v>54665246</v>
      </c>
      <c r="Q10" s="34">
        <f>SUM(Q8:Q9)</f>
        <v>132981439</v>
      </c>
      <c r="R10" s="34">
        <f>SUM(R8:R9)</f>
        <v>132981439</v>
      </c>
      <c r="S10" s="34">
        <f>SUM(S8:S9)</f>
        <v>20882880</v>
      </c>
      <c r="T10" s="39">
        <f t="shared" ref="T10:T54" si="6">IF(($Q10      =0),0,($S10      /$Q10      ))</f>
        <v>0.15703605072283811</v>
      </c>
      <c r="U10" s="39">
        <f t="shared" ref="U10:U54" si="7">IF(($P10      =0),0,(($H10      /$P10      )-1))</f>
        <v>-0.43539461982847383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2491416</v>
      </c>
      <c r="E11" s="33">
        <v>2491416</v>
      </c>
      <c r="F11" s="33">
        <v>955393</v>
      </c>
      <c r="G11" s="38">
        <f t="shared" si="0"/>
        <v>0.38347389596919984</v>
      </c>
      <c r="H11" s="33">
        <v>239016</v>
      </c>
      <c r="I11" s="38">
        <f t="shared" si="1"/>
        <v>9.593580518066834E-2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1194409</v>
      </c>
      <c r="O11" s="38">
        <f t="shared" si="5"/>
        <v>0.47940970114986819</v>
      </c>
      <c r="P11" s="33">
        <v>973632</v>
      </c>
      <c r="Q11" s="33">
        <v>2208279</v>
      </c>
      <c r="R11" s="33">
        <v>2208279</v>
      </c>
      <c r="S11" s="33">
        <v>342092</v>
      </c>
      <c r="T11" s="38">
        <f t="shared" si="6"/>
        <v>0.15491339635978968</v>
      </c>
      <c r="U11" s="38">
        <f t="shared" si="7"/>
        <v>-0.75451094458686652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6420</v>
      </c>
      <c r="E13" s="33">
        <v>6420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6000</v>
      </c>
      <c r="R13" s="33">
        <v>6000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2813014</v>
      </c>
      <c r="E14" s="33">
        <v>2813014</v>
      </c>
      <c r="F14" s="33">
        <v>491523</v>
      </c>
      <c r="G14" s="38">
        <f t="shared" si="0"/>
        <v>0.17473180012612807</v>
      </c>
      <c r="H14" s="33">
        <v>804418</v>
      </c>
      <c r="I14" s="38">
        <f t="shared" si="1"/>
        <v>0.28596302755691938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1295941</v>
      </c>
      <c r="O14" s="38">
        <f t="shared" si="5"/>
        <v>0.46069482768304743</v>
      </c>
      <c r="P14" s="33">
        <v>1186529</v>
      </c>
      <c r="Q14" s="33">
        <v>2694117</v>
      </c>
      <c r="R14" s="33">
        <v>2694117</v>
      </c>
      <c r="S14" s="33">
        <v>655946</v>
      </c>
      <c r="T14" s="38">
        <f t="shared" si="6"/>
        <v>0.24347346458969674</v>
      </c>
      <c r="U14" s="38">
        <f t="shared" si="7"/>
        <v>-0.3220410120612307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220551</v>
      </c>
      <c r="E15" s="33">
        <v>220551</v>
      </c>
      <c r="F15" s="33">
        <v>283863</v>
      </c>
      <c r="G15" s="38">
        <f t="shared" si="0"/>
        <v>1.2870628562101283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283863</v>
      </c>
      <c r="O15" s="38">
        <f t="shared" si="5"/>
        <v>1.2870628562101283</v>
      </c>
      <c r="P15" s="33">
        <v>911692</v>
      </c>
      <c r="Q15" s="33">
        <v>1524047</v>
      </c>
      <c r="R15" s="33">
        <v>1524047</v>
      </c>
      <c r="S15" s="33">
        <v>291374</v>
      </c>
      <c r="T15" s="38">
        <f t="shared" si="6"/>
        <v>0.1911843926073146</v>
      </c>
      <c r="U15" s="38">
        <f t="shared" si="7"/>
        <v>-1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3833890</v>
      </c>
      <c r="E16" s="33">
        <v>3833890</v>
      </c>
      <c r="F16" s="33">
        <v>37001</v>
      </c>
      <c r="G16" s="38">
        <f t="shared" si="0"/>
        <v>9.6510332847316947E-3</v>
      </c>
      <c r="H16" s="33">
        <v>431433</v>
      </c>
      <c r="I16" s="38">
        <f t="shared" si="1"/>
        <v>0.11253139761443338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468434</v>
      </c>
      <c r="O16" s="38">
        <f t="shared" si="5"/>
        <v>0.12218243089916508</v>
      </c>
      <c r="P16" s="33">
        <v>131471</v>
      </c>
      <c r="Q16" s="33">
        <v>3133317</v>
      </c>
      <c r="R16" s="33">
        <v>3133317</v>
      </c>
      <c r="S16" s="33">
        <v>128137</v>
      </c>
      <c r="T16" s="38">
        <f t="shared" si="6"/>
        <v>4.0895000410108517E-2</v>
      </c>
      <c r="U16" s="38">
        <f t="shared" si="7"/>
        <v>2.2815830107019801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9080679</v>
      </c>
      <c r="E18" s="33">
        <v>8732679</v>
      </c>
      <c r="F18" s="33">
        <v>289182</v>
      </c>
      <c r="G18" s="38">
        <f t="shared" si="0"/>
        <v>3.1845856460733832E-2</v>
      </c>
      <c r="H18" s="33">
        <v>1073412</v>
      </c>
      <c r="I18" s="38">
        <f t="shared" si="1"/>
        <v>0.11820834102824249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1362594</v>
      </c>
      <c r="O18" s="38">
        <f t="shared" si="5"/>
        <v>0.15005419748897633</v>
      </c>
      <c r="P18" s="33">
        <v>1582400</v>
      </c>
      <c r="Q18" s="33">
        <v>5784030</v>
      </c>
      <c r="R18" s="33">
        <v>5784030</v>
      </c>
      <c r="S18" s="33">
        <v>462586</v>
      </c>
      <c r="T18" s="38">
        <f t="shared" si="6"/>
        <v>7.9976417826325238E-2</v>
      </c>
      <c r="U18" s="38">
        <f t="shared" si="7"/>
        <v>-0.32165571284125383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18445970</v>
      </c>
      <c r="E19" s="34">
        <f>SUM(E11:E18)</f>
        <v>18097970</v>
      </c>
      <c r="F19" s="34">
        <f>SUM(F11:F18)</f>
        <v>2056962</v>
      </c>
      <c r="G19" s="39">
        <f t="shared" si="0"/>
        <v>0.11151281282578254</v>
      </c>
      <c r="H19" s="34">
        <f>SUM(H11:H18)</f>
        <v>2548279</v>
      </c>
      <c r="I19" s="39">
        <f t="shared" si="1"/>
        <v>0.13814827845865521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4605241</v>
      </c>
      <c r="O19" s="39">
        <f t="shared" si="5"/>
        <v>0.24966109128443775</v>
      </c>
      <c r="P19" s="34">
        <f>SUM(P11:P18)</f>
        <v>4785724</v>
      </c>
      <c r="Q19" s="34">
        <f>SUM(Q11:Q18)</f>
        <v>15349790</v>
      </c>
      <c r="R19" s="34">
        <f>SUM(R11:R18)</f>
        <v>15349790</v>
      </c>
      <c r="S19" s="34">
        <f>SUM(S11:S18)</f>
        <v>1880135</v>
      </c>
      <c r="T19" s="39">
        <f t="shared" si="6"/>
        <v>0.12248604052563586</v>
      </c>
      <c r="U19" s="39">
        <f t="shared" si="7"/>
        <v>-0.46752487188981229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3097135</v>
      </c>
      <c r="E24" s="33">
        <v>3097135</v>
      </c>
      <c r="F24" s="33">
        <v>304620</v>
      </c>
      <c r="G24" s="38">
        <f t="shared" si="0"/>
        <v>9.8355415569550575E-2</v>
      </c>
      <c r="H24" s="33">
        <v>564035</v>
      </c>
      <c r="I24" s="38">
        <f t="shared" si="1"/>
        <v>0.18211508377904095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868655</v>
      </c>
      <c r="O24" s="38">
        <f t="shared" si="5"/>
        <v>0.28047049934859153</v>
      </c>
      <c r="P24" s="33">
        <v>1504581</v>
      </c>
      <c r="Q24" s="33">
        <v>3671697</v>
      </c>
      <c r="R24" s="33">
        <v>3671697</v>
      </c>
      <c r="S24" s="33">
        <v>912705</v>
      </c>
      <c r="T24" s="38">
        <f t="shared" si="6"/>
        <v>0.24857851832545005</v>
      </c>
      <c r="U24" s="38">
        <f t="shared" si="7"/>
        <v>-0.62512154546681109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3097135</v>
      </c>
      <c r="E27" s="34">
        <f>SUM(E20:E26)</f>
        <v>3097135</v>
      </c>
      <c r="F27" s="34">
        <f>SUM(F20:F26)</f>
        <v>304620</v>
      </c>
      <c r="G27" s="39">
        <f t="shared" si="0"/>
        <v>9.8355415569550575E-2</v>
      </c>
      <c r="H27" s="34">
        <f>SUM(H20:H26)</f>
        <v>564035</v>
      </c>
      <c r="I27" s="39">
        <f t="shared" si="1"/>
        <v>0.18211508377904095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868655</v>
      </c>
      <c r="O27" s="39">
        <f t="shared" si="5"/>
        <v>0.28047049934859153</v>
      </c>
      <c r="P27" s="34">
        <f>SUM(P20:P26)</f>
        <v>1504581</v>
      </c>
      <c r="Q27" s="34">
        <f>SUM(Q20:Q26)</f>
        <v>3671697</v>
      </c>
      <c r="R27" s="34">
        <f>SUM(R20:R26)</f>
        <v>3671697</v>
      </c>
      <c r="S27" s="34">
        <f>SUM(S20:S26)</f>
        <v>912705</v>
      </c>
      <c r="T27" s="39">
        <f t="shared" si="6"/>
        <v>0.24857851832545005</v>
      </c>
      <c r="U27" s="39">
        <f t="shared" si="7"/>
        <v>-0.62512154546681109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1408625</v>
      </c>
      <c r="E29" s="33">
        <v>1408625</v>
      </c>
      <c r="F29" s="33">
        <v>90506</v>
      </c>
      <c r="G29" s="38">
        <f t="shared" si="0"/>
        <v>6.4251308900523565E-2</v>
      </c>
      <c r="H29" s="33">
        <v>99681</v>
      </c>
      <c r="I29" s="38">
        <f t="shared" si="1"/>
        <v>7.0764752861833355E-2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190187</v>
      </c>
      <c r="O29" s="38">
        <f t="shared" si="5"/>
        <v>0.13501606176235692</v>
      </c>
      <c r="P29" s="33">
        <v>98987</v>
      </c>
      <c r="Q29" s="33">
        <v>1121266</v>
      </c>
      <c r="R29" s="33">
        <v>1121266</v>
      </c>
      <c r="S29" s="33">
        <v>98987</v>
      </c>
      <c r="T29" s="38">
        <f t="shared" si="6"/>
        <v>8.8281460420631674E-2</v>
      </c>
      <c r="U29" s="38">
        <f t="shared" si="7"/>
        <v>7.0110216493075583E-3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3223089</v>
      </c>
      <c r="E30" s="33">
        <v>3223089</v>
      </c>
      <c r="F30" s="33">
        <v>338187</v>
      </c>
      <c r="G30" s="38">
        <f t="shared" si="0"/>
        <v>0.1049263610157833</v>
      </c>
      <c r="H30" s="33">
        <v>1212370</v>
      </c>
      <c r="I30" s="38">
        <f t="shared" si="1"/>
        <v>0.37615157384732473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1550557</v>
      </c>
      <c r="O30" s="38">
        <f t="shared" si="5"/>
        <v>0.48107793486310801</v>
      </c>
      <c r="P30" s="33">
        <v>899146</v>
      </c>
      <c r="Q30" s="33">
        <v>3251602</v>
      </c>
      <c r="R30" s="33">
        <v>3251602</v>
      </c>
      <c r="S30" s="33">
        <v>501907</v>
      </c>
      <c r="T30" s="38">
        <f t="shared" si="6"/>
        <v>0.15435683702987019</v>
      </c>
      <c r="U30" s="38">
        <f t="shared" si="7"/>
        <v>0.34835721896110305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1655000</v>
      </c>
      <c r="E31" s="33">
        <v>1655000</v>
      </c>
      <c r="F31" s="33">
        <v>187014</v>
      </c>
      <c r="G31" s="38">
        <f t="shared" si="0"/>
        <v>0.11299939577039275</v>
      </c>
      <c r="H31" s="33">
        <v>342840</v>
      </c>
      <c r="I31" s="38">
        <f t="shared" si="1"/>
        <v>0.20715407854984894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529854</v>
      </c>
      <c r="O31" s="38">
        <f t="shared" si="5"/>
        <v>0.32015347432024172</v>
      </c>
      <c r="P31" s="33">
        <v>210474</v>
      </c>
      <c r="Q31" s="33">
        <v>1650000</v>
      </c>
      <c r="R31" s="33">
        <v>1650000</v>
      </c>
      <c r="S31" s="33">
        <v>117711</v>
      </c>
      <c r="T31" s="38">
        <f t="shared" si="6"/>
        <v>7.1340000000000001E-2</v>
      </c>
      <c r="U31" s="38">
        <f t="shared" si="7"/>
        <v>0.62889478035291768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196157</v>
      </c>
      <c r="E33" s="33">
        <v>196157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192072</v>
      </c>
      <c r="R33" s="33">
        <v>192072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6482871</v>
      </c>
      <c r="E35" s="34">
        <f>SUM(E28:E34)</f>
        <v>6482871</v>
      </c>
      <c r="F35" s="34">
        <f>SUM(F28:F34)</f>
        <v>615707</v>
      </c>
      <c r="G35" s="39">
        <f t="shared" si="0"/>
        <v>9.4974433395327476E-2</v>
      </c>
      <c r="H35" s="34">
        <f>SUM(H28:H34)</f>
        <v>1654891</v>
      </c>
      <c r="I35" s="39">
        <f t="shared" si="1"/>
        <v>0.25527131420631383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2270598</v>
      </c>
      <c r="O35" s="39">
        <f t="shared" si="5"/>
        <v>0.35024574760164129</v>
      </c>
      <c r="P35" s="34">
        <f>SUM(P28:P34)</f>
        <v>1208607</v>
      </c>
      <c r="Q35" s="34">
        <f>SUM(Q28:Q34)</f>
        <v>6214940</v>
      </c>
      <c r="R35" s="34">
        <f>SUM(R28:R34)</f>
        <v>6214940</v>
      </c>
      <c r="S35" s="34">
        <f>SUM(S28:S34)</f>
        <v>718605</v>
      </c>
      <c r="T35" s="39">
        <f t="shared" si="6"/>
        <v>0.1156254123129105</v>
      </c>
      <c r="U35" s="39">
        <f t="shared" si="7"/>
        <v>0.36925485290090165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7019078</v>
      </c>
      <c r="E37" s="33">
        <v>7019078</v>
      </c>
      <c r="F37" s="33">
        <v>443196</v>
      </c>
      <c r="G37" s="38">
        <f t="shared" si="0"/>
        <v>6.3141626293367878E-2</v>
      </c>
      <c r="H37" s="33">
        <v>1500382</v>
      </c>
      <c r="I37" s="38">
        <f t="shared" si="1"/>
        <v>0.21375770435946145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1943578</v>
      </c>
      <c r="O37" s="38">
        <f t="shared" si="5"/>
        <v>0.27689933065282935</v>
      </c>
      <c r="P37" s="33">
        <v>240438</v>
      </c>
      <c r="Q37" s="33">
        <v>1864275</v>
      </c>
      <c r="R37" s="33">
        <v>1864275</v>
      </c>
      <c r="S37" s="33">
        <v>144987</v>
      </c>
      <c r="T37" s="38">
        <f t="shared" si="6"/>
        <v>7.7771251558917009E-2</v>
      </c>
      <c r="U37" s="38">
        <f t="shared" si="7"/>
        <v>5.2402032956521012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7019078</v>
      </c>
      <c r="E40" s="34">
        <f>SUM(E36:E39)</f>
        <v>7019078</v>
      </c>
      <c r="F40" s="34">
        <f>SUM(F36:F39)</f>
        <v>443196</v>
      </c>
      <c r="G40" s="39">
        <f t="shared" si="0"/>
        <v>6.3141626293367878E-2</v>
      </c>
      <c r="H40" s="34">
        <f>SUM(H36:H39)</f>
        <v>1500382</v>
      </c>
      <c r="I40" s="39">
        <f t="shared" si="1"/>
        <v>0.21375770435946145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1943578</v>
      </c>
      <c r="O40" s="39">
        <f t="shared" si="5"/>
        <v>0.27689933065282935</v>
      </c>
      <c r="P40" s="34">
        <f>SUM(P36:P39)</f>
        <v>240438</v>
      </c>
      <c r="Q40" s="34">
        <f>SUM(Q36:Q39)</f>
        <v>1864275</v>
      </c>
      <c r="R40" s="34">
        <f>SUM(R36:R39)</f>
        <v>1864275</v>
      </c>
      <c r="S40" s="34">
        <f>SUM(S36:S39)</f>
        <v>144987</v>
      </c>
      <c r="T40" s="39">
        <f t="shared" si="6"/>
        <v>7.7771251558917009E-2</v>
      </c>
      <c r="U40" s="39">
        <f t="shared" si="7"/>
        <v>5.2402032956521012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2907052</v>
      </c>
      <c r="E43" s="33">
        <v>2907052</v>
      </c>
      <c r="F43" s="33">
        <v>365928</v>
      </c>
      <c r="G43" s="38">
        <f t="shared" si="0"/>
        <v>0.12587597332280262</v>
      </c>
      <c r="H43" s="33">
        <v>599929</v>
      </c>
      <c r="I43" s="38">
        <f t="shared" si="1"/>
        <v>0.20637023348739547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965857</v>
      </c>
      <c r="O43" s="38">
        <f t="shared" si="5"/>
        <v>0.33224620681019812</v>
      </c>
      <c r="P43" s="33">
        <v>818765</v>
      </c>
      <c r="Q43" s="33">
        <v>3022444</v>
      </c>
      <c r="R43" s="33">
        <v>3022444</v>
      </c>
      <c r="S43" s="33">
        <v>662521</v>
      </c>
      <c r="T43" s="38">
        <f t="shared" si="6"/>
        <v>0.21920042191021571</v>
      </c>
      <c r="U43" s="38">
        <f t="shared" si="7"/>
        <v>-0.26727571403271999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10784</v>
      </c>
      <c r="E45" s="33">
        <v>10784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10000</v>
      </c>
      <c r="R45" s="33">
        <v>10000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5004029</v>
      </c>
      <c r="F46" s="33">
        <v>375304</v>
      </c>
      <c r="G46" s="38">
        <f t="shared" si="0"/>
        <v>7.5000364706119815E-2</v>
      </c>
      <c r="H46" s="33">
        <v>512122</v>
      </c>
      <c r="I46" s="38">
        <f t="shared" si="1"/>
        <v>0.10234193287049295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887426</v>
      </c>
      <c r="O46" s="38">
        <f t="shared" si="5"/>
        <v>0.17734229757661277</v>
      </c>
      <c r="P46" s="33">
        <v>1174297</v>
      </c>
      <c r="Q46" s="33">
        <v>7544929</v>
      </c>
      <c r="R46" s="33">
        <v>7544929</v>
      </c>
      <c r="S46" s="33">
        <v>394085</v>
      </c>
      <c r="T46" s="38">
        <f t="shared" si="6"/>
        <v>5.2231770504401039E-2</v>
      </c>
      <c r="U46" s="38">
        <f t="shared" si="7"/>
        <v>-0.56389056601524146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7921865</v>
      </c>
      <c r="E47" s="34">
        <f>SUM(E41:E46)</f>
        <v>7921865</v>
      </c>
      <c r="F47" s="34">
        <f>SUM(F41:F46)</f>
        <v>741232</v>
      </c>
      <c r="G47" s="39">
        <f t="shared" si="0"/>
        <v>9.3567865647798842E-2</v>
      </c>
      <c r="H47" s="34">
        <f>SUM(H41:H46)</f>
        <v>1112051</v>
      </c>
      <c r="I47" s="39">
        <f t="shared" si="1"/>
        <v>0.14037742375059409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1853283</v>
      </c>
      <c r="O47" s="39">
        <f t="shared" si="5"/>
        <v>0.23394528939839293</v>
      </c>
      <c r="P47" s="34">
        <f>SUM(P41:P46)</f>
        <v>1993062</v>
      </c>
      <c r="Q47" s="34">
        <f>SUM(Q41:Q46)</f>
        <v>10577373</v>
      </c>
      <c r="R47" s="34">
        <f>SUM(R41:R46)</f>
        <v>10577373</v>
      </c>
      <c r="S47" s="34">
        <f>SUM(S41:S46)</f>
        <v>1056606</v>
      </c>
      <c r="T47" s="39">
        <f t="shared" si="6"/>
        <v>9.9893045276932185E-2</v>
      </c>
      <c r="U47" s="39">
        <f t="shared" si="7"/>
        <v>-0.44203893305878095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3853112</v>
      </c>
      <c r="E50" s="33">
        <v>3853112</v>
      </c>
      <c r="F50" s="33">
        <v>611851</v>
      </c>
      <c r="G50" s="38">
        <f t="shared" si="0"/>
        <v>0.15879398263014416</v>
      </c>
      <c r="H50" s="33">
        <v>788676</v>
      </c>
      <c r="I50" s="38">
        <f t="shared" si="1"/>
        <v>0.20468545944161498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1400527</v>
      </c>
      <c r="O50" s="38">
        <f t="shared" si="5"/>
        <v>0.36347944207175914</v>
      </c>
      <c r="P50" s="33">
        <v>1050546</v>
      </c>
      <c r="Q50" s="33">
        <v>3580128</v>
      </c>
      <c r="R50" s="33">
        <v>3580128</v>
      </c>
      <c r="S50" s="33">
        <v>573986</v>
      </c>
      <c r="T50" s="38">
        <f t="shared" si="6"/>
        <v>0.16032555260594034</v>
      </c>
      <c r="U50" s="38">
        <f t="shared" si="7"/>
        <v>-0.24927037940271057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596500</v>
      </c>
      <c r="E51" s="33">
        <v>596500</v>
      </c>
      <c r="F51" s="33">
        <v>12360</v>
      </c>
      <c r="G51" s="38">
        <f t="shared" si="0"/>
        <v>2.0720871751886003E-2</v>
      </c>
      <c r="H51" s="33">
        <v>101608</v>
      </c>
      <c r="I51" s="38">
        <f t="shared" si="1"/>
        <v>0.17034031852472759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113968</v>
      </c>
      <c r="O51" s="38">
        <f t="shared" si="5"/>
        <v>0.19106119027661359</v>
      </c>
      <c r="P51" s="33">
        <v>334400</v>
      </c>
      <c r="Q51" s="33">
        <v>1420000</v>
      </c>
      <c r="R51" s="33">
        <v>1420000</v>
      </c>
      <c r="S51" s="33">
        <v>336545</v>
      </c>
      <c r="T51" s="38">
        <f t="shared" si="6"/>
        <v>0.23700352112676057</v>
      </c>
      <c r="U51" s="38">
        <f t="shared" si="7"/>
        <v>-0.69614832535885163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4449612</v>
      </c>
      <c r="E53" s="34">
        <f>SUM(E48:E52)</f>
        <v>4449612</v>
      </c>
      <c r="F53" s="34">
        <f>SUM(F48:F52)</f>
        <v>624211</v>
      </c>
      <c r="G53" s="39">
        <f t="shared" si="0"/>
        <v>0.14028436636722483</v>
      </c>
      <c r="H53" s="34">
        <f>SUM(H48:H52)</f>
        <v>890284</v>
      </c>
      <c r="I53" s="39">
        <f t="shared" si="1"/>
        <v>0.20008126551258851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1514495</v>
      </c>
      <c r="O53" s="39">
        <f t="shared" si="5"/>
        <v>0.34036563187981334</v>
      </c>
      <c r="P53" s="34">
        <f>SUM(P48:P52)</f>
        <v>1384946</v>
      </c>
      <c r="Q53" s="34">
        <f>SUM(Q48:Q52)</f>
        <v>5000128</v>
      </c>
      <c r="R53" s="34">
        <f>SUM(R48:R52)</f>
        <v>5000128</v>
      </c>
      <c r="S53" s="34">
        <f>SUM(S48:S52)</f>
        <v>910531</v>
      </c>
      <c r="T53" s="39">
        <f t="shared" si="6"/>
        <v>0.18210153820062205</v>
      </c>
      <c r="U53" s="39">
        <f t="shared" si="7"/>
        <v>-0.35717060448566229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268901976</v>
      </c>
      <c r="E54" s="34">
        <f>SUM(E8:E9,E11:E18,E20:E26,E28:E34,E36:E39,E41:E46,E48:E52)</f>
        <v>268553976</v>
      </c>
      <c r="F54" s="34">
        <f>SUM(F8:F9,F11:F18,F20:F26,F28:F34,F36:F39,F41:F46,F48:F52)</f>
        <v>47145449</v>
      </c>
      <c r="G54" s="39">
        <f t="shared" si="0"/>
        <v>0.17532578116867389</v>
      </c>
      <c r="H54" s="34">
        <f>SUM(H8:H9,H11:H18,H20:H26,H28:H34,H36:H39,H41:H46,H48:H52)</f>
        <v>39134214</v>
      </c>
      <c r="I54" s="39">
        <f t="shared" si="1"/>
        <v>0.14553338202319496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86279663</v>
      </c>
      <c r="O54" s="39">
        <f t="shared" si="5"/>
        <v>0.32085916319186886</v>
      </c>
      <c r="P54" s="34">
        <f>SUM(P8:P9,P11:P18,P20:P26,P28:P34,P36:P39,P41:P46,P48:P52)</f>
        <v>65782604</v>
      </c>
      <c r="Q54" s="34">
        <f>SUM(Q8:Q9,Q11:Q18,Q20:Q26,Q28:Q34,Q36:Q39,Q41:Q46,Q48:Q52)</f>
        <v>175659642</v>
      </c>
      <c r="R54" s="34">
        <f>SUM(R8:R9,R11:R18,R20:R26,R28:R34,R36:R39,R41:R46,R48:R52)</f>
        <v>175659642</v>
      </c>
      <c r="S54" s="34">
        <f>SUM(S8:S9,S11:S18,S20:S26,S28:S34,S36:S39,S41:S46,S48:S52)</f>
        <v>26506449</v>
      </c>
      <c r="T54" s="39">
        <f t="shared" si="6"/>
        <v>0.15089663566546493</v>
      </c>
      <c r="U54" s="39">
        <f t="shared" si="7"/>
        <v>-0.4050978279911206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6753636</v>
      </c>
      <c r="E57" s="33">
        <v>6753636</v>
      </c>
      <c r="F57" s="33">
        <v>1117277</v>
      </c>
      <c r="G57" s="38">
        <f t="shared" ref="G57:G85" si="8">IF(($D57      =0),0,($F57      /$D57      ))</f>
        <v>0.1654334050576608</v>
      </c>
      <c r="H57" s="33">
        <v>1252557</v>
      </c>
      <c r="I57" s="38">
        <f t="shared" ref="I57:I85" si="9">IF(($D57      =0),0,($H57      /$D57      ))</f>
        <v>0.18546409667325867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2369834</v>
      </c>
      <c r="O57" s="38">
        <f t="shared" ref="O57:O85" si="13">IF(($D57      =0),0,($N57      /$D57      ))</f>
        <v>0.35089750173091944</v>
      </c>
      <c r="P57" s="33">
        <v>2288823</v>
      </c>
      <c r="Q57" s="33">
        <v>6782021</v>
      </c>
      <c r="R57" s="33">
        <v>6782021</v>
      </c>
      <c r="S57" s="33">
        <v>1175768</v>
      </c>
      <c r="T57" s="38">
        <f t="shared" ref="T57:T85" si="14">IF(($Q57      =0),0,($S57      /$Q57      ))</f>
        <v>0.17336543192655995</v>
      </c>
      <c r="U57" s="38">
        <f t="shared" ref="U57:U85" si="15">IF(($P57      =0),0,(($H57      /$P57      )-1))</f>
        <v>-0.45275060587909155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6753636</v>
      </c>
      <c r="E58" s="34">
        <f>E57</f>
        <v>6753636</v>
      </c>
      <c r="F58" s="34">
        <f>F57</f>
        <v>1117277</v>
      </c>
      <c r="G58" s="39">
        <f t="shared" si="8"/>
        <v>0.1654334050576608</v>
      </c>
      <c r="H58" s="34">
        <f>H57</f>
        <v>1252557</v>
      </c>
      <c r="I58" s="39">
        <f t="shared" si="9"/>
        <v>0.18546409667325867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2369834</v>
      </c>
      <c r="O58" s="39">
        <f t="shared" si="13"/>
        <v>0.35089750173091944</v>
      </c>
      <c r="P58" s="34">
        <f>P57</f>
        <v>2288823</v>
      </c>
      <c r="Q58" s="34">
        <f>Q57</f>
        <v>6782021</v>
      </c>
      <c r="R58" s="34">
        <f>R57</f>
        <v>6782021</v>
      </c>
      <c r="S58" s="34">
        <f>S57</f>
        <v>1175768</v>
      </c>
      <c r="T58" s="39">
        <f t="shared" si="14"/>
        <v>0.17336543192655995</v>
      </c>
      <c r="U58" s="39">
        <f t="shared" si="15"/>
        <v>-0.45275060587909155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6922179</v>
      </c>
      <c r="E67" s="33">
        <v>6922179</v>
      </c>
      <c r="F67" s="33">
        <v>1221254</v>
      </c>
      <c r="G67" s="38">
        <f t="shared" si="8"/>
        <v>0.17642623803862917</v>
      </c>
      <c r="H67" s="33">
        <v>1330100</v>
      </c>
      <c r="I67" s="38">
        <f t="shared" si="9"/>
        <v>0.19215047747248373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2551354</v>
      </c>
      <c r="O67" s="38">
        <f t="shared" si="13"/>
        <v>0.36857671551111293</v>
      </c>
      <c r="P67" s="33">
        <v>2511497</v>
      </c>
      <c r="Q67" s="33">
        <v>6678664</v>
      </c>
      <c r="R67" s="33">
        <v>6678664</v>
      </c>
      <c r="S67" s="33">
        <v>1353834</v>
      </c>
      <c r="T67" s="38">
        <f t="shared" si="14"/>
        <v>0.20271030253954983</v>
      </c>
      <c r="U67" s="38">
        <f t="shared" si="15"/>
        <v>-0.47039554496780212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600000</v>
      </c>
      <c r="E69" s="33">
        <v>600000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601000</v>
      </c>
      <c r="R69" s="33">
        <v>601000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7522179</v>
      </c>
      <c r="E70" s="34">
        <f>SUM(E64:E69)</f>
        <v>7522179</v>
      </c>
      <c r="F70" s="34">
        <f>SUM(F64:F69)</f>
        <v>1221254</v>
      </c>
      <c r="G70" s="39">
        <f t="shared" si="8"/>
        <v>0.16235375414490935</v>
      </c>
      <c r="H70" s="34">
        <f>SUM(H64:H69)</f>
        <v>1330100</v>
      </c>
      <c r="I70" s="39">
        <f t="shared" si="9"/>
        <v>0.17682376343344131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2551354</v>
      </c>
      <c r="O70" s="39">
        <f t="shared" si="13"/>
        <v>0.33917751757835063</v>
      </c>
      <c r="P70" s="34">
        <f>SUM(P64:P69)</f>
        <v>2511497</v>
      </c>
      <c r="Q70" s="34">
        <f>SUM(Q64:Q69)</f>
        <v>7279664</v>
      </c>
      <c r="R70" s="34">
        <f>SUM(R64:R69)</f>
        <v>7279664</v>
      </c>
      <c r="S70" s="34">
        <f>SUM(S64:S69)</f>
        <v>1353834</v>
      </c>
      <c r="T70" s="39">
        <f t="shared" si="14"/>
        <v>0.18597479224315847</v>
      </c>
      <c r="U70" s="39">
        <f t="shared" si="15"/>
        <v>-0.47039554496780212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9573628</v>
      </c>
      <c r="E72" s="33">
        <v>9573628</v>
      </c>
      <c r="F72" s="33">
        <v>1913033</v>
      </c>
      <c r="G72" s="38">
        <f t="shared" si="8"/>
        <v>0.19982320182066821</v>
      </c>
      <c r="H72" s="33">
        <v>1149036</v>
      </c>
      <c r="I72" s="38">
        <f t="shared" si="9"/>
        <v>0.12002095757219729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3062069</v>
      </c>
      <c r="O72" s="38">
        <f t="shared" si="13"/>
        <v>0.31984415939286548</v>
      </c>
      <c r="P72" s="33">
        <v>3915807</v>
      </c>
      <c r="Q72" s="33">
        <v>8010708</v>
      </c>
      <c r="R72" s="33">
        <v>8010708</v>
      </c>
      <c r="S72" s="33">
        <v>1964701</v>
      </c>
      <c r="T72" s="38">
        <f t="shared" si="14"/>
        <v>0.24525934536622732</v>
      </c>
      <c r="U72" s="38">
        <f t="shared" si="15"/>
        <v>-0.70656470045638109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43802</v>
      </c>
      <c r="G73" s="38">
        <f t="shared" si="8"/>
        <v>0</v>
      </c>
      <c r="H73" s="33">
        <v>47602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91404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3735223</v>
      </c>
      <c r="E74" s="33">
        <v>3735223</v>
      </c>
      <c r="F74" s="33">
        <v>746245</v>
      </c>
      <c r="G74" s="38">
        <f t="shared" si="8"/>
        <v>0.19978592978250562</v>
      </c>
      <c r="H74" s="33">
        <v>621937</v>
      </c>
      <c r="I74" s="38">
        <f t="shared" si="9"/>
        <v>0.16650598906678396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1368182</v>
      </c>
      <c r="O74" s="38">
        <f t="shared" si="13"/>
        <v>0.36629191884928958</v>
      </c>
      <c r="P74" s="33">
        <v>1139275</v>
      </c>
      <c r="Q74" s="33">
        <v>5446943</v>
      </c>
      <c r="R74" s="33">
        <v>5446943</v>
      </c>
      <c r="S74" s="33">
        <v>627506</v>
      </c>
      <c r="T74" s="38">
        <f t="shared" si="14"/>
        <v>0.11520333515515033</v>
      </c>
      <c r="U74" s="38">
        <f t="shared" si="15"/>
        <v>-0.45409405104123235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13308851</v>
      </c>
      <c r="E78" s="34">
        <f>SUM(E71:E77)</f>
        <v>13308851</v>
      </c>
      <c r="F78" s="34">
        <f>SUM(F71:F77)</f>
        <v>2703080</v>
      </c>
      <c r="G78" s="39">
        <f t="shared" si="8"/>
        <v>0.20310393436668575</v>
      </c>
      <c r="H78" s="34">
        <f>SUM(H71:H77)</f>
        <v>1818575</v>
      </c>
      <c r="I78" s="39">
        <f t="shared" si="9"/>
        <v>0.13664402734691372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4521655</v>
      </c>
      <c r="O78" s="39">
        <f t="shared" si="13"/>
        <v>0.33974796171359944</v>
      </c>
      <c r="P78" s="34">
        <f>SUM(P71:P77)</f>
        <v>5055082</v>
      </c>
      <c r="Q78" s="34">
        <f>SUM(Q71:Q77)</f>
        <v>13457651</v>
      </c>
      <c r="R78" s="34">
        <f>SUM(R71:R77)</f>
        <v>13457651</v>
      </c>
      <c r="S78" s="34">
        <f>SUM(S71:S77)</f>
        <v>2592207</v>
      </c>
      <c r="T78" s="39">
        <f t="shared" si="14"/>
        <v>0.19261957380229283</v>
      </c>
      <c r="U78" s="39">
        <f t="shared" si="15"/>
        <v>-0.64024817005935808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1676000</v>
      </c>
      <c r="E79" s="33">
        <v>1676000</v>
      </c>
      <c r="F79" s="33">
        <v>3343</v>
      </c>
      <c r="G79" s="38">
        <f t="shared" si="8"/>
        <v>1.9946300715990455E-3</v>
      </c>
      <c r="H79" s="33">
        <v>31004</v>
      </c>
      <c r="I79" s="38">
        <f t="shared" si="9"/>
        <v>1.8498806682577567E-2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34347</v>
      </c>
      <c r="O79" s="38">
        <f t="shared" si="13"/>
        <v>2.049343675417661E-2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8503542</v>
      </c>
      <c r="E81" s="33">
        <v>8503542</v>
      </c>
      <c r="F81" s="33">
        <v>923983</v>
      </c>
      <c r="G81" s="38">
        <f t="shared" si="8"/>
        <v>0.10865860367362212</v>
      </c>
      <c r="H81" s="33">
        <v>1093841</v>
      </c>
      <c r="I81" s="38">
        <f t="shared" si="9"/>
        <v>0.12863357410359119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2017824</v>
      </c>
      <c r="O81" s="38">
        <f t="shared" si="13"/>
        <v>0.23729217777721331</v>
      </c>
      <c r="P81" s="33">
        <v>1035110</v>
      </c>
      <c r="Q81" s="33">
        <v>3415750</v>
      </c>
      <c r="R81" s="33">
        <v>3415750</v>
      </c>
      <c r="S81" s="33">
        <v>471831</v>
      </c>
      <c r="T81" s="38">
        <f t="shared" si="14"/>
        <v>0.13813393837371002</v>
      </c>
      <c r="U81" s="38">
        <f t="shared" si="15"/>
        <v>5.6738897315261161E-2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1565500</v>
      </c>
      <c r="E83" s="33">
        <v>1565500</v>
      </c>
      <c r="F83" s="33">
        <v>461994</v>
      </c>
      <c r="G83" s="38">
        <f t="shared" si="8"/>
        <v>0.29510954966464387</v>
      </c>
      <c r="H83" s="33">
        <v>460030</v>
      </c>
      <c r="I83" s="38">
        <f t="shared" si="9"/>
        <v>0.29385499840306611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922024</v>
      </c>
      <c r="O83" s="38">
        <f t="shared" si="13"/>
        <v>0.58896454806771004</v>
      </c>
      <c r="P83" s="33">
        <v>607611</v>
      </c>
      <c r="Q83" s="33">
        <v>1486680</v>
      </c>
      <c r="R83" s="33">
        <v>1486680</v>
      </c>
      <c r="S83" s="33">
        <v>307177</v>
      </c>
      <c r="T83" s="38">
        <f t="shared" si="14"/>
        <v>0.2066194473592165</v>
      </c>
      <c r="U83" s="38">
        <f t="shared" si="15"/>
        <v>-0.24288730783346579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11745042</v>
      </c>
      <c r="E84" s="34">
        <f>SUM(E79:E83)</f>
        <v>11745042</v>
      </c>
      <c r="F84" s="34">
        <f>SUM(F79:F83)</f>
        <v>1389320</v>
      </c>
      <c r="G84" s="39">
        <f t="shared" si="8"/>
        <v>0.1182899133098034</v>
      </c>
      <c r="H84" s="34">
        <f>SUM(H79:H83)</f>
        <v>1584875</v>
      </c>
      <c r="I84" s="39">
        <f t="shared" si="9"/>
        <v>0.1349399176265185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2974195</v>
      </c>
      <c r="O84" s="39">
        <f t="shared" si="13"/>
        <v>0.2532298309363219</v>
      </c>
      <c r="P84" s="34">
        <f>SUM(P79:P83)</f>
        <v>1642721</v>
      </c>
      <c r="Q84" s="34">
        <f>SUM(Q79:Q83)</f>
        <v>4902430</v>
      </c>
      <c r="R84" s="34">
        <f>SUM(R79:R83)</f>
        <v>4902430</v>
      </c>
      <c r="S84" s="34">
        <f>SUM(S79:S83)</f>
        <v>779008</v>
      </c>
      <c r="T84" s="39">
        <f t="shared" si="14"/>
        <v>0.15890242186017955</v>
      </c>
      <c r="U84" s="39">
        <f t="shared" si="15"/>
        <v>-3.5213526825309982E-2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39329708</v>
      </c>
      <c r="E85" s="34">
        <f>SUM(E57,E59:E62,E64:E69,E71:E77,E79:E83)</f>
        <v>39329708</v>
      </c>
      <c r="F85" s="34">
        <f>SUM(F57,F59:F62,F64:F69,F71:F77,F79:F83)</f>
        <v>6430931</v>
      </c>
      <c r="G85" s="39">
        <f t="shared" si="8"/>
        <v>0.16351331670196992</v>
      </c>
      <c r="H85" s="34">
        <f>SUM(H57,H59:H62,H64:H69,H71:H77,H79:H83)</f>
        <v>5986107</v>
      </c>
      <c r="I85" s="39">
        <f t="shared" si="9"/>
        <v>0.15220318950753461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12417038</v>
      </c>
      <c r="O85" s="39">
        <f t="shared" si="13"/>
        <v>0.31571650620950453</v>
      </c>
      <c r="P85" s="34">
        <f>SUM(P57,P59:P62,P64:P69,P71:P77,P79:P83)</f>
        <v>11498123</v>
      </c>
      <c r="Q85" s="34">
        <f>SUM(Q57,Q59:Q62,Q64:Q69,Q71:Q77,Q79:Q83)</f>
        <v>32421766</v>
      </c>
      <c r="R85" s="34">
        <f>SUM(R57,R59:R62,R64:R69,R71:R77,R79:R83)</f>
        <v>32421766</v>
      </c>
      <c r="S85" s="34">
        <f>SUM(S57,S59:S62,S64:S69,S71:S77,S79:S83)</f>
        <v>5900817</v>
      </c>
      <c r="T85" s="39">
        <f t="shared" si="14"/>
        <v>0.1820017145272099</v>
      </c>
      <c r="U85" s="39">
        <f t="shared" si="15"/>
        <v>-0.47938398293356232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297867564</v>
      </c>
      <c r="E88" s="33">
        <v>297867564</v>
      </c>
      <c r="F88" s="33">
        <v>70386282</v>
      </c>
      <c r="G88" s="38">
        <f t="shared" ref="G88:G99" si="16">IF(($D88      =0),0,($F88      /$D88      ))</f>
        <v>0.23630059297090839</v>
      </c>
      <c r="H88" s="33">
        <v>76367855</v>
      </c>
      <c r="I88" s="38">
        <f t="shared" ref="I88:I99" si="17">IF(($D88      =0),0,($H88      /$D88      ))</f>
        <v>0.25638191004912503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146754137</v>
      </c>
      <c r="O88" s="38">
        <f t="shared" ref="O88:O99" si="21">IF(($D88      =0),0,($N88      /$D88      ))</f>
        <v>0.49268250302003341</v>
      </c>
      <c r="P88" s="33">
        <v>134834033</v>
      </c>
      <c r="Q88" s="33">
        <v>272357797</v>
      </c>
      <c r="R88" s="33">
        <v>272357797</v>
      </c>
      <c r="S88" s="33">
        <v>68796483</v>
      </c>
      <c r="T88" s="38">
        <f t="shared" ref="T88:T99" si="22">IF(($Q88      =0),0,($S88      /$Q88      ))</f>
        <v>0.25259597396435102</v>
      </c>
      <c r="U88" s="38">
        <f t="shared" ref="U88:U99" si="23">IF(($P88      =0),0,(($H88      /$P88      )-1))</f>
        <v>-0.43361588094008874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608826000</v>
      </c>
      <c r="E89" s="33">
        <v>608826000</v>
      </c>
      <c r="F89" s="33">
        <v>137766105</v>
      </c>
      <c r="G89" s="38">
        <f t="shared" si="16"/>
        <v>0.22628157306028324</v>
      </c>
      <c r="H89" s="33">
        <v>179340216</v>
      </c>
      <c r="I89" s="38">
        <f t="shared" si="17"/>
        <v>0.29456727537917238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317106321</v>
      </c>
      <c r="O89" s="38">
        <f t="shared" si="21"/>
        <v>0.52084884843945556</v>
      </c>
      <c r="P89" s="33">
        <v>299751235</v>
      </c>
      <c r="Q89" s="33">
        <v>520673124</v>
      </c>
      <c r="R89" s="33">
        <v>520673124</v>
      </c>
      <c r="S89" s="33">
        <v>-31502228</v>
      </c>
      <c r="T89" s="38">
        <f t="shared" si="22"/>
        <v>-6.0502888564688044E-2</v>
      </c>
      <c r="U89" s="38">
        <f t="shared" si="23"/>
        <v>-0.40170316229055736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189764875</v>
      </c>
      <c r="E90" s="33">
        <v>189764875</v>
      </c>
      <c r="F90" s="33">
        <v>33783963</v>
      </c>
      <c r="G90" s="38">
        <f t="shared" si="16"/>
        <v>0.17803064450151801</v>
      </c>
      <c r="H90" s="33">
        <v>43042591</v>
      </c>
      <c r="I90" s="38">
        <f t="shared" si="17"/>
        <v>0.22682064317751111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76826554</v>
      </c>
      <c r="O90" s="38">
        <f t="shared" si="21"/>
        <v>0.40485128767902911</v>
      </c>
      <c r="P90" s="33">
        <v>97165042</v>
      </c>
      <c r="Q90" s="33">
        <v>198121944</v>
      </c>
      <c r="R90" s="33">
        <v>198121944</v>
      </c>
      <c r="S90" s="33">
        <v>52023020</v>
      </c>
      <c r="T90" s="38">
        <f t="shared" si="22"/>
        <v>0.2625808073032031</v>
      </c>
      <c r="U90" s="38">
        <f t="shared" si="23"/>
        <v>-0.55701567030661092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1096458439</v>
      </c>
      <c r="E91" s="34">
        <f>SUM(E88:E90)</f>
        <v>1096458439</v>
      </c>
      <c r="F91" s="34">
        <f>SUM(F88:F90)</f>
        <v>241936350</v>
      </c>
      <c r="G91" s="39">
        <f t="shared" si="16"/>
        <v>0.22065254951264049</v>
      </c>
      <c r="H91" s="34">
        <f>SUM(H88:H90)</f>
        <v>298750662</v>
      </c>
      <c r="I91" s="39">
        <f t="shared" si="17"/>
        <v>0.27246875154927785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540687012</v>
      </c>
      <c r="O91" s="39">
        <f t="shared" si="21"/>
        <v>0.49312130106191832</v>
      </c>
      <c r="P91" s="34">
        <f>SUM(P88:P90)</f>
        <v>531750310</v>
      </c>
      <c r="Q91" s="34">
        <f>SUM(Q88:Q90)</f>
        <v>991152865</v>
      </c>
      <c r="R91" s="34">
        <f>SUM(R88:R90)</f>
        <v>991152865</v>
      </c>
      <c r="S91" s="34">
        <f>SUM(S88:S90)</f>
        <v>89317275</v>
      </c>
      <c r="T91" s="39">
        <f t="shared" si="22"/>
        <v>9.0114530416052427E-2</v>
      </c>
      <c r="U91" s="39">
        <f t="shared" si="23"/>
        <v>-0.43817491709595802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1163330</v>
      </c>
      <c r="E92" s="33">
        <v>1163330</v>
      </c>
      <c r="F92" s="33">
        <v>213497</v>
      </c>
      <c r="G92" s="38">
        <f t="shared" si="16"/>
        <v>0.18352230235616721</v>
      </c>
      <c r="H92" s="33">
        <v>140183</v>
      </c>
      <c r="I92" s="38">
        <f t="shared" si="17"/>
        <v>0.12050149140828484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353680</v>
      </c>
      <c r="O92" s="38">
        <f t="shared" si="21"/>
        <v>0.30402379376445204</v>
      </c>
      <c r="P92" s="33">
        <v>384235</v>
      </c>
      <c r="Q92" s="33">
        <v>728560</v>
      </c>
      <c r="R92" s="33">
        <v>728560</v>
      </c>
      <c r="S92" s="33">
        <v>182466</v>
      </c>
      <c r="T92" s="38">
        <f t="shared" si="22"/>
        <v>0.25044745799934115</v>
      </c>
      <c r="U92" s="38">
        <f t="shared" si="23"/>
        <v>-0.63516337657943711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20451589</v>
      </c>
      <c r="E95" s="33">
        <v>20451589</v>
      </c>
      <c r="F95" s="33">
        <v>4174319</v>
      </c>
      <c r="G95" s="38">
        <f t="shared" si="16"/>
        <v>0.20410731899609366</v>
      </c>
      <c r="H95" s="33">
        <v>4443112</v>
      </c>
      <c r="I95" s="38">
        <f t="shared" si="17"/>
        <v>0.21725020975142811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8617431</v>
      </c>
      <c r="O95" s="38">
        <f t="shared" si="21"/>
        <v>0.42135752874752175</v>
      </c>
      <c r="P95" s="33">
        <v>8421137</v>
      </c>
      <c r="Q95" s="33">
        <v>21291744</v>
      </c>
      <c r="R95" s="33">
        <v>21291744</v>
      </c>
      <c r="S95" s="33">
        <v>4433889</v>
      </c>
      <c r="T95" s="38">
        <f t="shared" si="22"/>
        <v>0.20824451956589371</v>
      </c>
      <c r="U95" s="38">
        <f t="shared" si="23"/>
        <v>-0.47238573603540712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21614919</v>
      </c>
      <c r="E96" s="34">
        <f>SUM(E92:E95)</f>
        <v>21614919</v>
      </c>
      <c r="F96" s="34">
        <f>SUM(F92:F95)</f>
        <v>4387816</v>
      </c>
      <c r="G96" s="39">
        <f t="shared" si="16"/>
        <v>0.20299941905866037</v>
      </c>
      <c r="H96" s="34">
        <f>SUM(H92:H95)</f>
        <v>4583295</v>
      </c>
      <c r="I96" s="39">
        <f t="shared" si="17"/>
        <v>0.21204312632399872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8971111</v>
      </c>
      <c r="O96" s="39">
        <f t="shared" si="21"/>
        <v>0.41504254538265906</v>
      </c>
      <c r="P96" s="34">
        <f>SUM(P92:P95)</f>
        <v>8805372</v>
      </c>
      <c r="Q96" s="34">
        <f>SUM(Q92:Q95)</f>
        <v>22020304</v>
      </c>
      <c r="R96" s="34">
        <f>SUM(R92:R95)</f>
        <v>22020304</v>
      </c>
      <c r="S96" s="34">
        <f>SUM(S92:S95)</f>
        <v>4616355</v>
      </c>
      <c r="T96" s="39">
        <f t="shared" si="22"/>
        <v>0.20964083874591377</v>
      </c>
      <c r="U96" s="39">
        <f t="shared" si="23"/>
        <v>-0.47948877117287036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5642926</v>
      </c>
      <c r="E97" s="33">
        <v>5642926</v>
      </c>
      <c r="F97" s="33">
        <v>1163609</v>
      </c>
      <c r="G97" s="38">
        <f t="shared" si="16"/>
        <v>0.20620667362995723</v>
      </c>
      <c r="H97" s="33">
        <v>1450510</v>
      </c>
      <c r="I97" s="38">
        <f t="shared" si="17"/>
        <v>0.25704926841145886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2614119</v>
      </c>
      <c r="O97" s="38">
        <f t="shared" si="21"/>
        <v>0.46325594204141612</v>
      </c>
      <c r="P97" s="33">
        <v>4886975</v>
      </c>
      <c r="Q97" s="33">
        <v>6333074</v>
      </c>
      <c r="R97" s="33">
        <v>6333074</v>
      </c>
      <c r="S97" s="33">
        <v>3751292</v>
      </c>
      <c r="T97" s="38">
        <f t="shared" si="22"/>
        <v>0.59233351765667042</v>
      </c>
      <c r="U97" s="38">
        <f t="shared" si="23"/>
        <v>-0.70318857780119604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22998511</v>
      </c>
      <c r="E99" s="33">
        <v>22998511</v>
      </c>
      <c r="F99" s="33">
        <v>4691775</v>
      </c>
      <c r="G99" s="38">
        <f t="shared" si="16"/>
        <v>0.20400342439560543</v>
      </c>
      <c r="H99" s="33">
        <v>26197248</v>
      </c>
      <c r="I99" s="38">
        <f t="shared" si="17"/>
        <v>1.1390845259503974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30889023</v>
      </c>
      <c r="O99" s="38">
        <f t="shared" si="21"/>
        <v>1.3430879503460029</v>
      </c>
      <c r="P99" s="33">
        <v>5739339</v>
      </c>
      <c r="Q99" s="33">
        <v>22553357</v>
      </c>
      <c r="R99" s="33">
        <v>22553357</v>
      </c>
      <c r="S99" s="33">
        <v>451876</v>
      </c>
      <c r="T99" s="38">
        <f t="shared" si="22"/>
        <v>2.0035864283973335E-2</v>
      </c>
      <c r="U99" s="38">
        <f t="shared" si="23"/>
        <v>3.5645061216979865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28641437</v>
      </c>
      <c r="E101" s="34">
        <f>SUM(E97:E100)</f>
        <v>28641437</v>
      </c>
      <c r="F101" s="34">
        <f>SUM(F97:F100)</f>
        <v>5855384</v>
      </c>
      <c r="G101" s="39">
        <f>IF(($D101     =0),0,($F101     /$D101     ))</f>
        <v>0.20443750779683295</v>
      </c>
      <c r="H101" s="34">
        <f>SUM(H97:H100)</f>
        <v>27647758</v>
      </c>
      <c r="I101" s="39">
        <f>IF(($D101     =0),0,($H101     /$D101     ))</f>
        <v>0.96530624493456807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33503142</v>
      </c>
      <c r="O101" s="39">
        <f>IF(($D101     =0),0,($N101     /$D101     ))</f>
        <v>1.169743752731401</v>
      </c>
      <c r="P101" s="34">
        <f>SUM(P97:P100)</f>
        <v>10626314</v>
      </c>
      <c r="Q101" s="34">
        <f>SUM(Q97:Q100)</f>
        <v>28886431</v>
      </c>
      <c r="R101" s="34">
        <f>SUM(R97:R100)</f>
        <v>28886431</v>
      </c>
      <c r="S101" s="34">
        <f>SUM(S97:S100)</f>
        <v>4203168</v>
      </c>
      <c r="T101" s="39">
        <f>IF(($Q101     =0),0,($S101     /$Q101     ))</f>
        <v>0.14550665674136068</v>
      </c>
      <c r="U101" s="39">
        <f>IF(($P101     =0),0,(($H101     /$P101     )-1))</f>
        <v>1.6018201607819984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1146714795</v>
      </c>
      <c r="E102" s="34">
        <f>SUM(E88:E90,E92:E95,E97:E100)</f>
        <v>1146714795</v>
      </c>
      <c r="F102" s="34">
        <f>SUM(F88:F90,F92:F95,F97:F100)</f>
        <v>252179550</v>
      </c>
      <c r="G102" s="39">
        <f>IF(($D102     =0),0,($F102     /$D102     ))</f>
        <v>0.21991479581459486</v>
      </c>
      <c r="H102" s="34">
        <f>SUM(H88:H90,H92:H95,H97:H100)</f>
        <v>330981715</v>
      </c>
      <c r="I102" s="39">
        <f>IF(($D102     =0),0,($H102     /$D102     ))</f>
        <v>0.28863472978911031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583161265</v>
      </c>
      <c r="O102" s="39">
        <f>IF(($D102     =0),0,($N102     /$D102     ))</f>
        <v>0.50854952560370514</v>
      </c>
      <c r="P102" s="34">
        <f>SUM(P88:P90,P92:P95,P97:P100)</f>
        <v>551181996</v>
      </c>
      <c r="Q102" s="34">
        <f>SUM(Q88:Q90,Q92:Q95,Q97:Q100)</f>
        <v>1042059600</v>
      </c>
      <c r="R102" s="34">
        <f>SUM(R88:R90,R92:R95,R97:R100)</f>
        <v>1042059600</v>
      </c>
      <c r="S102" s="34">
        <f>SUM(S88:S90,S92:S95,S97:S100)</f>
        <v>98136798</v>
      </c>
      <c r="T102" s="39">
        <f>IF(($Q102     =0),0,($S102     /$Q102     ))</f>
        <v>9.4175801460876132E-2</v>
      </c>
      <c r="U102" s="39">
        <f>IF(($P102     =0),0,(($H102     /$P102     )-1))</f>
        <v>-0.39950557637590178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323630700</v>
      </c>
      <c r="E105" s="33">
        <v>325251178</v>
      </c>
      <c r="F105" s="33">
        <v>50305912</v>
      </c>
      <c r="G105" s="38">
        <f t="shared" ref="G105:G136" si="24">IF(($D105     =0),0,($F105     /$D105     ))</f>
        <v>0.15544233597121657</v>
      </c>
      <c r="H105" s="33">
        <v>90541514</v>
      </c>
      <c r="I105" s="38">
        <f t="shared" ref="I105:I136" si="25">IF(($D105     =0),0,($H105     /$D105     ))</f>
        <v>0.2797680009961972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140847426</v>
      </c>
      <c r="O105" s="38">
        <f t="shared" ref="O105:O136" si="29">IF(($D105     =0),0,($N105     /$D105     ))</f>
        <v>0.43521033696741379</v>
      </c>
      <c r="P105" s="33">
        <v>112789558</v>
      </c>
      <c r="Q105" s="33">
        <v>299250320</v>
      </c>
      <c r="R105" s="33">
        <v>299250320</v>
      </c>
      <c r="S105" s="33">
        <v>63208079</v>
      </c>
      <c r="T105" s="38">
        <f t="shared" ref="T105:T136" si="30">IF(($Q105     =0),0,($S105     /$Q105     ))</f>
        <v>0.21122142492612872</v>
      </c>
      <c r="U105" s="38">
        <f t="shared" ref="U105:U136" si="31">IF(($P105     =0),0,(($H105     /$P105     )-1))</f>
        <v>-0.19725269248772126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323630700</v>
      </c>
      <c r="E106" s="34">
        <f>E105</f>
        <v>325251178</v>
      </c>
      <c r="F106" s="34">
        <f>F105</f>
        <v>50305912</v>
      </c>
      <c r="G106" s="39">
        <f t="shared" si="24"/>
        <v>0.15544233597121657</v>
      </c>
      <c r="H106" s="34">
        <f>H105</f>
        <v>90541514</v>
      </c>
      <c r="I106" s="39">
        <f t="shared" si="25"/>
        <v>0.2797680009961972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140847426</v>
      </c>
      <c r="O106" s="39">
        <f t="shared" si="29"/>
        <v>0.43521033696741379</v>
      </c>
      <c r="P106" s="34">
        <f>P105</f>
        <v>112789558</v>
      </c>
      <c r="Q106" s="34">
        <f>Q105</f>
        <v>299250320</v>
      </c>
      <c r="R106" s="34">
        <f>R105</f>
        <v>299250320</v>
      </c>
      <c r="S106" s="34">
        <f>S105</f>
        <v>63208079</v>
      </c>
      <c r="T106" s="39">
        <f t="shared" si="30"/>
        <v>0.21122142492612872</v>
      </c>
      <c r="U106" s="39">
        <f t="shared" si="31"/>
        <v>-0.19725269248772126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200000</v>
      </c>
      <c r="R108" s="33">
        <v>200000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6303216</v>
      </c>
      <c r="E110" s="33">
        <v>6303216</v>
      </c>
      <c r="F110" s="33">
        <v>761844</v>
      </c>
      <c r="G110" s="38">
        <f t="shared" si="24"/>
        <v>0.12086591987328374</v>
      </c>
      <c r="H110" s="33">
        <v>574259</v>
      </c>
      <c r="I110" s="38">
        <f t="shared" si="25"/>
        <v>9.1105714923937237E-2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1336103</v>
      </c>
      <c r="O110" s="38">
        <f t="shared" si="29"/>
        <v>0.21197163479722098</v>
      </c>
      <c r="P110" s="33">
        <v>903373</v>
      </c>
      <c r="Q110" s="33">
        <v>5551228</v>
      </c>
      <c r="R110" s="33">
        <v>5551228</v>
      </c>
      <c r="S110" s="33">
        <v>625975</v>
      </c>
      <c r="T110" s="38">
        <f t="shared" si="30"/>
        <v>0.11276333812986965</v>
      </c>
      <c r="U110" s="38">
        <f t="shared" si="31"/>
        <v>-0.36431684365151495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17657232</v>
      </c>
      <c r="E111" s="33">
        <v>17657232</v>
      </c>
      <c r="F111" s="33">
        <v>1163004</v>
      </c>
      <c r="G111" s="38">
        <f t="shared" si="24"/>
        <v>6.5865589804789335E-2</v>
      </c>
      <c r="H111" s="33">
        <v>3802321</v>
      </c>
      <c r="I111" s="38">
        <f t="shared" si="25"/>
        <v>0.21534071705010163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4965325</v>
      </c>
      <c r="O111" s="38">
        <f t="shared" si="29"/>
        <v>0.28120630685489095</v>
      </c>
      <c r="P111" s="33">
        <v>5395776</v>
      </c>
      <c r="Q111" s="33">
        <v>0</v>
      </c>
      <c r="R111" s="33">
        <v>0</v>
      </c>
      <c r="S111" s="33">
        <v>2791893</v>
      </c>
      <c r="T111" s="38">
        <f t="shared" si="30"/>
        <v>0</v>
      </c>
      <c r="U111" s="38">
        <f t="shared" si="31"/>
        <v>-0.29531526141930275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23960448</v>
      </c>
      <c r="E112" s="34">
        <f>SUM(E107:E111)</f>
        <v>23960448</v>
      </c>
      <c r="F112" s="34">
        <f>SUM(F107:F111)</f>
        <v>1924848</v>
      </c>
      <c r="G112" s="39">
        <f t="shared" si="24"/>
        <v>8.0334391076494066E-2</v>
      </c>
      <c r="H112" s="34">
        <f>SUM(H107:H111)</f>
        <v>4376580</v>
      </c>
      <c r="I112" s="39">
        <f t="shared" si="25"/>
        <v>0.18265852124300846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6301428</v>
      </c>
      <c r="O112" s="39">
        <f t="shared" si="29"/>
        <v>0.26299291231950256</v>
      </c>
      <c r="P112" s="34">
        <f>SUM(P107:P111)</f>
        <v>6299149</v>
      </c>
      <c r="Q112" s="34">
        <f>SUM(Q107:Q111)</f>
        <v>5751228</v>
      </c>
      <c r="R112" s="34">
        <f>SUM(R107:R111)</f>
        <v>5751228</v>
      </c>
      <c r="S112" s="34">
        <f>SUM(S107:S111)</f>
        <v>3417868</v>
      </c>
      <c r="T112" s="39">
        <f t="shared" si="30"/>
        <v>0.59428490750149354</v>
      </c>
      <c r="U112" s="39">
        <f t="shared" si="31"/>
        <v>-0.3052109102356525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1999000</v>
      </c>
      <c r="E113" s="33">
        <v>1999000</v>
      </c>
      <c r="F113" s="33">
        <v>480425</v>
      </c>
      <c r="G113" s="38">
        <f t="shared" si="24"/>
        <v>0.24033266633316658</v>
      </c>
      <c r="H113" s="33">
        <v>634809</v>
      </c>
      <c r="I113" s="38">
        <f t="shared" si="25"/>
        <v>0.31756328164082043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1115234</v>
      </c>
      <c r="O113" s="38">
        <f t="shared" si="29"/>
        <v>0.55789594797398701</v>
      </c>
      <c r="P113" s="33">
        <v>1976552</v>
      </c>
      <c r="Q113" s="33">
        <v>1635000</v>
      </c>
      <c r="R113" s="33">
        <v>1635000</v>
      </c>
      <c r="S113" s="33">
        <v>1111337</v>
      </c>
      <c r="T113" s="38">
        <f t="shared" si="30"/>
        <v>0.67971681957186547</v>
      </c>
      <c r="U113" s="38">
        <f t="shared" si="31"/>
        <v>-0.67883010414094846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498731</v>
      </c>
      <c r="E114" s="33">
        <v>498731</v>
      </c>
      <c r="F114" s="33">
        <v>90000</v>
      </c>
      <c r="G114" s="38">
        <f t="shared" si="24"/>
        <v>0.18045800241011686</v>
      </c>
      <c r="H114" s="33">
        <v>90000</v>
      </c>
      <c r="I114" s="38">
        <f t="shared" si="25"/>
        <v>0.18045800241011686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180000</v>
      </c>
      <c r="O114" s="38">
        <f t="shared" si="29"/>
        <v>0.36091600482023373</v>
      </c>
      <c r="P114" s="33">
        <v>180000</v>
      </c>
      <c r="Q114" s="33">
        <v>967460</v>
      </c>
      <c r="R114" s="33">
        <v>967460</v>
      </c>
      <c r="S114" s="33">
        <v>90000</v>
      </c>
      <c r="T114" s="38">
        <f t="shared" si="30"/>
        <v>9.302710189568561E-2</v>
      </c>
      <c r="U114" s="38">
        <f t="shared" si="31"/>
        <v>-0.5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2871993</v>
      </c>
      <c r="E115" s="33">
        <v>2871993</v>
      </c>
      <c r="F115" s="33">
        <v>591940</v>
      </c>
      <c r="G115" s="38">
        <f t="shared" si="24"/>
        <v>0.20610774469157828</v>
      </c>
      <c r="H115" s="33">
        <v>629722</v>
      </c>
      <c r="I115" s="38">
        <f t="shared" si="25"/>
        <v>0.21926306923450023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1221662</v>
      </c>
      <c r="O115" s="38">
        <f t="shared" si="29"/>
        <v>0.42537081392607851</v>
      </c>
      <c r="P115" s="33">
        <v>642973</v>
      </c>
      <c r="Q115" s="33">
        <v>886850</v>
      </c>
      <c r="R115" s="33">
        <v>886850</v>
      </c>
      <c r="S115" s="33">
        <v>335045</v>
      </c>
      <c r="T115" s="38">
        <f t="shared" si="30"/>
        <v>0.37779218582623891</v>
      </c>
      <c r="U115" s="38">
        <f t="shared" si="31"/>
        <v>-2.0608952475453912E-2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57163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59670587</v>
      </c>
      <c r="E117" s="33">
        <v>59670587</v>
      </c>
      <c r="F117" s="33">
        <v>13654432</v>
      </c>
      <c r="G117" s="38">
        <f t="shared" si="24"/>
        <v>0.22883019401166607</v>
      </c>
      <c r="H117" s="33">
        <v>34571255</v>
      </c>
      <c r="I117" s="38">
        <f t="shared" si="25"/>
        <v>0.57936844160758805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48225687</v>
      </c>
      <c r="O117" s="38">
        <f t="shared" si="29"/>
        <v>0.80819863561925409</v>
      </c>
      <c r="P117" s="33">
        <v>69733478</v>
      </c>
      <c r="Q117" s="33">
        <v>79522805</v>
      </c>
      <c r="R117" s="33">
        <v>79522805</v>
      </c>
      <c r="S117" s="33">
        <v>12096579</v>
      </c>
      <c r="T117" s="38">
        <f t="shared" si="30"/>
        <v>0.15211459153132237</v>
      </c>
      <c r="U117" s="38">
        <f t="shared" si="31"/>
        <v>-0.50423733346557009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6925101</v>
      </c>
      <c r="E118" s="33">
        <v>6925101</v>
      </c>
      <c r="F118" s="33">
        <v>82555</v>
      </c>
      <c r="G118" s="38">
        <f t="shared" si="24"/>
        <v>1.192112577130644E-2</v>
      </c>
      <c r="H118" s="33">
        <v>65491</v>
      </c>
      <c r="I118" s="38">
        <f t="shared" si="25"/>
        <v>9.4570461860411861E-3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148046</v>
      </c>
      <c r="O118" s="38">
        <f t="shared" si="29"/>
        <v>2.1378171957347626E-2</v>
      </c>
      <c r="P118" s="33">
        <v>333113</v>
      </c>
      <c r="Q118" s="33">
        <v>6513455</v>
      </c>
      <c r="R118" s="33">
        <v>6513455</v>
      </c>
      <c r="S118" s="33">
        <v>217837</v>
      </c>
      <c r="T118" s="38">
        <f t="shared" si="30"/>
        <v>3.3444155214091449E-2</v>
      </c>
      <c r="U118" s="38">
        <f t="shared" si="31"/>
        <v>-0.80339704544704049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6572000</v>
      </c>
      <c r="R120" s="33">
        <v>6572000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71965412</v>
      </c>
      <c r="E121" s="34">
        <f>SUM(E113:E120)</f>
        <v>71965412</v>
      </c>
      <c r="F121" s="34">
        <f>SUM(F113:F120)</f>
        <v>14899352</v>
      </c>
      <c r="G121" s="39">
        <f t="shared" si="24"/>
        <v>0.20703490171083855</v>
      </c>
      <c r="H121" s="34">
        <f>SUM(H113:H120)</f>
        <v>35991277</v>
      </c>
      <c r="I121" s="39">
        <f t="shared" si="25"/>
        <v>0.50011909888044548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50890629</v>
      </c>
      <c r="O121" s="39">
        <f t="shared" si="29"/>
        <v>0.70715400059128408</v>
      </c>
      <c r="P121" s="34">
        <f>SUM(P113:P120)</f>
        <v>72923279</v>
      </c>
      <c r="Q121" s="34">
        <f>SUM(Q113:Q120)</f>
        <v>96097570</v>
      </c>
      <c r="R121" s="34">
        <f>SUM(R113:R120)</f>
        <v>96097570</v>
      </c>
      <c r="S121" s="34">
        <f>SUM(S113:S120)</f>
        <v>13850798</v>
      </c>
      <c r="T121" s="39">
        <f t="shared" si="30"/>
        <v>0.14413265600784703</v>
      </c>
      <c r="U121" s="39">
        <f t="shared" si="31"/>
        <v>-0.50645010079703079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5441637</v>
      </c>
      <c r="E122" s="33">
        <v>5441637</v>
      </c>
      <c r="F122" s="33">
        <v>1144324</v>
      </c>
      <c r="G122" s="38">
        <f t="shared" si="24"/>
        <v>0.21029039607015315</v>
      </c>
      <c r="H122" s="33">
        <v>1402073</v>
      </c>
      <c r="I122" s="38">
        <f t="shared" si="25"/>
        <v>0.25765647359425115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2546397</v>
      </c>
      <c r="O122" s="38">
        <f t="shared" si="29"/>
        <v>0.4679468696644043</v>
      </c>
      <c r="P122" s="33">
        <v>2072122</v>
      </c>
      <c r="Q122" s="33">
        <v>5636054</v>
      </c>
      <c r="R122" s="33">
        <v>5636054</v>
      </c>
      <c r="S122" s="33">
        <v>900195</v>
      </c>
      <c r="T122" s="38">
        <f t="shared" si="30"/>
        <v>0.15972079046794085</v>
      </c>
      <c r="U122" s="38">
        <f t="shared" si="31"/>
        <v>-0.32336368225423018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971978</v>
      </c>
      <c r="E123" s="33">
        <v>971978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914804</v>
      </c>
      <c r="R123" s="33">
        <v>914804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2697588</v>
      </c>
      <c r="E124" s="33">
        <v>2697588</v>
      </c>
      <c r="F124" s="33">
        <v>625604</v>
      </c>
      <c r="G124" s="38">
        <f t="shared" si="24"/>
        <v>0.23191236022698797</v>
      </c>
      <c r="H124" s="33">
        <v>686931</v>
      </c>
      <c r="I124" s="38">
        <f t="shared" si="25"/>
        <v>0.2546463729820862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1312535</v>
      </c>
      <c r="O124" s="38">
        <f t="shared" si="29"/>
        <v>0.48655873320907417</v>
      </c>
      <c r="P124" s="33">
        <v>1175792</v>
      </c>
      <c r="Q124" s="33">
        <v>2935860</v>
      </c>
      <c r="R124" s="33">
        <v>2935860</v>
      </c>
      <c r="S124" s="33">
        <v>560029</v>
      </c>
      <c r="T124" s="38">
        <f t="shared" si="30"/>
        <v>0.19075466813812647</v>
      </c>
      <c r="U124" s="38">
        <f t="shared" si="31"/>
        <v>-0.41577166709758184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9111203</v>
      </c>
      <c r="E126" s="34">
        <f>SUM(E122:E125)</f>
        <v>9111203</v>
      </c>
      <c r="F126" s="34">
        <f>SUM(F122:F125)</f>
        <v>1769928</v>
      </c>
      <c r="G126" s="39">
        <f t="shared" si="24"/>
        <v>0.19425843107655488</v>
      </c>
      <c r="H126" s="34">
        <f>SUM(H122:H125)</f>
        <v>2089004</v>
      </c>
      <c r="I126" s="39">
        <f t="shared" si="25"/>
        <v>0.22927861447055894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3858932</v>
      </c>
      <c r="O126" s="39">
        <f t="shared" si="29"/>
        <v>0.4235370455471138</v>
      </c>
      <c r="P126" s="34">
        <f>SUM(P122:P125)</f>
        <v>3247914</v>
      </c>
      <c r="Q126" s="34">
        <f>SUM(Q122:Q125)</f>
        <v>9486718</v>
      </c>
      <c r="R126" s="34">
        <f>SUM(R122:R125)</f>
        <v>9486718</v>
      </c>
      <c r="S126" s="34">
        <f>SUM(S122:S125)</f>
        <v>1460224</v>
      </c>
      <c r="T126" s="39">
        <f t="shared" si="30"/>
        <v>0.15392299001614679</v>
      </c>
      <c r="U126" s="39">
        <f t="shared" si="31"/>
        <v>-0.35681671374303625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132693</v>
      </c>
      <c r="E127" s="33">
        <v>132693</v>
      </c>
      <c r="F127" s="33">
        <v>490</v>
      </c>
      <c r="G127" s="38">
        <f t="shared" si="24"/>
        <v>3.6927343567482837E-3</v>
      </c>
      <c r="H127" s="33">
        <v>555</v>
      </c>
      <c r="I127" s="38">
        <f t="shared" si="25"/>
        <v>4.1825868734597909E-3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1045</v>
      </c>
      <c r="O127" s="38">
        <f t="shared" si="29"/>
        <v>7.8753212302080742E-3</v>
      </c>
      <c r="P127" s="33">
        <v>0</v>
      </c>
      <c r="Q127" s="33">
        <v>133583</v>
      </c>
      <c r="R127" s="33">
        <v>133583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1239844</v>
      </c>
      <c r="E129" s="33">
        <v>1239844</v>
      </c>
      <c r="F129" s="33">
        <v>410409</v>
      </c>
      <c r="G129" s="38">
        <f t="shared" si="24"/>
        <v>0.33101664402941017</v>
      </c>
      <c r="H129" s="33">
        <v>957378</v>
      </c>
      <c r="I129" s="38">
        <f t="shared" si="25"/>
        <v>0.7721761770029133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1367787</v>
      </c>
      <c r="O129" s="38">
        <f t="shared" si="29"/>
        <v>1.1031928210323234</v>
      </c>
      <c r="P129" s="33">
        <v>1028567</v>
      </c>
      <c r="Q129" s="33">
        <v>971772</v>
      </c>
      <c r="R129" s="33">
        <v>971772</v>
      </c>
      <c r="S129" s="33">
        <v>620292</v>
      </c>
      <c r="T129" s="38">
        <f t="shared" si="30"/>
        <v>0.6383102209160173</v>
      </c>
      <c r="U129" s="38">
        <f t="shared" si="31"/>
        <v>-6.921182577313878E-2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1372537</v>
      </c>
      <c r="E132" s="34">
        <f>SUM(E127:E131)</f>
        <v>1372537</v>
      </c>
      <c r="F132" s="34">
        <f>SUM(F127:F131)</f>
        <v>410899</v>
      </c>
      <c r="G132" s="39">
        <f t="shared" si="24"/>
        <v>0.29937189307100648</v>
      </c>
      <c r="H132" s="34">
        <f>SUM(H127:H131)</f>
        <v>957933</v>
      </c>
      <c r="I132" s="39">
        <f t="shared" si="25"/>
        <v>0.6979287261472733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1368832</v>
      </c>
      <c r="O132" s="39">
        <f t="shared" si="29"/>
        <v>0.99730061921827973</v>
      </c>
      <c r="P132" s="34">
        <f>SUM(P127:P131)</f>
        <v>1028567</v>
      </c>
      <c r="Q132" s="34">
        <f>SUM(Q127:Q131)</f>
        <v>1105355</v>
      </c>
      <c r="R132" s="34">
        <f>SUM(R127:R131)</f>
        <v>1105355</v>
      </c>
      <c r="S132" s="34">
        <f>SUM(S127:S131)</f>
        <v>620292</v>
      </c>
      <c r="T132" s="39">
        <f t="shared" si="30"/>
        <v>0.56116994087872218</v>
      </c>
      <c r="U132" s="39">
        <f t="shared" si="31"/>
        <v>-6.8672240116589345E-2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3771313</v>
      </c>
      <c r="E133" s="33">
        <v>3771313</v>
      </c>
      <c r="F133" s="33">
        <v>207762</v>
      </c>
      <c r="G133" s="38">
        <f t="shared" si="24"/>
        <v>5.5090097268510996E-2</v>
      </c>
      <c r="H133" s="33">
        <v>635709</v>
      </c>
      <c r="I133" s="38">
        <f t="shared" si="25"/>
        <v>0.16856437002179347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843471</v>
      </c>
      <c r="O133" s="38">
        <f t="shared" si="29"/>
        <v>0.22365446729030447</v>
      </c>
      <c r="P133" s="33">
        <v>33348</v>
      </c>
      <c r="Q133" s="33">
        <v>1765796</v>
      </c>
      <c r="R133" s="33">
        <v>1765796</v>
      </c>
      <c r="S133" s="33">
        <v>2022</v>
      </c>
      <c r="T133" s="38">
        <f t="shared" si="30"/>
        <v>1.1450926381076864E-3</v>
      </c>
      <c r="U133" s="38">
        <f t="shared" si="31"/>
        <v>18.06288233177402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3287820</v>
      </c>
      <c r="E134" s="33">
        <v>3287820</v>
      </c>
      <c r="F134" s="33">
        <v>266925</v>
      </c>
      <c r="G134" s="38">
        <f t="shared" si="24"/>
        <v>8.1186013832874063E-2</v>
      </c>
      <c r="H134" s="33">
        <v>947259</v>
      </c>
      <c r="I134" s="38">
        <f t="shared" si="25"/>
        <v>0.28811157545121086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1214184</v>
      </c>
      <c r="O134" s="38">
        <f t="shared" si="29"/>
        <v>0.3692975892840849</v>
      </c>
      <c r="P134" s="33">
        <v>1314849</v>
      </c>
      <c r="Q134" s="33">
        <v>3864917</v>
      </c>
      <c r="R134" s="33">
        <v>3864917</v>
      </c>
      <c r="S134" s="33">
        <v>542846</v>
      </c>
      <c r="T134" s="38">
        <f t="shared" si="30"/>
        <v>0.1404547626766629</v>
      </c>
      <c r="U134" s="38">
        <f t="shared" si="31"/>
        <v>-0.27956822418391769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7059133</v>
      </c>
      <c r="E137" s="34">
        <f>SUM(E133:E136)</f>
        <v>7059133</v>
      </c>
      <c r="F137" s="34">
        <f>SUM(F133:F136)</f>
        <v>474687</v>
      </c>
      <c r="G137" s="39">
        <f t="shared" ref="G137:G170" si="32">IF(($D137     =0),0,($F137     /$D137     ))</f>
        <v>6.7244376894442986E-2</v>
      </c>
      <c r="H137" s="34">
        <f>SUM(H133:H136)</f>
        <v>1582968</v>
      </c>
      <c r="I137" s="39">
        <f t="shared" ref="I137:I170" si="33">IF(($D137     =0),0,($H137     /$D137     ))</f>
        <v>0.22424396877066916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2057655</v>
      </c>
      <c r="O137" s="39">
        <f t="shared" ref="O137:O170" si="37">IF(($D137     =0),0,($N137     /$D137     ))</f>
        <v>0.29148834566511211</v>
      </c>
      <c r="P137" s="34">
        <f>SUM(P133:P136)</f>
        <v>1348197</v>
      </c>
      <c r="Q137" s="34">
        <f>SUM(Q133:Q136)</f>
        <v>5630713</v>
      </c>
      <c r="R137" s="34">
        <f>SUM(R133:R136)</f>
        <v>5630713</v>
      </c>
      <c r="S137" s="34">
        <f>SUM(S133:S136)</f>
        <v>544868</v>
      </c>
      <c r="T137" s="39">
        <f t="shared" ref="T137:T170" si="38">IF(($Q137     =0),0,($S137     /$Q137     ))</f>
        <v>9.6767141212844632E-2</v>
      </c>
      <c r="U137" s="39">
        <f t="shared" ref="U137:U170" si="39">IF(($P137     =0),0,(($H137     /$P137     )-1))</f>
        <v>0.17413701410105498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1631369</v>
      </c>
      <c r="E139" s="33">
        <v>1631369</v>
      </c>
      <c r="F139" s="33">
        <v>0</v>
      </c>
      <c r="G139" s="38">
        <f t="shared" si="32"/>
        <v>0</v>
      </c>
      <c r="H139" s="33">
        <v>184785</v>
      </c>
      <c r="I139" s="38">
        <f t="shared" si="33"/>
        <v>0.11326989785879221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184785</v>
      </c>
      <c r="O139" s="38">
        <f t="shared" si="37"/>
        <v>0.11326989785879221</v>
      </c>
      <c r="P139" s="33">
        <v>97860</v>
      </c>
      <c r="Q139" s="33">
        <v>543883</v>
      </c>
      <c r="R139" s="33">
        <v>543883</v>
      </c>
      <c r="S139" s="33">
        <v>97860</v>
      </c>
      <c r="T139" s="38">
        <f t="shared" si="38"/>
        <v>0.17992840371918226</v>
      </c>
      <c r="U139" s="38">
        <f t="shared" si="39"/>
        <v>0.8882587369711834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1943771</v>
      </c>
      <c r="E140" s="33">
        <v>1943771</v>
      </c>
      <c r="F140" s="33">
        <v>4890541</v>
      </c>
      <c r="G140" s="38">
        <f t="shared" si="32"/>
        <v>2.516006772402716</v>
      </c>
      <c r="H140" s="33">
        <v>2329203</v>
      </c>
      <c r="I140" s="38">
        <f t="shared" si="33"/>
        <v>1.1982908480474295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7219744</v>
      </c>
      <c r="O140" s="38">
        <f t="shared" si="37"/>
        <v>3.7142976204501457</v>
      </c>
      <c r="P140" s="33">
        <v>8978439</v>
      </c>
      <c r="Q140" s="33">
        <v>1851209</v>
      </c>
      <c r="R140" s="33">
        <v>1851209</v>
      </c>
      <c r="S140" s="33">
        <v>4737046</v>
      </c>
      <c r="T140" s="38">
        <f t="shared" si="38"/>
        <v>2.5588931341625933</v>
      </c>
      <c r="U140" s="38">
        <f t="shared" si="39"/>
        <v>-0.74057817845618823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3815653</v>
      </c>
      <c r="E141" s="33">
        <v>3815653</v>
      </c>
      <c r="F141" s="33">
        <v>758945</v>
      </c>
      <c r="G141" s="38">
        <f t="shared" si="32"/>
        <v>0.19890304490476465</v>
      </c>
      <c r="H141" s="33">
        <v>867988</v>
      </c>
      <c r="I141" s="38">
        <f t="shared" si="33"/>
        <v>0.22748085321175693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1626933</v>
      </c>
      <c r="O141" s="38">
        <f t="shared" si="37"/>
        <v>0.42638389811652161</v>
      </c>
      <c r="P141" s="33">
        <v>1798732</v>
      </c>
      <c r="Q141" s="33">
        <v>3764633</v>
      </c>
      <c r="R141" s="33">
        <v>3764633</v>
      </c>
      <c r="S141" s="33">
        <v>987297</v>
      </c>
      <c r="T141" s="38">
        <f t="shared" si="38"/>
        <v>0.26225584273420544</v>
      </c>
      <c r="U141" s="38">
        <f t="shared" si="39"/>
        <v>-0.51744451091101951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690792</v>
      </c>
      <c r="E142" s="33">
        <v>690792</v>
      </c>
      <c r="F142" s="33">
        <v>38208</v>
      </c>
      <c r="G142" s="38">
        <f t="shared" si="32"/>
        <v>5.5310426293298125E-2</v>
      </c>
      <c r="H142" s="33">
        <v>54878</v>
      </c>
      <c r="I142" s="38">
        <f t="shared" si="33"/>
        <v>7.9442147563955581E-2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93086</v>
      </c>
      <c r="O142" s="38">
        <f t="shared" si="37"/>
        <v>0.1347525738572537</v>
      </c>
      <c r="P142" s="33">
        <v>103731</v>
      </c>
      <c r="Q142" s="33">
        <v>798843</v>
      </c>
      <c r="R142" s="33">
        <v>798843</v>
      </c>
      <c r="S142" s="33">
        <v>53823</v>
      </c>
      <c r="T142" s="38">
        <f t="shared" si="38"/>
        <v>6.7376192818864283E-2</v>
      </c>
      <c r="U142" s="38">
        <f t="shared" si="39"/>
        <v>-0.47095853698508638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7958330</v>
      </c>
      <c r="E143" s="33">
        <v>7958330</v>
      </c>
      <c r="F143" s="33">
        <v>1873942</v>
      </c>
      <c r="G143" s="38">
        <f t="shared" si="32"/>
        <v>0.23546925045832479</v>
      </c>
      <c r="H143" s="33">
        <v>2296259</v>
      </c>
      <c r="I143" s="38">
        <f t="shared" si="33"/>
        <v>0.28853528315613952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4170201</v>
      </c>
      <c r="O143" s="38">
        <f t="shared" si="37"/>
        <v>0.52400453361446431</v>
      </c>
      <c r="P143" s="33">
        <v>3715299</v>
      </c>
      <c r="Q143" s="33">
        <v>7954081</v>
      </c>
      <c r="R143" s="33">
        <v>7954081</v>
      </c>
      <c r="S143" s="33">
        <v>2002604</v>
      </c>
      <c r="T143" s="38">
        <f t="shared" si="38"/>
        <v>0.251770631956099</v>
      </c>
      <c r="U143" s="38">
        <f t="shared" si="39"/>
        <v>-0.38194503322612794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16039915</v>
      </c>
      <c r="E144" s="34">
        <f>SUM(E138:E143)</f>
        <v>16039915</v>
      </c>
      <c r="F144" s="34">
        <f>SUM(F138:F143)</f>
        <v>7561636</v>
      </c>
      <c r="G144" s="39">
        <f t="shared" si="32"/>
        <v>0.47142618897918098</v>
      </c>
      <c r="H144" s="34">
        <f>SUM(H138:H143)</f>
        <v>5733113</v>
      </c>
      <c r="I144" s="39">
        <f t="shared" si="33"/>
        <v>0.3574278916066575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13294749</v>
      </c>
      <c r="O144" s="39">
        <f t="shared" si="37"/>
        <v>0.82885408058583854</v>
      </c>
      <c r="P144" s="34">
        <f>SUM(P138:P143)</f>
        <v>14694061</v>
      </c>
      <c r="Q144" s="34">
        <f>SUM(Q138:Q143)</f>
        <v>14912649</v>
      </c>
      <c r="R144" s="34">
        <f>SUM(R138:R143)</f>
        <v>14912649</v>
      </c>
      <c r="S144" s="34">
        <f>SUM(S138:S143)</f>
        <v>7878630</v>
      </c>
      <c r="T144" s="39">
        <f t="shared" si="38"/>
        <v>0.52831861059695029</v>
      </c>
      <c r="U144" s="39">
        <f t="shared" si="39"/>
        <v>-0.60983468082785275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87932</v>
      </c>
      <c r="E145" s="33">
        <v>87932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639921</v>
      </c>
      <c r="E146" s="33">
        <v>639921</v>
      </c>
      <c r="F146" s="33">
        <v>163347</v>
      </c>
      <c r="G146" s="38">
        <f t="shared" si="32"/>
        <v>0.25526119630391875</v>
      </c>
      <c r="H146" s="33">
        <v>188611</v>
      </c>
      <c r="I146" s="38">
        <f t="shared" si="33"/>
        <v>0.29474106960077884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351958</v>
      </c>
      <c r="O146" s="38">
        <f t="shared" si="37"/>
        <v>0.55000226590469758</v>
      </c>
      <c r="P146" s="33">
        <v>511252</v>
      </c>
      <c r="Q146" s="33">
        <v>853699</v>
      </c>
      <c r="R146" s="33">
        <v>853699</v>
      </c>
      <c r="S146" s="33">
        <v>370988</v>
      </c>
      <c r="T146" s="38">
        <f t="shared" si="38"/>
        <v>0.43456534445981548</v>
      </c>
      <c r="U146" s="38">
        <f t="shared" si="39"/>
        <v>-0.63108017181350884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10200464</v>
      </c>
      <c r="E149" s="33">
        <v>10200464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350000</v>
      </c>
      <c r="R149" s="33">
        <v>350000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10928317</v>
      </c>
      <c r="E150" s="34">
        <f>SUM(E145:E149)</f>
        <v>10928317</v>
      </c>
      <c r="F150" s="34">
        <f>SUM(F145:F149)</f>
        <v>163347</v>
      </c>
      <c r="G150" s="39">
        <f t="shared" si="32"/>
        <v>1.4947132298596389E-2</v>
      </c>
      <c r="H150" s="34">
        <f>SUM(H145:H149)</f>
        <v>188611</v>
      </c>
      <c r="I150" s="39">
        <f t="shared" si="33"/>
        <v>1.7258924681632131E-2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351958</v>
      </c>
      <c r="O150" s="39">
        <f t="shared" si="37"/>
        <v>3.220605698022852E-2</v>
      </c>
      <c r="P150" s="34">
        <f>SUM(P145:P149)</f>
        <v>511252</v>
      </c>
      <c r="Q150" s="34">
        <f>SUM(Q145:Q149)</f>
        <v>1203699</v>
      </c>
      <c r="R150" s="34">
        <f>SUM(R145:R149)</f>
        <v>1203699</v>
      </c>
      <c r="S150" s="34">
        <f>SUM(S145:S149)</f>
        <v>370988</v>
      </c>
      <c r="T150" s="39">
        <f t="shared" si="38"/>
        <v>0.30820661976125263</v>
      </c>
      <c r="U150" s="39">
        <f t="shared" si="39"/>
        <v>-0.63108017181350884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9019</v>
      </c>
      <c r="Q151" s="33">
        <v>30000</v>
      </c>
      <c r="R151" s="33">
        <v>30000</v>
      </c>
      <c r="S151" s="33">
        <v>9019</v>
      </c>
      <c r="T151" s="38">
        <f t="shared" si="38"/>
        <v>0.30063333333333331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16126600</v>
      </c>
      <c r="E152" s="33">
        <v>16126600</v>
      </c>
      <c r="F152" s="33">
        <v>1282097</v>
      </c>
      <c r="G152" s="38">
        <f t="shared" si="32"/>
        <v>7.9502002902037627E-2</v>
      </c>
      <c r="H152" s="33">
        <v>1708822</v>
      </c>
      <c r="I152" s="38">
        <f t="shared" si="33"/>
        <v>0.10596294321183634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2990919</v>
      </c>
      <c r="O152" s="38">
        <f t="shared" si="37"/>
        <v>0.18546494611387399</v>
      </c>
      <c r="P152" s="33">
        <v>2007175</v>
      </c>
      <c r="Q152" s="33">
        <v>5093800</v>
      </c>
      <c r="R152" s="33">
        <v>5093800</v>
      </c>
      <c r="S152" s="33">
        <v>953923</v>
      </c>
      <c r="T152" s="38">
        <f t="shared" si="38"/>
        <v>0.18727138874710433</v>
      </c>
      <c r="U152" s="38">
        <f t="shared" si="39"/>
        <v>-0.14864324236800475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7180</v>
      </c>
      <c r="E153" s="33">
        <v>7180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16350</v>
      </c>
      <c r="R153" s="33">
        <v>16350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4200000</v>
      </c>
      <c r="E155" s="33">
        <v>4200000</v>
      </c>
      <c r="F155" s="33">
        <v>1377689</v>
      </c>
      <c r="G155" s="38">
        <f t="shared" si="32"/>
        <v>0.32802119047619049</v>
      </c>
      <c r="H155" s="33">
        <v>5601779</v>
      </c>
      <c r="I155" s="38">
        <f t="shared" si="33"/>
        <v>1.3337569047619047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6979468</v>
      </c>
      <c r="O155" s="38">
        <f t="shared" si="37"/>
        <v>1.6617780952380952</v>
      </c>
      <c r="P155" s="33">
        <v>1171982</v>
      </c>
      <c r="Q155" s="33">
        <v>3400000</v>
      </c>
      <c r="R155" s="33">
        <v>3400000</v>
      </c>
      <c r="S155" s="33">
        <v>1147582</v>
      </c>
      <c r="T155" s="38">
        <f t="shared" si="38"/>
        <v>0.33752411764705881</v>
      </c>
      <c r="U155" s="38">
        <f t="shared" si="39"/>
        <v>3.7797483237797165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20333780</v>
      </c>
      <c r="E157" s="34">
        <f>SUM(E151:E156)</f>
        <v>20333780</v>
      </c>
      <c r="F157" s="34">
        <f>SUM(F151:F156)</f>
        <v>2659786</v>
      </c>
      <c r="G157" s="39">
        <f t="shared" si="32"/>
        <v>0.13080627409168388</v>
      </c>
      <c r="H157" s="34">
        <f>SUM(H151:H156)</f>
        <v>7310601</v>
      </c>
      <c r="I157" s="39">
        <f t="shared" si="33"/>
        <v>0.35952985622938777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9970387</v>
      </c>
      <c r="O157" s="39">
        <f t="shared" si="37"/>
        <v>0.49033613032107165</v>
      </c>
      <c r="P157" s="34">
        <f>SUM(P151:P156)</f>
        <v>3188176</v>
      </c>
      <c r="Q157" s="34">
        <f>SUM(Q151:Q156)</f>
        <v>8540150</v>
      </c>
      <c r="R157" s="34">
        <f>SUM(R151:R156)</f>
        <v>8540150</v>
      </c>
      <c r="S157" s="34">
        <f>SUM(S151:S156)</f>
        <v>2110524</v>
      </c>
      <c r="T157" s="39">
        <f t="shared" si="38"/>
        <v>0.24712961716129109</v>
      </c>
      <c r="U157" s="39">
        <f t="shared" si="39"/>
        <v>1.2930355789642731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210390</v>
      </c>
      <c r="E165" s="33">
        <v>210390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369750</v>
      </c>
      <c r="R165" s="33">
        <v>369750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4138339</v>
      </c>
      <c r="E167" s="33">
        <v>4138339</v>
      </c>
      <c r="F167" s="33">
        <v>387199</v>
      </c>
      <c r="G167" s="38">
        <f t="shared" si="32"/>
        <v>9.3563867049074517E-2</v>
      </c>
      <c r="H167" s="33">
        <v>551799</v>
      </c>
      <c r="I167" s="38">
        <f t="shared" si="33"/>
        <v>0.13333827895684719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938998</v>
      </c>
      <c r="O167" s="38">
        <f t="shared" si="37"/>
        <v>0.22690214600592171</v>
      </c>
      <c r="P167" s="33">
        <v>1132505</v>
      </c>
      <c r="Q167" s="33">
        <v>4109670</v>
      </c>
      <c r="R167" s="33">
        <v>4109670</v>
      </c>
      <c r="S167" s="33">
        <v>540164</v>
      </c>
      <c r="T167" s="38">
        <f t="shared" si="38"/>
        <v>0.13143731735151484</v>
      </c>
      <c r="U167" s="38">
        <f t="shared" si="39"/>
        <v>-0.5127624160599733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4348729</v>
      </c>
      <c r="E169" s="34">
        <f>SUM(E164:E168)</f>
        <v>4348729</v>
      </c>
      <c r="F169" s="34">
        <f>SUM(F164:F168)</f>
        <v>387199</v>
      </c>
      <c r="G169" s="39">
        <f t="shared" si="32"/>
        <v>8.9037279628139621E-2</v>
      </c>
      <c r="H169" s="34">
        <f>SUM(H164:H168)</f>
        <v>551799</v>
      </c>
      <c r="I169" s="39">
        <f t="shared" si="33"/>
        <v>0.12688741928963612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938998</v>
      </c>
      <c r="O169" s="39">
        <f t="shared" si="37"/>
        <v>0.21592469891777574</v>
      </c>
      <c r="P169" s="34">
        <f>SUM(P164:P168)</f>
        <v>1132505</v>
      </c>
      <c r="Q169" s="34">
        <f>SUM(Q164:Q168)</f>
        <v>4479420</v>
      </c>
      <c r="R169" s="34">
        <f>SUM(R164:R168)</f>
        <v>4479420</v>
      </c>
      <c r="S169" s="34">
        <f>SUM(S164:S168)</f>
        <v>540164</v>
      </c>
      <c r="T169" s="39">
        <f t="shared" si="38"/>
        <v>0.1205879332592166</v>
      </c>
      <c r="U169" s="39">
        <f t="shared" si="39"/>
        <v>-0.5127624160599733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488750174</v>
      </c>
      <c r="E170" s="34">
        <f>SUM(E105,E107:E111,E113:E120,E122:E125,E127:E131,E133:E136,E138:E143,E145:E149,E151:E156,E158:E162,E164:E168)</f>
        <v>490370652</v>
      </c>
      <c r="F170" s="34">
        <f>SUM(F105,F107:F111,F113:F120,F122:F125,F127:F131,F133:F136,F138:F143,F145:F149,F151:F156,F158:F162,F164:F168)</f>
        <v>80557594</v>
      </c>
      <c r="G170" s="39">
        <f t="shared" si="32"/>
        <v>0.1648236630602202</v>
      </c>
      <c r="H170" s="34">
        <f>SUM(H105,H107:H111,H113:H120,H122:H125,H127:H131,H133:H136,H138:H143,H145:H149,H151:H156,H158:H162,H164:H168)</f>
        <v>149323400</v>
      </c>
      <c r="I170" s="39">
        <f t="shared" si="33"/>
        <v>0.30552091424933181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229880994</v>
      </c>
      <c r="O170" s="39">
        <f t="shared" si="37"/>
        <v>0.47034457730955204</v>
      </c>
      <c r="P170" s="34">
        <f>SUM(P105,P107:P111,P113:P120,P122:P125,P127:P131,P133:P136,P138:P143,P145:P149,P151:P156,P158:P162,P164:P168)</f>
        <v>217162658</v>
      </c>
      <c r="Q170" s="34">
        <f>SUM(Q105,Q107:Q111,Q113:Q120,Q122:Q125,Q127:Q131,Q133:Q136,Q138:Q143,Q145:Q149,Q151:Q156,Q158:Q162,Q164:Q168)</f>
        <v>446457822</v>
      </c>
      <c r="R170" s="34">
        <f>SUM(R105,R107:R111,R113:R120,R122:R125,R127:R131,R133:R136,R138:R143,R145:R149,R151:R156,R158:R162,R164:R168)</f>
        <v>446457822</v>
      </c>
      <c r="S170" s="34">
        <f>SUM(S105,S107:S111,S113:S120,S122:S125,S127:S131,S133:S136,S138:S143,S145:S149,S151:S156,S158:S162,S164:S168)</f>
        <v>94002435</v>
      </c>
      <c r="T170" s="39">
        <f t="shared" si="38"/>
        <v>0.21055165878581023</v>
      </c>
      <c r="U170" s="39">
        <f t="shared" si="39"/>
        <v>-0.31238914933524164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22403640</v>
      </c>
      <c r="E180" s="33">
        <v>22403640</v>
      </c>
      <c r="F180" s="33">
        <v>2216208</v>
      </c>
      <c r="G180" s="38">
        <f t="shared" si="40"/>
        <v>9.8921782353224741E-2</v>
      </c>
      <c r="H180" s="33">
        <v>2587738</v>
      </c>
      <c r="I180" s="38">
        <f t="shared" si="41"/>
        <v>0.11550524825430153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4803946</v>
      </c>
      <c r="O180" s="38">
        <f t="shared" si="45"/>
        <v>0.21442703060752627</v>
      </c>
      <c r="P180" s="33">
        <v>4867558</v>
      </c>
      <c r="Q180" s="33">
        <v>10372891</v>
      </c>
      <c r="R180" s="33">
        <v>10372891</v>
      </c>
      <c r="S180" s="33">
        <v>2352309</v>
      </c>
      <c r="T180" s="38">
        <f t="shared" si="46"/>
        <v>0.22677467641374038</v>
      </c>
      <c r="U180" s="38">
        <f t="shared" si="47"/>
        <v>-0.46837038202729175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5820000</v>
      </c>
      <c r="E184" s="33">
        <v>5820000</v>
      </c>
      <c r="F184" s="33">
        <v>10775</v>
      </c>
      <c r="G184" s="38">
        <f t="shared" si="40"/>
        <v>1.8513745704467355E-3</v>
      </c>
      <c r="H184" s="33">
        <v>433385</v>
      </c>
      <c r="I184" s="38">
        <f t="shared" si="41"/>
        <v>7.4464776632302401E-2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444160</v>
      </c>
      <c r="O184" s="38">
        <f t="shared" si="45"/>
        <v>7.6316151202749136E-2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28223640</v>
      </c>
      <c r="E185" s="34">
        <f>SUM(E180:E184)</f>
        <v>28223640</v>
      </c>
      <c r="F185" s="34">
        <f>SUM(F180:F184)</f>
        <v>2226983</v>
      </c>
      <c r="G185" s="39">
        <f t="shared" si="40"/>
        <v>7.8904882573615595E-2</v>
      </c>
      <c r="H185" s="34">
        <f>SUM(H180:H184)</f>
        <v>3021123</v>
      </c>
      <c r="I185" s="39">
        <f t="shared" si="41"/>
        <v>0.10704228795435317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5248106</v>
      </c>
      <c r="O185" s="39">
        <f t="shared" si="45"/>
        <v>0.18594717052796875</v>
      </c>
      <c r="P185" s="34">
        <f>SUM(P180:P184)</f>
        <v>4867558</v>
      </c>
      <c r="Q185" s="34">
        <f>SUM(Q180:Q184)</f>
        <v>10372891</v>
      </c>
      <c r="R185" s="34">
        <f>SUM(R180:R184)</f>
        <v>10372891</v>
      </c>
      <c r="S185" s="34">
        <f>SUM(S180:S184)</f>
        <v>2352309</v>
      </c>
      <c r="T185" s="39">
        <f t="shared" si="46"/>
        <v>0.22677467641374038</v>
      </c>
      <c r="U185" s="39">
        <f t="shared" si="47"/>
        <v>-0.37933497659401283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83484</v>
      </c>
      <c r="E192" s="33">
        <v>83484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1232913</v>
      </c>
      <c r="E195" s="33">
        <v>1232913</v>
      </c>
      <c r="F195" s="33">
        <v>301843</v>
      </c>
      <c r="G195" s="38">
        <f t="shared" si="40"/>
        <v>0.24482100521285768</v>
      </c>
      <c r="H195" s="33">
        <v>284157</v>
      </c>
      <c r="I195" s="38">
        <f t="shared" si="41"/>
        <v>0.23047611631964299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586000</v>
      </c>
      <c r="O195" s="38">
        <f t="shared" si="45"/>
        <v>0.47529712153250064</v>
      </c>
      <c r="P195" s="33">
        <v>459421</v>
      </c>
      <c r="Q195" s="33">
        <v>1403240</v>
      </c>
      <c r="R195" s="33">
        <v>1403240</v>
      </c>
      <c r="S195" s="33">
        <v>173484</v>
      </c>
      <c r="T195" s="38">
        <f t="shared" si="46"/>
        <v>0.12363102534135287</v>
      </c>
      <c r="U195" s="38">
        <f t="shared" si="47"/>
        <v>-0.38148887403927989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4218474</v>
      </c>
      <c r="E196" s="33">
        <v>4218474</v>
      </c>
      <c r="F196" s="33">
        <v>1018973</v>
      </c>
      <c r="G196" s="38">
        <f t="shared" si="40"/>
        <v>0.24155014348790582</v>
      </c>
      <c r="H196" s="33">
        <v>1288449</v>
      </c>
      <c r="I196" s="38">
        <f t="shared" si="41"/>
        <v>0.30543011525020658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2307422</v>
      </c>
      <c r="O196" s="38">
        <f t="shared" si="45"/>
        <v>0.5469802587381124</v>
      </c>
      <c r="P196" s="33">
        <v>718279</v>
      </c>
      <c r="Q196" s="33">
        <v>3206952</v>
      </c>
      <c r="R196" s="33">
        <v>3206952</v>
      </c>
      <c r="S196" s="33">
        <v>414209</v>
      </c>
      <c r="T196" s="38">
        <f t="shared" si="46"/>
        <v>0.12915971302345655</v>
      </c>
      <c r="U196" s="38">
        <f t="shared" si="47"/>
        <v>0.79380018070972413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9352042</v>
      </c>
      <c r="E197" s="33">
        <v>9352042</v>
      </c>
      <c r="F197" s="33">
        <v>2138778</v>
      </c>
      <c r="G197" s="38">
        <f t="shared" si="40"/>
        <v>0.22869636385294248</v>
      </c>
      <c r="H197" s="33">
        <v>2641755</v>
      </c>
      <c r="I197" s="38">
        <f t="shared" si="41"/>
        <v>0.28247894951712149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4780533</v>
      </c>
      <c r="O197" s="38">
        <f t="shared" si="45"/>
        <v>0.51117531337006394</v>
      </c>
      <c r="P197" s="33">
        <v>4450214</v>
      </c>
      <c r="Q197" s="33">
        <v>14137524</v>
      </c>
      <c r="R197" s="33">
        <v>14137524</v>
      </c>
      <c r="S197" s="33">
        <v>2526534</v>
      </c>
      <c r="T197" s="38">
        <f t="shared" si="46"/>
        <v>0.17871120855391651</v>
      </c>
      <c r="U197" s="38">
        <f t="shared" si="47"/>
        <v>-0.40637573833528007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14886913</v>
      </c>
      <c r="E198" s="34">
        <f>SUM(E192:E197)</f>
        <v>14886913</v>
      </c>
      <c r="F198" s="34">
        <f>SUM(F192:F197)</f>
        <v>3459594</v>
      </c>
      <c r="G198" s="39">
        <f t="shared" si="40"/>
        <v>0.23239163149539466</v>
      </c>
      <c r="H198" s="34">
        <f>SUM(H192:H197)</f>
        <v>4214361</v>
      </c>
      <c r="I198" s="39">
        <f t="shared" si="41"/>
        <v>0.28309166581412815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7673955</v>
      </c>
      <c r="O198" s="39">
        <f t="shared" si="45"/>
        <v>0.5154832973095228</v>
      </c>
      <c r="P198" s="34">
        <f>SUM(P192:P197)</f>
        <v>5627914</v>
      </c>
      <c r="Q198" s="34">
        <f>SUM(Q192:Q197)</f>
        <v>18747716</v>
      </c>
      <c r="R198" s="34">
        <f>SUM(R192:R197)</f>
        <v>18747716</v>
      </c>
      <c r="S198" s="34">
        <f>SUM(S192:S197)</f>
        <v>3114227</v>
      </c>
      <c r="T198" s="39">
        <f t="shared" si="46"/>
        <v>0.16611234136467609</v>
      </c>
      <c r="U198" s="39">
        <f t="shared" si="47"/>
        <v>-0.25116819482316188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14526709</v>
      </c>
      <c r="E199" s="33">
        <v>14526709</v>
      </c>
      <c r="F199" s="33">
        <v>3204772</v>
      </c>
      <c r="G199" s="38">
        <f t="shared" si="40"/>
        <v>0.22061239059720961</v>
      </c>
      <c r="H199" s="33">
        <v>4205924</v>
      </c>
      <c r="I199" s="38">
        <f t="shared" si="41"/>
        <v>0.28953040912432404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7410696</v>
      </c>
      <c r="O199" s="38">
        <f t="shared" si="45"/>
        <v>0.51014279972153365</v>
      </c>
      <c r="P199" s="33">
        <v>4741395</v>
      </c>
      <c r="Q199" s="33">
        <v>13405201</v>
      </c>
      <c r="R199" s="33">
        <v>13405201</v>
      </c>
      <c r="S199" s="33">
        <v>2036952</v>
      </c>
      <c r="T199" s="38">
        <f t="shared" si="46"/>
        <v>0.15195236535431286</v>
      </c>
      <c r="U199" s="38">
        <f t="shared" si="47"/>
        <v>-0.11293532810491425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14526709</v>
      </c>
      <c r="E204" s="34">
        <f>SUM(E199:E203)</f>
        <v>14526709</v>
      </c>
      <c r="F204" s="34">
        <f>SUM(F199:F203)</f>
        <v>3204772</v>
      </c>
      <c r="G204" s="39">
        <f t="shared" si="40"/>
        <v>0.22061239059720961</v>
      </c>
      <c r="H204" s="34">
        <f>SUM(H199:H203)</f>
        <v>4205924</v>
      </c>
      <c r="I204" s="39">
        <f t="shared" si="41"/>
        <v>0.28953040912432404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7410696</v>
      </c>
      <c r="O204" s="39">
        <f t="shared" si="45"/>
        <v>0.51014279972153365</v>
      </c>
      <c r="P204" s="34">
        <f>SUM(P199:P203)</f>
        <v>4741395</v>
      </c>
      <c r="Q204" s="34">
        <f>SUM(Q199:Q203)</f>
        <v>13405201</v>
      </c>
      <c r="R204" s="34">
        <f>SUM(R199:R203)</f>
        <v>13405201</v>
      </c>
      <c r="S204" s="34">
        <f>SUM(S199:S203)</f>
        <v>2036952</v>
      </c>
      <c r="T204" s="39">
        <f t="shared" si="46"/>
        <v>0.15195236535431286</v>
      </c>
      <c r="U204" s="39">
        <f t="shared" si="47"/>
        <v>-0.11293532810491425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57637262</v>
      </c>
      <c r="E205" s="34">
        <f>SUM(E173:E178,E180:E184,E186:E190,E192:E197,E199:E203)</f>
        <v>57637262</v>
      </c>
      <c r="F205" s="34">
        <f>SUM(F173:F178,F180:F184,F186:F190,F192:F197,F199:F203)</f>
        <v>8891349</v>
      </c>
      <c r="G205" s="39">
        <f t="shared" si="40"/>
        <v>0.15426390309796464</v>
      </c>
      <c r="H205" s="34">
        <f>SUM(H173:H178,H180:H184,H186:H190,H192:H197,H199:H203)</f>
        <v>11441408</v>
      </c>
      <c r="I205" s="39">
        <f t="shared" si="41"/>
        <v>0.19850713935717487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20332757</v>
      </c>
      <c r="O205" s="39">
        <f t="shared" si="45"/>
        <v>0.35277104245513952</v>
      </c>
      <c r="P205" s="34">
        <f>SUM(P173:P178,P180:P184,P186:P190,P192:P197,P199:P203)</f>
        <v>15236867</v>
      </c>
      <c r="Q205" s="34">
        <f>SUM(Q173:Q178,Q180:Q184,Q186:Q190,Q192:Q197,Q199:Q203)</f>
        <v>42525808</v>
      </c>
      <c r="R205" s="34">
        <f>SUM(R173:R178,R180:R184,R186:R190,R192:R197,R199:R203)</f>
        <v>42525808</v>
      </c>
      <c r="S205" s="34">
        <f>SUM(S173:S178,S180:S184,S186:S190,S192:S197,S199:S203)</f>
        <v>7503488</v>
      </c>
      <c r="T205" s="39">
        <f t="shared" si="46"/>
        <v>0.17644551280483606</v>
      </c>
      <c r="U205" s="39">
        <f t="shared" si="47"/>
        <v>-0.24909707487766353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15005</v>
      </c>
      <c r="E208" s="33">
        <v>15005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2</v>
      </c>
      <c r="R208" s="33">
        <v>2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5000</v>
      </c>
      <c r="E209" s="33">
        <v>5000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1242</v>
      </c>
      <c r="R209" s="33">
        <v>1242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21849987</v>
      </c>
      <c r="E210" s="33">
        <v>21849987</v>
      </c>
      <c r="F210" s="33">
        <v>3947530</v>
      </c>
      <c r="G210" s="38">
        <f t="shared" si="48"/>
        <v>0.18066509604788322</v>
      </c>
      <c r="H210" s="33">
        <v>6251833</v>
      </c>
      <c r="I210" s="38">
        <f t="shared" si="49"/>
        <v>0.28612525032623587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10199363</v>
      </c>
      <c r="O210" s="38">
        <f t="shared" si="53"/>
        <v>0.46679034637411915</v>
      </c>
      <c r="P210" s="33">
        <v>9542737</v>
      </c>
      <c r="Q210" s="33">
        <v>24935964</v>
      </c>
      <c r="R210" s="33">
        <v>24935964</v>
      </c>
      <c r="S210" s="33">
        <v>6311142</v>
      </c>
      <c r="T210" s="38">
        <f t="shared" si="54"/>
        <v>0.25309396500572429</v>
      </c>
      <c r="U210" s="38">
        <f t="shared" si="55"/>
        <v>-0.34485955130063839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21869992</v>
      </c>
      <c r="E216" s="34">
        <f>SUM(E208:E215)</f>
        <v>21869992</v>
      </c>
      <c r="F216" s="34">
        <f>SUM(F208:F215)</f>
        <v>3947530</v>
      </c>
      <c r="G216" s="39">
        <f t="shared" si="48"/>
        <v>0.18049983740277545</v>
      </c>
      <c r="H216" s="34">
        <f>SUM(H208:H215)</f>
        <v>6251833</v>
      </c>
      <c r="I216" s="39">
        <f t="shared" si="49"/>
        <v>0.28586352477860988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10199363</v>
      </c>
      <c r="O216" s="39">
        <f t="shared" si="53"/>
        <v>0.46636336218138535</v>
      </c>
      <c r="P216" s="34">
        <f>SUM(P208:P215)</f>
        <v>9542737</v>
      </c>
      <c r="Q216" s="34">
        <f>SUM(Q208:Q215)</f>
        <v>24937208</v>
      </c>
      <c r="R216" s="34">
        <f>SUM(R208:R215)</f>
        <v>24937208</v>
      </c>
      <c r="S216" s="34">
        <f>SUM(S208:S215)</f>
        <v>6311142</v>
      </c>
      <c r="T216" s="39">
        <f t="shared" si="54"/>
        <v>0.25308133933838944</v>
      </c>
      <c r="U216" s="39">
        <f t="shared" si="55"/>
        <v>-0.34485955130063839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28545043</v>
      </c>
      <c r="E218" s="33">
        <v>28545043</v>
      </c>
      <c r="F218" s="33">
        <v>5289297</v>
      </c>
      <c r="G218" s="38">
        <f t="shared" si="48"/>
        <v>0.18529651540549441</v>
      </c>
      <c r="H218" s="33">
        <v>6081724</v>
      </c>
      <c r="I218" s="38">
        <f t="shared" si="49"/>
        <v>0.21305709716394541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11371021</v>
      </c>
      <c r="O218" s="38">
        <f t="shared" si="53"/>
        <v>0.3983536125694398</v>
      </c>
      <c r="P218" s="33">
        <v>13313035</v>
      </c>
      <c r="Q218" s="33">
        <v>27672548</v>
      </c>
      <c r="R218" s="33">
        <v>27672548</v>
      </c>
      <c r="S218" s="33">
        <v>6698921</v>
      </c>
      <c r="T218" s="38">
        <f t="shared" si="54"/>
        <v>0.24207821412036218</v>
      </c>
      <c r="U218" s="38">
        <f t="shared" si="55"/>
        <v>-0.54317524140813878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28104847</v>
      </c>
      <c r="E219" s="33">
        <v>28104847</v>
      </c>
      <c r="F219" s="33">
        <v>6360690</v>
      </c>
      <c r="G219" s="38">
        <f t="shared" si="48"/>
        <v>0.22632003654031635</v>
      </c>
      <c r="H219" s="33">
        <v>7004683</v>
      </c>
      <c r="I219" s="38">
        <f t="shared" si="49"/>
        <v>0.24923398444403558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13365373</v>
      </c>
      <c r="O219" s="38">
        <f t="shared" si="53"/>
        <v>0.4755540209843519</v>
      </c>
      <c r="P219" s="33">
        <v>12900488</v>
      </c>
      <c r="Q219" s="33">
        <v>25783193</v>
      </c>
      <c r="R219" s="33">
        <v>25783193</v>
      </c>
      <c r="S219" s="33">
        <v>6661639</v>
      </c>
      <c r="T219" s="38">
        <f t="shared" si="54"/>
        <v>0.25837137394115617</v>
      </c>
      <c r="U219" s="38">
        <f t="shared" si="55"/>
        <v>-0.45702185839791487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8962500</v>
      </c>
      <c r="E222" s="33">
        <v>8962500</v>
      </c>
      <c r="F222" s="33">
        <v>0</v>
      </c>
      <c r="G222" s="38">
        <f t="shared" si="48"/>
        <v>0</v>
      </c>
      <c r="H222" s="33">
        <v>4538277</v>
      </c>
      <c r="I222" s="38">
        <f t="shared" si="49"/>
        <v>0.50636284518828456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4538277</v>
      </c>
      <c r="O222" s="38">
        <f t="shared" si="53"/>
        <v>0.50636284518828456</v>
      </c>
      <c r="P222" s="33">
        <v>1840249</v>
      </c>
      <c r="Q222" s="33">
        <v>8700008</v>
      </c>
      <c r="R222" s="33">
        <v>8700008</v>
      </c>
      <c r="S222" s="33">
        <v>915177</v>
      </c>
      <c r="T222" s="38">
        <f t="shared" si="54"/>
        <v>0.10519266189180515</v>
      </c>
      <c r="U222" s="38">
        <f t="shared" si="55"/>
        <v>1.4661211607776989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609610</v>
      </c>
      <c r="E223" s="33">
        <v>609610</v>
      </c>
      <c r="F223" s="33">
        <v>32525</v>
      </c>
      <c r="G223" s="38">
        <f t="shared" si="48"/>
        <v>5.3353783566542544E-2</v>
      </c>
      <c r="H223" s="33">
        <v>82841</v>
      </c>
      <c r="I223" s="38">
        <f t="shared" si="49"/>
        <v>0.13589179967520218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115366</v>
      </c>
      <c r="O223" s="38">
        <f t="shared" si="53"/>
        <v>0.18924558324174473</v>
      </c>
      <c r="P223" s="33">
        <v>0</v>
      </c>
      <c r="Q223" s="33">
        <v>534261</v>
      </c>
      <c r="R223" s="33">
        <v>534261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66222000</v>
      </c>
      <c r="E224" s="34">
        <f>SUM(E217:E223)</f>
        <v>66222000</v>
      </c>
      <c r="F224" s="34">
        <f>SUM(F217:F223)</f>
        <v>11682512</v>
      </c>
      <c r="G224" s="39">
        <f t="shared" si="48"/>
        <v>0.17641436380658995</v>
      </c>
      <c r="H224" s="34">
        <f>SUM(H217:H223)</f>
        <v>17707525</v>
      </c>
      <c r="I224" s="39">
        <f t="shared" si="49"/>
        <v>0.26739640904835249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29390037</v>
      </c>
      <c r="O224" s="39">
        <f t="shared" si="53"/>
        <v>0.44381077285494247</v>
      </c>
      <c r="P224" s="34">
        <f>SUM(P217:P223)</f>
        <v>28053772</v>
      </c>
      <c r="Q224" s="34">
        <f>SUM(Q217:Q223)</f>
        <v>62690010</v>
      </c>
      <c r="R224" s="34">
        <f>SUM(R217:R223)</f>
        <v>62690010</v>
      </c>
      <c r="S224" s="34">
        <f>SUM(S217:S223)</f>
        <v>14275737</v>
      </c>
      <c r="T224" s="39">
        <f t="shared" si="54"/>
        <v>0.22771948832038788</v>
      </c>
      <c r="U224" s="39">
        <f t="shared" si="55"/>
        <v>-0.36880056628392077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5933766</v>
      </c>
      <c r="E226" s="33">
        <v>5933766</v>
      </c>
      <c r="F226" s="33">
        <v>1008209</v>
      </c>
      <c r="G226" s="38">
        <f t="shared" si="48"/>
        <v>0.16991047506760462</v>
      </c>
      <c r="H226" s="33">
        <v>996105</v>
      </c>
      <c r="I226" s="38">
        <f t="shared" si="49"/>
        <v>0.16787062381630824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2004314</v>
      </c>
      <c r="O226" s="38">
        <f t="shared" si="53"/>
        <v>0.33778109888391283</v>
      </c>
      <c r="P226" s="33">
        <v>2273891</v>
      </c>
      <c r="Q226" s="33">
        <v>5633801</v>
      </c>
      <c r="R226" s="33">
        <v>5633801</v>
      </c>
      <c r="S226" s="33">
        <v>1207248</v>
      </c>
      <c r="T226" s="38">
        <f t="shared" si="54"/>
        <v>0.21428658910742499</v>
      </c>
      <c r="U226" s="38">
        <f t="shared" si="55"/>
        <v>-0.5619381052126069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26430258</v>
      </c>
      <c r="E228" s="33">
        <v>26430258</v>
      </c>
      <c r="F228" s="33">
        <v>7647150</v>
      </c>
      <c r="G228" s="38">
        <f t="shared" si="48"/>
        <v>0.28933315747428573</v>
      </c>
      <c r="H228" s="33">
        <v>6633000</v>
      </c>
      <c r="I228" s="38">
        <f t="shared" si="49"/>
        <v>0.25096236290996476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14280150</v>
      </c>
      <c r="O228" s="38">
        <f t="shared" si="53"/>
        <v>0.54029552038425055</v>
      </c>
      <c r="P228" s="33">
        <v>12039600</v>
      </c>
      <c r="Q228" s="33">
        <v>21980236</v>
      </c>
      <c r="R228" s="33">
        <v>21980236</v>
      </c>
      <c r="S228" s="33">
        <v>6126116</v>
      </c>
      <c r="T228" s="38">
        <f t="shared" si="54"/>
        <v>0.27871020129174229</v>
      </c>
      <c r="U228" s="38">
        <f t="shared" si="55"/>
        <v>-0.44906807535134052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32364024</v>
      </c>
      <c r="E230" s="34">
        <f>SUM(E225:E229)</f>
        <v>32364024</v>
      </c>
      <c r="F230" s="34">
        <f>SUM(F225:F229)</f>
        <v>8655359</v>
      </c>
      <c r="G230" s="39">
        <f t="shared" si="48"/>
        <v>0.26743766473538644</v>
      </c>
      <c r="H230" s="34">
        <f>SUM(H225:H229)</f>
        <v>7629105</v>
      </c>
      <c r="I230" s="39">
        <f t="shared" si="49"/>
        <v>0.235727949033779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16284464</v>
      </c>
      <c r="O230" s="39">
        <f t="shared" si="53"/>
        <v>0.50316561376916547</v>
      </c>
      <c r="P230" s="34">
        <f>SUM(P225:P229)</f>
        <v>14313491</v>
      </c>
      <c r="Q230" s="34">
        <f>SUM(Q225:Q229)</f>
        <v>27614037</v>
      </c>
      <c r="R230" s="34">
        <f>SUM(R225:R229)</f>
        <v>27614037</v>
      </c>
      <c r="S230" s="34">
        <f>SUM(S225:S229)</f>
        <v>7333364</v>
      </c>
      <c r="T230" s="39">
        <f t="shared" si="54"/>
        <v>0.26556653052938256</v>
      </c>
      <c r="U230" s="39">
        <f t="shared" si="55"/>
        <v>-0.46699900115212978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120456016</v>
      </c>
      <c r="E231" s="34">
        <f>SUM(E208:E215,E217:E223,E225:E229)</f>
        <v>120456016</v>
      </c>
      <c r="F231" s="34">
        <f>SUM(F208:F215,F217:F223,F225:F229)</f>
        <v>24285401</v>
      </c>
      <c r="G231" s="39">
        <f t="shared" si="48"/>
        <v>0.20161218846885987</v>
      </c>
      <c r="H231" s="34">
        <f>SUM(H208:H215,H217:H223,H225:H229)</f>
        <v>31588463</v>
      </c>
      <c r="I231" s="39">
        <f t="shared" si="49"/>
        <v>0.26224064226065719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55873864</v>
      </c>
      <c r="O231" s="39">
        <f t="shared" si="53"/>
        <v>0.46385283072951705</v>
      </c>
      <c r="P231" s="34">
        <f>SUM(P208:P215,P217:P223,P225:P229)</f>
        <v>51910000</v>
      </c>
      <c r="Q231" s="34">
        <f>SUM(Q208:Q215,Q217:Q223,Q225:Q229)</f>
        <v>115241255</v>
      </c>
      <c r="R231" s="34">
        <f>SUM(R208:R215,R217:R223,R225:R229)</f>
        <v>115241255</v>
      </c>
      <c r="S231" s="34">
        <f>SUM(S208:S215,S217:S223,S225:S229)</f>
        <v>27920243</v>
      </c>
      <c r="T231" s="39">
        <f t="shared" si="54"/>
        <v>0.242276457332923</v>
      </c>
      <c r="U231" s="39">
        <f t="shared" si="55"/>
        <v>-0.39147634367173956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3223861</v>
      </c>
      <c r="E235" s="33">
        <v>3223861</v>
      </c>
      <c r="F235" s="33">
        <v>624482</v>
      </c>
      <c r="G235" s="38">
        <f t="shared" si="56"/>
        <v>0.19370624229766731</v>
      </c>
      <c r="H235" s="33">
        <v>640922</v>
      </c>
      <c r="I235" s="38">
        <f t="shared" si="57"/>
        <v>0.198805717740312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1265404</v>
      </c>
      <c r="O235" s="38">
        <f t="shared" si="61"/>
        <v>0.39251196003797928</v>
      </c>
      <c r="P235" s="33">
        <v>1230243</v>
      </c>
      <c r="Q235" s="33">
        <v>3197967</v>
      </c>
      <c r="R235" s="33">
        <v>3197967</v>
      </c>
      <c r="S235" s="33">
        <v>803819</v>
      </c>
      <c r="T235" s="38">
        <f t="shared" si="62"/>
        <v>0.251353125282406</v>
      </c>
      <c r="U235" s="38">
        <f t="shared" si="63"/>
        <v>-0.47902812696353481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998525</v>
      </c>
      <c r="E236" s="33">
        <v>998525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20546</v>
      </c>
      <c r="Q236" s="33">
        <v>939199</v>
      </c>
      <c r="R236" s="33">
        <v>939199</v>
      </c>
      <c r="S236" s="33">
        <v>20546</v>
      </c>
      <c r="T236" s="38">
        <f t="shared" si="62"/>
        <v>2.1876088028202754E-2</v>
      </c>
      <c r="U236" s="38">
        <f t="shared" si="63"/>
        <v>-1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3046003</v>
      </c>
      <c r="E238" s="33">
        <v>3046003</v>
      </c>
      <c r="F238" s="33">
        <v>633860</v>
      </c>
      <c r="G238" s="38">
        <f t="shared" si="56"/>
        <v>0.2080956584744007</v>
      </c>
      <c r="H238" s="33">
        <v>711486</v>
      </c>
      <c r="I238" s="38">
        <f t="shared" si="57"/>
        <v>0.23358020330249182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1345346</v>
      </c>
      <c r="O238" s="38">
        <f t="shared" si="61"/>
        <v>0.44167586177689255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7268389</v>
      </c>
      <c r="E240" s="34">
        <f>SUM(E234:E239)</f>
        <v>7268389</v>
      </c>
      <c r="F240" s="34">
        <f>SUM(F234:F239)</f>
        <v>1258342</v>
      </c>
      <c r="G240" s="39">
        <f t="shared" si="56"/>
        <v>0.17312529640337082</v>
      </c>
      <c r="H240" s="34">
        <f>SUM(H234:H239)</f>
        <v>1352408</v>
      </c>
      <c r="I240" s="39">
        <f t="shared" si="57"/>
        <v>0.18606709134582644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2610750</v>
      </c>
      <c r="O240" s="39">
        <f t="shared" si="61"/>
        <v>0.35919238774919726</v>
      </c>
      <c r="P240" s="34">
        <f>SUM(P234:P239)</f>
        <v>1250789</v>
      </c>
      <c r="Q240" s="34">
        <f>SUM(Q234:Q239)</f>
        <v>4137166</v>
      </c>
      <c r="R240" s="34">
        <f>SUM(R234:R239)</f>
        <v>4137166</v>
      </c>
      <c r="S240" s="34">
        <f>SUM(S234:S239)</f>
        <v>824365</v>
      </c>
      <c r="T240" s="39">
        <f t="shared" si="62"/>
        <v>0.19925838122038128</v>
      </c>
      <c r="U240" s="39">
        <f t="shared" si="63"/>
        <v>8.1243918838429074E-2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18619341</v>
      </c>
      <c r="E242" s="33">
        <v>18619341</v>
      </c>
      <c r="F242" s="33">
        <v>1668055</v>
      </c>
      <c r="G242" s="38">
        <f t="shared" si="56"/>
        <v>8.9587220084749508E-2</v>
      </c>
      <c r="H242" s="33">
        <v>1497186</v>
      </c>
      <c r="I242" s="38">
        <f t="shared" si="57"/>
        <v>8.0410257269577914E-2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3165241</v>
      </c>
      <c r="O242" s="38">
        <f t="shared" si="61"/>
        <v>0.16999747735432741</v>
      </c>
      <c r="P242" s="33">
        <v>6034208</v>
      </c>
      <c r="Q242" s="33">
        <v>17492159</v>
      </c>
      <c r="R242" s="33">
        <v>17492159</v>
      </c>
      <c r="S242" s="33">
        <v>3066464</v>
      </c>
      <c r="T242" s="38">
        <f t="shared" si="62"/>
        <v>0.17530506097046111</v>
      </c>
      <c r="U242" s="38">
        <f t="shared" si="63"/>
        <v>-0.75188359433416951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70200</v>
      </c>
      <c r="E243" s="33">
        <v>70200</v>
      </c>
      <c r="F243" s="33">
        <v>31734</v>
      </c>
      <c r="G243" s="38">
        <f t="shared" si="56"/>
        <v>0.45205128205128203</v>
      </c>
      <c r="H243" s="33">
        <v>44620</v>
      </c>
      <c r="I243" s="38">
        <f t="shared" si="57"/>
        <v>0.63561253561253561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76354</v>
      </c>
      <c r="O243" s="38">
        <f t="shared" si="61"/>
        <v>1.0876638176638176</v>
      </c>
      <c r="P243" s="33">
        <v>497273</v>
      </c>
      <c r="Q243" s="33">
        <v>5048328</v>
      </c>
      <c r="R243" s="33">
        <v>5048328</v>
      </c>
      <c r="S243" s="33">
        <v>259290</v>
      </c>
      <c r="T243" s="38">
        <f t="shared" si="62"/>
        <v>5.1361559708481698E-2</v>
      </c>
      <c r="U243" s="38">
        <f t="shared" si="63"/>
        <v>-0.91027061593933312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18689541</v>
      </c>
      <c r="E247" s="34">
        <f>SUM(E241:E246)</f>
        <v>18689541</v>
      </c>
      <c r="F247" s="34">
        <f>SUM(F241:F246)</f>
        <v>1699789</v>
      </c>
      <c r="G247" s="39">
        <f t="shared" si="56"/>
        <v>9.0948675518569444E-2</v>
      </c>
      <c r="H247" s="34">
        <f>SUM(H241:H246)</f>
        <v>1541806</v>
      </c>
      <c r="I247" s="39">
        <f t="shared" si="57"/>
        <v>8.2495658935658189E-2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3241595</v>
      </c>
      <c r="O247" s="39">
        <f t="shared" si="61"/>
        <v>0.17344433445422763</v>
      </c>
      <c r="P247" s="34">
        <f>SUM(P241:P246)</f>
        <v>6531481</v>
      </c>
      <c r="Q247" s="34">
        <f>SUM(Q241:Q246)</f>
        <v>22540487</v>
      </c>
      <c r="R247" s="34">
        <f>SUM(R241:R246)</f>
        <v>22540487</v>
      </c>
      <c r="S247" s="34">
        <f>SUM(S241:S246)</f>
        <v>3325754</v>
      </c>
      <c r="T247" s="39">
        <f t="shared" si="62"/>
        <v>0.14754579171248608</v>
      </c>
      <c r="U247" s="39">
        <f t="shared" si="63"/>
        <v>-0.76394235855543324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2042068</v>
      </c>
      <c r="E249" s="33">
        <v>2042068</v>
      </c>
      <c r="F249" s="33">
        <v>357610</v>
      </c>
      <c r="G249" s="38">
        <f t="shared" si="56"/>
        <v>0.17512149448500247</v>
      </c>
      <c r="H249" s="33">
        <v>319909</v>
      </c>
      <c r="I249" s="38">
        <f t="shared" si="57"/>
        <v>0.15665932770113433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677519</v>
      </c>
      <c r="O249" s="38">
        <f t="shared" si="61"/>
        <v>0.3317808221861368</v>
      </c>
      <c r="P249" s="33">
        <v>0</v>
      </c>
      <c r="Q249" s="33">
        <v>1168522</v>
      </c>
      <c r="R249" s="33">
        <v>1168522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2042068</v>
      </c>
      <c r="E254" s="34">
        <f>SUM(E248:E253)</f>
        <v>2042068</v>
      </c>
      <c r="F254" s="34">
        <f>SUM(F248:F253)</f>
        <v>357610</v>
      </c>
      <c r="G254" s="39">
        <f t="shared" si="56"/>
        <v>0.17512149448500247</v>
      </c>
      <c r="H254" s="34">
        <f>SUM(H248:H253)</f>
        <v>319909</v>
      </c>
      <c r="I254" s="39">
        <f t="shared" si="57"/>
        <v>0.15665932770113433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677519</v>
      </c>
      <c r="O254" s="39">
        <f t="shared" si="61"/>
        <v>0.3317808221861368</v>
      </c>
      <c r="P254" s="34">
        <f>SUM(P248:P253)</f>
        <v>0</v>
      </c>
      <c r="Q254" s="34">
        <f>SUM(Q248:Q253)</f>
        <v>1168522</v>
      </c>
      <c r="R254" s="34">
        <f>SUM(R248:R253)</f>
        <v>1168522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21740237</v>
      </c>
      <c r="E255" s="33">
        <v>21740237</v>
      </c>
      <c r="F255" s="33">
        <v>3312893</v>
      </c>
      <c r="G255" s="38">
        <f t="shared" si="56"/>
        <v>0.15238532128237608</v>
      </c>
      <c r="H255" s="33">
        <v>6095467</v>
      </c>
      <c r="I255" s="38">
        <f t="shared" si="57"/>
        <v>0.28037721023924439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9408360</v>
      </c>
      <c r="O255" s="38">
        <f t="shared" si="61"/>
        <v>0.43276253152162047</v>
      </c>
      <c r="P255" s="33">
        <v>9060755</v>
      </c>
      <c r="Q255" s="33">
        <v>21067900</v>
      </c>
      <c r="R255" s="33">
        <v>21067900</v>
      </c>
      <c r="S255" s="33">
        <v>6130058</v>
      </c>
      <c r="T255" s="38">
        <f t="shared" si="62"/>
        <v>0.29096673137806806</v>
      </c>
      <c r="U255" s="38">
        <f t="shared" si="63"/>
        <v>-0.32726720896878903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215000</v>
      </c>
      <c r="E257" s="33">
        <v>215000</v>
      </c>
      <c r="F257" s="33">
        <v>0</v>
      </c>
      <c r="G257" s="38">
        <f t="shared" si="56"/>
        <v>0</v>
      </c>
      <c r="H257" s="33">
        <v>91377</v>
      </c>
      <c r="I257" s="38">
        <f t="shared" si="57"/>
        <v>0.42500930232558137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91377</v>
      </c>
      <c r="O257" s="38">
        <f t="shared" si="61"/>
        <v>0.42500930232558137</v>
      </c>
      <c r="P257" s="33">
        <v>0</v>
      </c>
      <c r="Q257" s="33">
        <v>230000</v>
      </c>
      <c r="R257" s="33">
        <v>230000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21955237</v>
      </c>
      <c r="E259" s="34">
        <f>SUM(E255:E258)</f>
        <v>21955237</v>
      </c>
      <c r="F259" s="34">
        <f>SUM(F255:F258)</f>
        <v>3312893</v>
      </c>
      <c r="G259" s="39">
        <f t="shared" si="56"/>
        <v>0.15089306483004489</v>
      </c>
      <c r="H259" s="34">
        <f>SUM(H255:H258)</f>
        <v>6186844</v>
      </c>
      <c r="I259" s="39">
        <f t="shared" si="57"/>
        <v>0.2817935420146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9499737</v>
      </c>
      <c r="O259" s="39">
        <f t="shared" si="61"/>
        <v>0.43268660684464488</v>
      </c>
      <c r="P259" s="34">
        <f>SUM(P255:P258)</f>
        <v>9060755</v>
      </c>
      <c r="Q259" s="34">
        <f>SUM(Q255:Q258)</f>
        <v>21297900</v>
      </c>
      <c r="R259" s="34">
        <f>SUM(R255:R258)</f>
        <v>21297900</v>
      </c>
      <c r="S259" s="34">
        <f>SUM(S255:S258)</f>
        <v>6130058</v>
      </c>
      <c r="T259" s="39">
        <f t="shared" si="62"/>
        <v>0.2878245273008137</v>
      </c>
      <c r="U259" s="39">
        <f t="shared" si="63"/>
        <v>-0.31718228778948332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49955235</v>
      </c>
      <c r="E260" s="34">
        <f>SUM(E234:E239,E241:E246,E248:E253,E255:E258)</f>
        <v>49955235</v>
      </c>
      <c r="F260" s="34">
        <f>SUM(F234:F239,F241:F246,F248:F253,F255:F258)</f>
        <v>6628634</v>
      </c>
      <c r="G260" s="39">
        <f t="shared" si="56"/>
        <v>0.13269147868086298</v>
      </c>
      <c r="H260" s="34">
        <f>SUM(H234:H239,H241:H246,H248:H253,H255:H258)</f>
        <v>9400967</v>
      </c>
      <c r="I260" s="39">
        <f t="shared" si="57"/>
        <v>0.18818782455932798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16029601</v>
      </c>
      <c r="O260" s="39">
        <f t="shared" si="61"/>
        <v>0.32087930324019093</v>
      </c>
      <c r="P260" s="34">
        <f>SUM(P234:P239,P241:P246,P248:P253,P255:P258)</f>
        <v>16843025</v>
      </c>
      <c r="Q260" s="34">
        <f>SUM(Q234:Q239,Q241:Q246,Q248:Q253,Q255:Q258)</f>
        <v>49144075</v>
      </c>
      <c r="R260" s="34">
        <f>SUM(R234:R239,R241:R246,R248:R253,R255:R258)</f>
        <v>49144075</v>
      </c>
      <c r="S260" s="34">
        <f>SUM(S234:S239,S241:S246,S248:S253,S255:S258)</f>
        <v>10280177</v>
      </c>
      <c r="T260" s="39">
        <f t="shared" si="62"/>
        <v>0.20918446425128565</v>
      </c>
      <c r="U260" s="39">
        <f t="shared" si="63"/>
        <v>-0.44184806470334159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31476</v>
      </c>
      <c r="R264" s="33">
        <v>31476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0</v>
      </c>
      <c r="F267" s="34">
        <f>SUM(F263:F266)</f>
        <v>0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0</v>
      </c>
      <c r="O267" s="39">
        <f t="shared" si="69"/>
        <v>0</v>
      </c>
      <c r="P267" s="34">
        <f>SUM(P263:P266)</f>
        <v>0</v>
      </c>
      <c r="Q267" s="34">
        <f>SUM(Q263:Q266)</f>
        <v>31476</v>
      </c>
      <c r="R267" s="34">
        <f>SUM(R263:R266)</f>
        <v>31476</v>
      </c>
      <c r="S267" s="34">
        <f>SUM(S263:S266)</f>
        <v>0</v>
      </c>
      <c r="T267" s="39">
        <f t="shared" si="70"/>
        <v>0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471814</v>
      </c>
      <c r="E268" s="33">
        <v>471814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1710</v>
      </c>
      <c r="Q268" s="33">
        <v>972694</v>
      </c>
      <c r="R268" s="33">
        <v>972694</v>
      </c>
      <c r="S268" s="33">
        <v>0</v>
      </c>
      <c r="T268" s="38">
        <f t="shared" si="70"/>
        <v>0</v>
      </c>
      <c r="U268" s="38">
        <f t="shared" si="71"/>
        <v>-1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223608</v>
      </c>
      <c r="E270" s="33">
        <v>223608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38879</v>
      </c>
      <c r="Q270" s="33">
        <v>216276</v>
      </c>
      <c r="R270" s="33">
        <v>216276</v>
      </c>
      <c r="S270" s="33">
        <v>38879</v>
      </c>
      <c r="T270" s="38">
        <f t="shared" si="70"/>
        <v>0.17976566979230243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83900</v>
      </c>
      <c r="E271" s="33">
        <v>83900</v>
      </c>
      <c r="F271" s="33">
        <v>9929</v>
      </c>
      <c r="G271" s="38">
        <f t="shared" si="64"/>
        <v>0.11834326579261024</v>
      </c>
      <c r="H271" s="33">
        <v>41485</v>
      </c>
      <c r="I271" s="38">
        <f t="shared" si="65"/>
        <v>0.49445768772348031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51414</v>
      </c>
      <c r="O271" s="38">
        <f t="shared" si="69"/>
        <v>0.61280095351609054</v>
      </c>
      <c r="P271" s="33">
        <v>19746</v>
      </c>
      <c r="Q271" s="33">
        <v>118900</v>
      </c>
      <c r="R271" s="33">
        <v>118900</v>
      </c>
      <c r="S271" s="33">
        <v>7951</v>
      </c>
      <c r="T271" s="38">
        <f t="shared" si="70"/>
        <v>6.6871320437342299E-2</v>
      </c>
      <c r="U271" s="38">
        <f t="shared" si="71"/>
        <v>1.1009318342955536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1774677</v>
      </c>
      <c r="E274" s="33">
        <v>1774677</v>
      </c>
      <c r="F274" s="33">
        <v>365929</v>
      </c>
      <c r="G274" s="38">
        <f t="shared" si="64"/>
        <v>0.20619470472655024</v>
      </c>
      <c r="H274" s="33">
        <v>459756</v>
      </c>
      <c r="I274" s="38">
        <f t="shared" si="65"/>
        <v>0.25906460724965724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825685</v>
      </c>
      <c r="O274" s="38">
        <f t="shared" si="69"/>
        <v>0.46525931197620751</v>
      </c>
      <c r="P274" s="33">
        <v>946358</v>
      </c>
      <c r="Q274" s="33">
        <v>2043225</v>
      </c>
      <c r="R274" s="33">
        <v>2043225</v>
      </c>
      <c r="S274" s="33">
        <v>516321</v>
      </c>
      <c r="T274" s="38">
        <f t="shared" si="70"/>
        <v>0.25269904195573173</v>
      </c>
      <c r="U274" s="38">
        <f t="shared" si="71"/>
        <v>-0.51418385008633094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2553999</v>
      </c>
      <c r="E275" s="34">
        <f>SUM(E268:E274)</f>
        <v>2553999</v>
      </c>
      <c r="F275" s="34">
        <f>SUM(F268:F274)</f>
        <v>375858</v>
      </c>
      <c r="G275" s="39">
        <f t="shared" si="64"/>
        <v>0.14716450554600843</v>
      </c>
      <c r="H275" s="34">
        <f>SUM(H268:H274)</f>
        <v>501241</v>
      </c>
      <c r="I275" s="39">
        <f t="shared" si="65"/>
        <v>0.19625732038266264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877099</v>
      </c>
      <c r="O275" s="39">
        <f t="shared" si="69"/>
        <v>0.3434218259286711</v>
      </c>
      <c r="P275" s="34">
        <f>SUM(P268:P274)</f>
        <v>1006693</v>
      </c>
      <c r="Q275" s="34">
        <f>SUM(Q268:Q274)</f>
        <v>3351095</v>
      </c>
      <c r="R275" s="34">
        <f>SUM(R268:R274)</f>
        <v>3351095</v>
      </c>
      <c r="S275" s="34">
        <f>SUM(S268:S274)</f>
        <v>563151</v>
      </c>
      <c r="T275" s="39">
        <f t="shared" si="70"/>
        <v>0.16804984639349227</v>
      </c>
      <c r="U275" s="39">
        <f t="shared" si="71"/>
        <v>-0.50209150157992555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46883</v>
      </c>
      <c r="E278" s="33">
        <v>46883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16245</v>
      </c>
      <c r="Q278" s="33">
        <v>1259530</v>
      </c>
      <c r="R278" s="33">
        <v>1259530</v>
      </c>
      <c r="S278" s="33">
        <v>0</v>
      </c>
      <c r="T278" s="38">
        <f t="shared" si="70"/>
        <v>0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62863</v>
      </c>
      <c r="E279" s="33">
        <v>62863</v>
      </c>
      <c r="F279" s="33">
        <v>53764</v>
      </c>
      <c r="G279" s="38">
        <f t="shared" si="64"/>
        <v>0.8552566692649094</v>
      </c>
      <c r="H279" s="33">
        <v>91</v>
      </c>
      <c r="I279" s="38">
        <f t="shared" si="65"/>
        <v>1.447592383436998E-3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53855</v>
      </c>
      <c r="O279" s="38">
        <f t="shared" si="69"/>
        <v>0.85670426164834645</v>
      </c>
      <c r="P279" s="33">
        <v>8269</v>
      </c>
      <c r="Q279" s="33">
        <v>15435</v>
      </c>
      <c r="R279" s="33">
        <v>15435</v>
      </c>
      <c r="S279" s="33">
        <v>2509</v>
      </c>
      <c r="T279" s="38">
        <f t="shared" si="70"/>
        <v>0.16255264010366052</v>
      </c>
      <c r="U279" s="38">
        <f t="shared" si="71"/>
        <v>-0.98899504172209451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176160</v>
      </c>
      <c r="E282" s="33">
        <v>176160</v>
      </c>
      <c r="F282" s="33">
        <v>580569</v>
      </c>
      <c r="G282" s="38">
        <f t="shared" si="64"/>
        <v>3.295691416893733</v>
      </c>
      <c r="H282" s="33">
        <v>1521058</v>
      </c>
      <c r="I282" s="38">
        <f t="shared" si="65"/>
        <v>8.6345254314259758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2101627</v>
      </c>
      <c r="O282" s="38">
        <f t="shared" si="69"/>
        <v>11.930216848319709</v>
      </c>
      <c r="P282" s="33">
        <v>261160</v>
      </c>
      <c r="Q282" s="33">
        <v>0</v>
      </c>
      <c r="R282" s="33">
        <v>0</v>
      </c>
      <c r="S282" s="33">
        <v>137570</v>
      </c>
      <c r="T282" s="38">
        <f t="shared" si="70"/>
        <v>0</v>
      </c>
      <c r="U282" s="38">
        <f t="shared" si="71"/>
        <v>4.8242380150099553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285906</v>
      </c>
      <c r="E285" s="34">
        <f>SUM(E276:E284)</f>
        <v>285906</v>
      </c>
      <c r="F285" s="34">
        <f>SUM(F276:F284)</f>
        <v>634333</v>
      </c>
      <c r="G285" s="39">
        <f t="shared" si="64"/>
        <v>2.2186767678887467</v>
      </c>
      <c r="H285" s="34">
        <f>SUM(H276:H284)</f>
        <v>1521149</v>
      </c>
      <c r="I285" s="39">
        <f t="shared" si="65"/>
        <v>5.3204514770588931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2155482</v>
      </c>
      <c r="O285" s="39">
        <f t="shared" si="69"/>
        <v>7.5391282449476398</v>
      </c>
      <c r="P285" s="34">
        <f>SUM(P276:P284)</f>
        <v>285674</v>
      </c>
      <c r="Q285" s="34">
        <f>SUM(Q276:Q284)</f>
        <v>1274965</v>
      </c>
      <c r="R285" s="34">
        <f>SUM(R276:R284)</f>
        <v>1274965</v>
      </c>
      <c r="S285" s="34">
        <f>SUM(S276:S284)</f>
        <v>140079</v>
      </c>
      <c r="T285" s="39">
        <f t="shared" si="70"/>
        <v>0.10986889836191582</v>
      </c>
      <c r="U285" s="39">
        <f t="shared" si="71"/>
        <v>4.3247722928932983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888213</v>
      </c>
      <c r="E286" s="33">
        <v>888213</v>
      </c>
      <c r="F286" s="33">
        <v>323430</v>
      </c>
      <c r="G286" s="38">
        <f t="shared" si="64"/>
        <v>0.36413562962937945</v>
      </c>
      <c r="H286" s="33">
        <v>257851</v>
      </c>
      <c r="I286" s="38">
        <f t="shared" si="65"/>
        <v>0.29030311423048299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581281</v>
      </c>
      <c r="O286" s="38">
        <f t="shared" si="69"/>
        <v>0.65443874385986245</v>
      </c>
      <c r="P286" s="33">
        <v>139145</v>
      </c>
      <c r="Q286" s="33">
        <v>850781</v>
      </c>
      <c r="R286" s="33">
        <v>850781</v>
      </c>
      <c r="S286" s="33">
        <v>4944</v>
      </c>
      <c r="T286" s="38">
        <f t="shared" si="70"/>
        <v>5.81113118417078E-3</v>
      </c>
      <c r="U286" s="38">
        <f t="shared" si="71"/>
        <v>0.85311006504006603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18459</v>
      </c>
      <c r="R289" s="33">
        <v>18459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3010718</v>
      </c>
      <c r="E290" s="33">
        <v>3010718</v>
      </c>
      <c r="F290" s="33">
        <v>904008</v>
      </c>
      <c r="G290" s="38">
        <f t="shared" si="64"/>
        <v>0.30026325946169652</v>
      </c>
      <c r="H290" s="33">
        <v>935003</v>
      </c>
      <c r="I290" s="38">
        <f t="shared" si="65"/>
        <v>0.31055814593063846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1839011</v>
      </c>
      <c r="O290" s="38">
        <f t="shared" si="69"/>
        <v>0.61082140539233498</v>
      </c>
      <c r="P290" s="33">
        <v>1070638</v>
      </c>
      <c r="Q290" s="33">
        <v>3239962</v>
      </c>
      <c r="R290" s="33">
        <v>3239962</v>
      </c>
      <c r="S290" s="33">
        <v>555802</v>
      </c>
      <c r="T290" s="38">
        <f t="shared" si="70"/>
        <v>0.17154583911786619</v>
      </c>
      <c r="U290" s="38">
        <f t="shared" si="71"/>
        <v>-0.12668614414956314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550528</v>
      </c>
      <c r="E291" s="33">
        <v>550528</v>
      </c>
      <c r="F291" s="33">
        <v>239902</v>
      </c>
      <c r="G291" s="38">
        <f t="shared" si="64"/>
        <v>0.43576711811206698</v>
      </c>
      <c r="H291" s="33">
        <v>285176</v>
      </c>
      <c r="I291" s="38">
        <f t="shared" si="65"/>
        <v>0.51800453382934197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525078</v>
      </c>
      <c r="O291" s="38">
        <f t="shared" si="69"/>
        <v>0.953771651941409</v>
      </c>
      <c r="P291" s="33">
        <v>504474</v>
      </c>
      <c r="Q291" s="33">
        <v>853663</v>
      </c>
      <c r="R291" s="33">
        <v>853663</v>
      </c>
      <c r="S291" s="33">
        <v>288720</v>
      </c>
      <c r="T291" s="38">
        <f t="shared" si="70"/>
        <v>0.33821308877156442</v>
      </c>
      <c r="U291" s="38">
        <f t="shared" si="71"/>
        <v>-0.43470624848852468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4449459</v>
      </c>
      <c r="E292" s="34">
        <f>SUM(E286:E291)</f>
        <v>4449459</v>
      </c>
      <c r="F292" s="34">
        <f>SUM(F286:F291)</f>
        <v>1467340</v>
      </c>
      <c r="G292" s="39">
        <f t="shared" si="64"/>
        <v>0.32977941812701272</v>
      </c>
      <c r="H292" s="34">
        <f>SUM(H286:H291)</f>
        <v>1478030</v>
      </c>
      <c r="I292" s="39">
        <f t="shared" si="65"/>
        <v>0.33218195740201223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2945370</v>
      </c>
      <c r="O292" s="39">
        <f t="shared" si="69"/>
        <v>0.66196137552902501</v>
      </c>
      <c r="P292" s="34">
        <f>SUM(P286:P291)</f>
        <v>1714257</v>
      </c>
      <c r="Q292" s="34">
        <f>SUM(Q286:Q291)</f>
        <v>4962865</v>
      </c>
      <c r="R292" s="34">
        <f>SUM(R286:R291)</f>
        <v>4962865</v>
      </c>
      <c r="S292" s="34">
        <f>SUM(S286:S291)</f>
        <v>849466</v>
      </c>
      <c r="T292" s="39">
        <f t="shared" si="70"/>
        <v>0.1711644382831288</v>
      </c>
      <c r="U292" s="39">
        <f t="shared" si="71"/>
        <v>-0.13780139150664106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25380062</v>
      </c>
      <c r="E293" s="33">
        <v>25380062</v>
      </c>
      <c r="F293" s="33">
        <v>5532364</v>
      </c>
      <c r="G293" s="38">
        <f t="shared" si="64"/>
        <v>0.21798071257666746</v>
      </c>
      <c r="H293" s="33">
        <v>5944212</v>
      </c>
      <c r="I293" s="38">
        <f t="shared" si="65"/>
        <v>0.2342079384991258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11476576</v>
      </c>
      <c r="O293" s="38">
        <f t="shared" si="69"/>
        <v>0.45218865107579326</v>
      </c>
      <c r="P293" s="33">
        <v>11125922</v>
      </c>
      <c r="Q293" s="33">
        <v>24518351</v>
      </c>
      <c r="R293" s="33">
        <v>24518351</v>
      </c>
      <c r="S293" s="33">
        <v>6130381</v>
      </c>
      <c r="T293" s="38">
        <f t="shared" si="70"/>
        <v>0.25003235331772516</v>
      </c>
      <c r="U293" s="38">
        <f t="shared" si="71"/>
        <v>-0.46573308710954475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3833955</v>
      </c>
      <c r="E297" s="33">
        <v>3833955</v>
      </c>
      <c r="F297" s="33">
        <v>529647</v>
      </c>
      <c r="G297" s="38">
        <f t="shared" si="64"/>
        <v>0.13814637886986153</v>
      </c>
      <c r="H297" s="33">
        <v>792407</v>
      </c>
      <c r="I297" s="38">
        <f t="shared" si="65"/>
        <v>0.2066813512417334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1322054</v>
      </c>
      <c r="O297" s="38">
        <f t="shared" si="69"/>
        <v>0.34482773011159495</v>
      </c>
      <c r="P297" s="33">
        <v>969129</v>
      </c>
      <c r="Q297" s="33">
        <v>3782230</v>
      </c>
      <c r="R297" s="33">
        <v>3782230</v>
      </c>
      <c r="S297" s="33">
        <v>531466</v>
      </c>
      <c r="T297" s="38">
        <f t="shared" si="70"/>
        <v>0.14051657355581232</v>
      </c>
      <c r="U297" s="38">
        <f t="shared" si="71"/>
        <v>-0.18235136911597938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29214017</v>
      </c>
      <c r="E298" s="34">
        <f>SUM(E293:E297)</f>
        <v>29214017</v>
      </c>
      <c r="F298" s="34">
        <f>SUM(F293:F297)</f>
        <v>6062011</v>
      </c>
      <c r="G298" s="39">
        <f t="shared" si="64"/>
        <v>0.20750350764840042</v>
      </c>
      <c r="H298" s="34">
        <f>SUM(H293:H297)</f>
        <v>6736619</v>
      </c>
      <c r="I298" s="39">
        <f t="shared" si="65"/>
        <v>0.23059543643039573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12798630</v>
      </c>
      <c r="O298" s="39">
        <f t="shared" si="69"/>
        <v>0.43809894407879613</v>
      </c>
      <c r="P298" s="34">
        <f>SUM(P293:P297)</f>
        <v>12095051</v>
      </c>
      <c r="Q298" s="34">
        <f>SUM(Q293:Q297)</f>
        <v>28300581</v>
      </c>
      <c r="R298" s="34">
        <f>SUM(R293:R297)</f>
        <v>28300581</v>
      </c>
      <c r="S298" s="34">
        <f>SUM(S293:S297)</f>
        <v>6661847</v>
      </c>
      <c r="T298" s="39">
        <f t="shared" si="70"/>
        <v>0.23539612137291457</v>
      </c>
      <c r="U298" s="39">
        <f t="shared" si="71"/>
        <v>-0.44302682146606909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36503381</v>
      </c>
      <c r="E299" s="34">
        <f>SUM(E263:E266,E268:E274,E276:E284,E286:E291,E293:E297)</f>
        <v>36503381</v>
      </c>
      <c r="F299" s="34">
        <f>SUM(F263:F266,F268:F274,F276:F284,F286:F291,F293:F297)</f>
        <v>8539542</v>
      </c>
      <c r="G299" s="39">
        <f t="shared" si="64"/>
        <v>0.23393838504986703</v>
      </c>
      <c r="H299" s="34">
        <f>SUM(H263:H266,H268:H274,H276:H284,H286:H291,H293:H297)</f>
        <v>10237039</v>
      </c>
      <c r="I299" s="39">
        <f t="shared" si="65"/>
        <v>0.2804408446439523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18776581</v>
      </c>
      <c r="O299" s="39">
        <f t="shared" si="69"/>
        <v>0.51437922969381933</v>
      </c>
      <c r="P299" s="34">
        <f>SUM(P263:P266,P268:P274,P276:P284,P286:P291,P293:P297)</f>
        <v>15101675</v>
      </c>
      <c r="Q299" s="34">
        <f>SUM(Q263:Q266,Q268:Q274,Q276:Q284,Q286:Q291,Q293:Q297)</f>
        <v>37920982</v>
      </c>
      <c r="R299" s="34">
        <f>SUM(R263:R266,R268:R274,R276:R284,R286:R291,R293:R297)</f>
        <v>37920982</v>
      </c>
      <c r="S299" s="34">
        <f>SUM(S263:S266,S268:S274,S276:S284,S286:S291,S293:S297)</f>
        <v>8214543</v>
      </c>
      <c r="T299" s="39">
        <f t="shared" si="70"/>
        <v>0.21662263387588435</v>
      </c>
      <c r="U299" s="39">
        <f t="shared" si="71"/>
        <v>-0.32212559202869884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329619526</v>
      </c>
      <c r="E302" s="33">
        <v>329619526</v>
      </c>
      <c r="F302" s="33">
        <v>63937930</v>
      </c>
      <c r="G302" s="38">
        <f t="shared" ref="G302:G339" si="72">IF(($D302     =0),0,($F302     /$D302     ))</f>
        <v>0.19397494673904725</v>
      </c>
      <c r="H302" s="33">
        <v>80706541</v>
      </c>
      <c r="I302" s="38">
        <f t="shared" ref="I302:I339" si="73">IF(($D302     =0),0,($H302     /$D302     ))</f>
        <v>0.2448475731380064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144644471</v>
      </c>
      <c r="O302" s="38">
        <f t="shared" ref="O302:O339" si="77">IF(($D302     =0),0,($N302     /$D302     ))</f>
        <v>0.43882251987705362</v>
      </c>
      <c r="P302" s="33">
        <v>139553483</v>
      </c>
      <c r="Q302" s="33">
        <v>471922352</v>
      </c>
      <c r="R302" s="33">
        <v>471922352</v>
      </c>
      <c r="S302" s="33">
        <v>64325669</v>
      </c>
      <c r="T302" s="38">
        <f t="shared" ref="T302:T339" si="78">IF(($Q302     =0),0,($S302     /$Q302     ))</f>
        <v>0.13630562046359695</v>
      </c>
      <c r="U302" s="38">
        <f t="shared" ref="U302:U339" si="79">IF(($P302     =0),0,(($H302     /$P302     )-1))</f>
        <v>-0.42168020987337163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329619526</v>
      </c>
      <c r="E303" s="34">
        <f>E302</f>
        <v>329619526</v>
      </c>
      <c r="F303" s="34">
        <f>F302</f>
        <v>63937930</v>
      </c>
      <c r="G303" s="39">
        <f t="shared" si="72"/>
        <v>0.19397494673904725</v>
      </c>
      <c r="H303" s="34">
        <f>H302</f>
        <v>80706541</v>
      </c>
      <c r="I303" s="39">
        <f t="shared" si="73"/>
        <v>0.2448475731380064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144644471</v>
      </c>
      <c r="O303" s="39">
        <f t="shared" si="77"/>
        <v>0.43882251987705362</v>
      </c>
      <c r="P303" s="34">
        <f>P302</f>
        <v>139553483</v>
      </c>
      <c r="Q303" s="34">
        <f>Q302</f>
        <v>471922352</v>
      </c>
      <c r="R303" s="34">
        <f>R302</f>
        <v>471922352</v>
      </c>
      <c r="S303" s="34">
        <f>S302</f>
        <v>64325669</v>
      </c>
      <c r="T303" s="39">
        <f t="shared" si="78"/>
        <v>0.13630562046359695</v>
      </c>
      <c r="U303" s="39">
        <f t="shared" si="79"/>
        <v>-0.42168020987337163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2215453</v>
      </c>
      <c r="E304" s="33">
        <v>2215453</v>
      </c>
      <c r="F304" s="33">
        <v>507637</v>
      </c>
      <c r="G304" s="38">
        <f t="shared" si="72"/>
        <v>0.22913462844844823</v>
      </c>
      <c r="H304" s="33">
        <v>885511</v>
      </c>
      <c r="I304" s="38">
        <f t="shared" si="73"/>
        <v>0.39969748850460829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1393148</v>
      </c>
      <c r="O304" s="38">
        <f t="shared" si="77"/>
        <v>0.62883211695305652</v>
      </c>
      <c r="P304" s="33">
        <v>1367913</v>
      </c>
      <c r="Q304" s="33">
        <v>1553369</v>
      </c>
      <c r="R304" s="33">
        <v>1553369</v>
      </c>
      <c r="S304" s="33">
        <v>868123</v>
      </c>
      <c r="T304" s="38">
        <f t="shared" si="78"/>
        <v>0.55886463551158805</v>
      </c>
      <c r="U304" s="38">
        <f t="shared" si="79"/>
        <v>-0.35265546858608698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2677106</v>
      </c>
      <c r="E307" s="33">
        <v>2702594</v>
      </c>
      <c r="F307" s="33">
        <v>144</v>
      </c>
      <c r="G307" s="38">
        <f t="shared" si="72"/>
        <v>5.3789427837373639E-5</v>
      </c>
      <c r="H307" s="33">
        <v>145</v>
      </c>
      <c r="I307" s="38">
        <f t="shared" si="73"/>
        <v>5.4162965530688734E-5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289</v>
      </c>
      <c r="O307" s="38">
        <f t="shared" si="77"/>
        <v>1.0795239336806238E-4</v>
      </c>
      <c r="P307" s="33">
        <v>1732384</v>
      </c>
      <c r="Q307" s="33">
        <v>2599152</v>
      </c>
      <c r="R307" s="33">
        <v>2599152</v>
      </c>
      <c r="S307" s="33">
        <v>866192</v>
      </c>
      <c r="T307" s="38">
        <f t="shared" si="78"/>
        <v>0.33325946308642201</v>
      </c>
      <c r="U307" s="38">
        <f t="shared" si="79"/>
        <v>-0.99991630031217094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1740007</v>
      </c>
      <c r="E308" s="33">
        <v>1736947</v>
      </c>
      <c r="F308" s="33">
        <v>377078</v>
      </c>
      <c r="G308" s="38">
        <f t="shared" si="72"/>
        <v>0.21671062242853045</v>
      </c>
      <c r="H308" s="33">
        <v>415683</v>
      </c>
      <c r="I308" s="38">
        <f t="shared" si="73"/>
        <v>0.23889731478091755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792761</v>
      </c>
      <c r="O308" s="38">
        <f t="shared" si="77"/>
        <v>0.45560793720944803</v>
      </c>
      <c r="P308" s="33">
        <v>687955</v>
      </c>
      <c r="Q308" s="33">
        <v>1534125</v>
      </c>
      <c r="R308" s="33">
        <v>1534125</v>
      </c>
      <c r="S308" s="33">
        <v>366653</v>
      </c>
      <c r="T308" s="38">
        <f t="shared" si="78"/>
        <v>0.23899812596757108</v>
      </c>
      <c r="U308" s="38">
        <f t="shared" si="79"/>
        <v>-0.39577007217041815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2954019</v>
      </c>
      <c r="E309" s="33">
        <v>2954019</v>
      </c>
      <c r="F309" s="33">
        <v>616753</v>
      </c>
      <c r="G309" s="38">
        <f t="shared" si="72"/>
        <v>0.20878437139368433</v>
      </c>
      <c r="H309" s="33">
        <v>828264</v>
      </c>
      <c r="I309" s="38">
        <f t="shared" si="73"/>
        <v>0.28038546806909503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1445017</v>
      </c>
      <c r="O309" s="38">
        <f t="shared" si="77"/>
        <v>0.48916983946277937</v>
      </c>
      <c r="P309" s="33">
        <v>1399453</v>
      </c>
      <c r="Q309" s="33">
        <v>2995115</v>
      </c>
      <c r="R309" s="33">
        <v>2995115</v>
      </c>
      <c r="S309" s="33">
        <v>801724</v>
      </c>
      <c r="T309" s="38">
        <f t="shared" si="78"/>
        <v>0.26767720104236398</v>
      </c>
      <c r="U309" s="38">
        <f t="shared" si="79"/>
        <v>-0.40815161352328377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9586585</v>
      </c>
      <c r="E310" s="34">
        <f>SUM(E304:E309)</f>
        <v>9609013</v>
      </c>
      <c r="F310" s="34">
        <f>SUM(F304:F309)</f>
        <v>1501612</v>
      </c>
      <c r="G310" s="39">
        <f t="shared" si="72"/>
        <v>0.15663680027872282</v>
      </c>
      <c r="H310" s="34">
        <f>SUM(H304:H309)</f>
        <v>2129603</v>
      </c>
      <c r="I310" s="39">
        <f t="shared" si="73"/>
        <v>0.22214406902979528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3631215</v>
      </c>
      <c r="O310" s="39">
        <f t="shared" si="77"/>
        <v>0.37878086930851812</v>
      </c>
      <c r="P310" s="34">
        <f>SUM(P304:P309)</f>
        <v>5187705</v>
      </c>
      <c r="Q310" s="34">
        <f>SUM(Q304:Q309)</f>
        <v>8681761</v>
      </c>
      <c r="R310" s="34">
        <f>SUM(R304:R309)</f>
        <v>8681761</v>
      </c>
      <c r="S310" s="34">
        <f>SUM(S304:S309)</f>
        <v>2902692</v>
      </c>
      <c r="T310" s="39">
        <f t="shared" si="78"/>
        <v>0.33434368902806699</v>
      </c>
      <c r="U310" s="39">
        <f t="shared" si="79"/>
        <v>-0.58949034303222714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950901</v>
      </c>
      <c r="E311" s="33">
        <v>950901</v>
      </c>
      <c r="F311" s="33">
        <v>229449</v>
      </c>
      <c r="G311" s="38">
        <f t="shared" si="72"/>
        <v>0.24129641256029807</v>
      </c>
      <c r="H311" s="33">
        <v>225187</v>
      </c>
      <c r="I311" s="38">
        <f t="shared" si="73"/>
        <v>0.23681434765553933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454636</v>
      </c>
      <c r="O311" s="38">
        <f t="shared" si="77"/>
        <v>0.47811076021583743</v>
      </c>
      <c r="P311" s="33">
        <v>446440</v>
      </c>
      <c r="Q311" s="33">
        <v>959219</v>
      </c>
      <c r="R311" s="33">
        <v>959219</v>
      </c>
      <c r="S311" s="33">
        <v>446440</v>
      </c>
      <c r="T311" s="38">
        <f t="shared" si="78"/>
        <v>0.46542030547768548</v>
      </c>
      <c r="U311" s="38">
        <f t="shared" si="79"/>
        <v>-0.49559403279276049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648583</v>
      </c>
      <c r="R312" s="33">
        <v>648583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50000</v>
      </c>
      <c r="E313" s="33">
        <v>50000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124430</v>
      </c>
      <c r="R313" s="33">
        <v>124430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619300</v>
      </c>
      <c r="E314" s="33">
        <v>654200</v>
      </c>
      <c r="F314" s="33">
        <v>164644</v>
      </c>
      <c r="G314" s="38">
        <f t="shared" si="72"/>
        <v>0.26585499757791053</v>
      </c>
      <c r="H314" s="33">
        <v>23162</v>
      </c>
      <c r="I314" s="38">
        <f t="shared" si="73"/>
        <v>3.7400290650734698E-2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187806</v>
      </c>
      <c r="O314" s="38">
        <f t="shared" si="77"/>
        <v>0.30325528822864523</v>
      </c>
      <c r="P314" s="33">
        <v>283324</v>
      </c>
      <c r="Q314" s="33">
        <v>2017139</v>
      </c>
      <c r="R314" s="33">
        <v>2017139</v>
      </c>
      <c r="S314" s="33">
        <v>65298</v>
      </c>
      <c r="T314" s="38">
        <f t="shared" si="78"/>
        <v>3.2371591645394791E-2</v>
      </c>
      <c r="U314" s="38">
        <f t="shared" si="79"/>
        <v>-0.91824907173412773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973696</v>
      </c>
      <c r="E315" s="33">
        <v>1073696</v>
      </c>
      <c r="F315" s="33">
        <v>350574</v>
      </c>
      <c r="G315" s="38">
        <f t="shared" si="72"/>
        <v>0.36004461351386879</v>
      </c>
      <c r="H315" s="33">
        <v>127515</v>
      </c>
      <c r="I315" s="38">
        <f t="shared" si="73"/>
        <v>0.13095976567635073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478089</v>
      </c>
      <c r="O315" s="38">
        <f t="shared" si="77"/>
        <v>0.49100437919021955</v>
      </c>
      <c r="P315" s="33">
        <v>664265</v>
      </c>
      <c r="Q315" s="33">
        <v>1105866</v>
      </c>
      <c r="R315" s="33">
        <v>1105866</v>
      </c>
      <c r="S315" s="33">
        <v>29265</v>
      </c>
      <c r="T315" s="38">
        <f t="shared" si="78"/>
        <v>2.646342323572657E-2</v>
      </c>
      <c r="U315" s="38">
        <f t="shared" si="79"/>
        <v>-0.80803594950810298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8332166</v>
      </c>
      <c r="E316" s="33">
        <v>8380104</v>
      </c>
      <c r="F316" s="33">
        <v>1128113</v>
      </c>
      <c r="G316" s="38">
        <f t="shared" si="72"/>
        <v>0.13539252578501196</v>
      </c>
      <c r="H316" s="33">
        <v>1484223</v>
      </c>
      <c r="I316" s="38">
        <f t="shared" si="73"/>
        <v>0.17813171269031366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2612336</v>
      </c>
      <c r="O316" s="38">
        <f t="shared" si="77"/>
        <v>0.31352423847532562</v>
      </c>
      <c r="P316" s="33">
        <v>2018355</v>
      </c>
      <c r="Q316" s="33">
        <v>9307505</v>
      </c>
      <c r="R316" s="33">
        <v>9307505</v>
      </c>
      <c r="S316" s="33">
        <v>1239175</v>
      </c>
      <c r="T316" s="38">
        <f t="shared" si="78"/>
        <v>0.13313718338050853</v>
      </c>
      <c r="U316" s="38">
        <f t="shared" si="79"/>
        <v>-0.26463729125946622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10926063</v>
      </c>
      <c r="E317" s="34">
        <f>SUM(E311:E316)</f>
        <v>11108901</v>
      </c>
      <c r="F317" s="34">
        <f>SUM(F311:F316)</f>
        <v>1872780</v>
      </c>
      <c r="G317" s="39">
        <f t="shared" si="72"/>
        <v>0.1714048326464894</v>
      </c>
      <c r="H317" s="34">
        <f>SUM(H311:H316)</f>
        <v>1860087</v>
      </c>
      <c r="I317" s="39">
        <f t="shared" si="73"/>
        <v>0.17024311501773329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3732867</v>
      </c>
      <c r="O317" s="39">
        <f t="shared" si="77"/>
        <v>0.34164794766422268</v>
      </c>
      <c r="P317" s="34">
        <f>SUM(P311:P316)</f>
        <v>3412384</v>
      </c>
      <c r="Q317" s="34">
        <f>SUM(Q311:Q316)</f>
        <v>14162742</v>
      </c>
      <c r="R317" s="34">
        <f>SUM(R311:R316)</f>
        <v>14162742</v>
      </c>
      <c r="S317" s="34">
        <f>SUM(S311:S316)</f>
        <v>1780178</v>
      </c>
      <c r="T317" s="39">
        <f t="shared" si="78"/>
        <v>0.12569444532704191</v>
      </c>
      <c r="U317" s="39">
        <f t="shared" si="79"/>
        <v>-0.45490103106801583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619530</v>
      </c>
      <c r="E318" s="33">
        <v>619530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557814</v>
      </c>
      <c r="R318" s="33">
        <v>557814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3594862</v>
      </c>
      <c r="E319" s="33">
        <v>3594862</v>
      </c>
      <c r="F319" s="33">
        <v>610170</v>
      </c>
      <c r="G319" s="38">
        <f t="shared" si="72"/>
        <v>0.16973391468156496</v>
      </c>
      <c r="H319" s="33">
        <v>708935</v>
      </c>
      <c r="I319" s="38">
        <f t="shared" si="73"/>
        <v>0.19720784831239696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1319105</v>
      </c>
      <c r="O319" s="38">
        <f t="shared" si="77"/>
        <v>0.36694176299396192</v>
      </c>
      <c r="P319" s="33">
        <v>1374411</v>
      </c>
      <c r="Q319" s="33">
        <v>3718620</v>
      </c>
      <c r="R319" s="33">
        <v>3718620</v>
      </c>
      <c r="S319" s="33">
        <v>796135</v>
      </c>
      <c r="T319" s="38">
        <f t="shared" si="78"/>
        <v>0.2140942069907654</v>
      </c>
      <c r="U319" s="38">
        <f t="shared" si="79"/>
        <v>-0.48418995482428473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1010264</v>
      </c>
      <c r="E321" s="33">
        <v>1010264</v>
      </c>
      <c r="F321" s="33">
        <v>30000</v>
      </c>
      <c r="G321" s="38">
        <f t="shared" si="72"/>
        <v>2.9695208381175613E-2</v>
      </c>
      <c r="H321" s="33">
        <v>50359</v>
      </c>
      <c r="I321" s="38">
        <f t="shared" si="73"/>
        <v>4.984736662892076E-2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80359</v>
      </c>
      <c r="O321" s="38">
        <f t="shared" si="77"/>
        <v>7.9542575010096372E-2</v>
      </c>
      <c r="P321" s="33">
        <v>697978</v>
      </c>
      <c r="Q321" s="33">
        <v>409776</v>
      </c>
      <c r="R321" s="33">
        <v>409776</v>
      </c>
      <c r="S321" s="33">
        <v>647978</v>
      </c>
      <c r="T321" s="38">
        <f t="shared" si="78"/>
        <v>1.5812980750458787</v>
      </c>
      <c r="U321" s="38">
        <f t="shared" si="79"/>
        <v>-0.9278501614664072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5224656</v>
      </c>
      <c r="E323" s="34">
        <f>SUM(E318:E322)</f>
        <v>5224656</v>
      </c>
      <c r="F323" s="34">
        <f>SUM(F318:F322)</f>
        <v>640170</v>
      </c>
      <c r="G323" s="39">
        <f t="shared" si="72"/>
        <v>0.12252864112010436</v>
      </c>
      <c r="H323" s="34">
        <f>SUM(H318:H322)</f>
        <v>759294</v>
      </c>
      <c r="I323" s="39">
        <f t="shared" si="73"/>
        <v>0.14532899390888127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1399464</v>
      </c>
      <c r="O323" s="39">
        <f t="shared" si="77"/>
        <v>0.26785763502898563</v>
      </c>
      <c r="P323" s="34">
        <f>SUM(P318:P322)</f>
        <v>2072389</v>
      </c>
      <c r="Q323" s="34">
        <f>SUM(Q318:Q322)</f>
        <v>4686210</v>
      </c>
      <c r="R323" s="34">
        <f>SUM(R318:R322)</f>
        <v>4686210</v>
      </c>
      <c r="S323" s="34">
        <f>SUM(S318:S322)</f>
        <v>1444113</v>
      </c>
      <c r="T323" s="39">
        <f t="shared" si="78"/>
        <v>0.30816224625016803</v>
      </c>
      <c r="U323" s="39">
        <f t="shared" si="79"/>
        <v>-0.63361415255533582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1230614</v>
      </c>
      <c r="E325" s="33">
        <v>1230614</v>
      </c>
      <c r="F325" s="33">
        <v>236880</v>
      </c>
      <c r="G325" s="38">
        <f t="shared" si="72"/>
        <v>0.1924892777101512</v>
      </c>
      <c r="H325" s="33">
        <v>367825</v>
      </c>
      <c r="I325" s="38">
        <f t="shared" si="73"/>
        <v>0.29889551069628656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604705</v>
      </c>
      <c r="O325" s="38">
        <f t="shared" si="77"/>
        <v>0.49138478840643779</v>
      </c>
      <c r="P325" s="33">
        <v>486274</v>
      </c>
      <c r="Q325" s="33">
        <v>1244711</v>
      </c>
      <c r="R325" s="33">
        <v>1244711</v>
      </c>
      <c r="S325" s="33">
        <v>346046</v>
      </c>
      <c r="T325" s="38">
        <f t="shared" si="78"/>
        <v>0.27801312915206822</v>
      </c>
      <c r="U325" s="38">
        <f t="shared" si="79"/>
        <v>-0.24358489246803239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6626690</v>
      </c>
      <c r="E326" s="33">
        <v>6626690</v>
      </c>
      <c r="F326" s="33">
        <v>1533914</v>
      </c>
      <c r="G326" s="38">
        <f t="shared" si="72"/>
        <v>0.23147514068109418</v>
      </c>
      <c r="H326" s="33">
        <v>1541704</v>
      </c>
      <c r="I326" s="38">
        <f t="shared" si="73"/>
        <v>0.23265068986175602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3075618</v>
      </c>
      <c r="O326" s="38">
        <f t="shared" si="77"/>
        <v>0.46412583054285023</v>
      </c>
      <c r="P326" s="33">
        <v>3791292</v>
      </c>
      <c r="Q326" s="33">
        <v>5905284</v>
      </c>
      <c r="R326" s="33">
        <v>5905284</v>
      </c>
      <c r="S326" s="33">
        <v>2462062</v>
      </c>
      <c r="T326" s="38">
        <f t="shared" si="78"/>
        <v>0.41692524864172492</v>
      </c>
      <c r="U326" s="38">
        <f t="shared" si="79"/>
        <v>-0.59335656551908955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17250784</v>
      </c>
      <c r="E327" s="33">
        <v>17250784</v>
      </c>
      <c r="F327" s="33">
        <v>2937141</v>
      </c>
      <c r="G327" s="38">
        <f t="shared" si="72"/>
        <v>0.17026130522531613</v>
      </c>
      <c r="H327" s="33">
        <v>4339459</v>
      </c>
      <c r="I327" s="38">
        <f t="shared" si="73"/>
        <v>0.25155140775051149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7276600</v>
      </c>
      <c r="O327" s="38">
        <f t="shared" si="77"/>
        <v>0.42181271297582767</v>
      </c>
      <c r="P327" s="33">
        <v>6572796</v>
      </c>
      <c r="Q327" s="33">
        <v>15555676</v>
      </c>
      <c r="R327" s="33">
        <v>15555676</v>
      </c>
      <c r="S327" s="33">
        <v>3999166</v>
      </c>
      <c r="T327" s="38">
        <f t="shared" si="78"/>
        <v>0.2570872522672753</v>
      </c>
      <c r="U327" s="38">
        <f t="shared" si="79"/>
        <v>-0.33978492562373763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13599978</v>
      </c>
      <c r="E329" s="33">
        <v>13599978</v>
      </c>
      <c r="F329" s="33">
        <v>3225460</v>
      </c>
      <c r="G329" s="38">
        <f t="shared" si="72"/>
        <v>0.23716656012237666</v>
      </c>
      <c r="H329" s="33">
        <v>2128574</v>
      </c>
      <c r="I329" s="38">
        <f t="shared" si="73"/>
        <v>0.15651304730051768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5354034</v>
      </c>
      <c r="O329" s="38">
        <f t="shared" si="77"/>
        <v>0.39367960742289437</v>
      </c>
      <c r="P329" s="33">
        <v>18339403</v>
      </c>
      <c r="Q329" s="33">
        <v>39131118</v>
      </c>
      <c r="R329" s="33">
        <v>39131118</v>
      </c>
      <c r="S329" s="33">
        <v>9132000</v>
      </c>
      <c r="T329" s="38">
        <f t="shared" si="78"/>
        <v>0.23336925870607633</v>
      </c>
      <c r="U329" s="38">
        <f t="shared" si="79"/>
        <v>-0.88393438979447692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2660748</v>
      </c>
      <c r="E331" s="33">
        <v>2660748</v>
      </c>
      <c r="F331" s="33">
        <v>621755</v>
      </c>
      <c r="G331" s="38">
        <f t="shared" si="72"/>
        <v>0.23367677059232966</v>
      </c>
      <c r="H331" s="33">
        <v>631002</v>
      </c>
      <c r="I331" s="38">
        <f t="shared" si="73"/>
        <v>0.23715210910616114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1252757</v>
      </c>
      <c r="O331" s="38">
        <f t="shared" si="77"/>
        <v>0.4708288796984908</v>
      </c>
      <c r="P331" s="33">
        <v>847298</v>
      </c>
      <c r="Q331" s="33">
        <v>2772734</v>
      </c>
      <c r="R331" s="33">
        <v>2772734</v>
      </c>
      <c r="S331" s="33">
        <v>491631</v>
      </c>
      <c r="T331" s="38">
        <f t="shared" si="78"/>
        <v>0.17730911079100989</v>
      </c>
      <c r="U331" s="38">
        <f t="shared" si="79"/>
        <v>-0.25527736404429135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41368814</v>
      </c>
      <c r="E332" s="34">
        <f>SUM(E324:E331)</f>
        <v>41368814</v>
      </c>
      <c r="F332" s="34">
        <f>SUM(F324:F331)</f>
        <v>8555150</v>
      </c>
      <c r="G332" s="39">
        <f t="shared" si="72"/>
        <v>0.20680191605202894</v>
      </c>
      <c r="H332" s="34">
        <f>SUM(H324:H331)</f>
        <v>9008564</v>
      </c>
      <c r="I332" s="39">
        <f t="shared" si="73"/>
        <v>0.21776220125624099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17563714</v>
      </c>
      <c r="O332" s="39">
        <f t="shared" si="77"/>
        <v>0.42456411730826993</v>
      </c>
      <c r="P332" s="34">
        <f>SUM(P324:P331)</f>
        <v>30037063</v>
      </c>
      <c r="Q332" s="34">
        <f>SUM(Q324:Q331)</f>
        <v>64609523</v>
      </c>
      <c r="R332" s="34">
        <f>SUM(R324:R331)</f>
        <v>64609523</v>
      </c>
      <c r="S332" s="34">
        <f>SUM(S324:S331)</f>
        <v>16430905</v>
      </c>
      <c r="T332" s="39">
        <f t="shared" si="78"/>
        <v>0.25431088540926078</v>
      </c>
      <c r="U332" s="39">
        <f t="shared" si="79"/>
        <v>-0.7000850582495366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485688</v>
      </c>
      <c r="E333" s="33">
        <v>485688</v>
      </c>
      <c r="F333" s="33">
        <v>87059</v>
      </c>
      <c r="G333" s="38">
        <f t="shared" si="72"/>
        <v>0.17924881817133634</v>
      </c>
      <c r="H333" s="33">
        <v>90237</v>
      </c>
      <c r="I333" s="38">
        <f t="shared" si="73"/>
        <v>0.18579211345555172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177296</v>
      </c>
      <c r="O333" s="38">
        <f t="shared" si="77"/>
        <v>0.36504093162688805</v>
      </c>
      <c r="P333" s="33">
        <v>169705</v>
      </c>
      <c r="Q333" s="33">
        <v>432852</v>
      </c>
      <c r="R333" s="33">
        <v>432852</v>
      </c>
      <c r="S333" s="33">
        <v>90328</v>
      </c>
      <c r="T333" s="38">
        <f t="shared" si="78"/>
        <v>0.20868102723332688</v>
      </c>
      <c r="U333" s="38">
        <f t="shared" si="79"/>
        <v>-0.46827141215638901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281300</v>
      </c>
      <c r="E334" s="33">
        <v>281300</v>
      </c>
      <c r="F334" s="33">
        <v>0</v>
      </c>
      <c r="G334" s="38">
        <f t="shared" si="72"/>
        <v>0</v>
      </c>
      <c r="H334" s="33">
        <v>100000</v>
      </c>
      <c r="I334" s="38">
        <f t="shared" si="73"/>
        <v>0.35549235691432635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100000</v>
      </c>
      <c r="O334" s="38">
        <f t="shared" si="77"/>
        <v>0.35549235691432635</v>
      </c>
      <c r="P334" s="33">
        <v>50000</v>
      </c>
      <c r="Q334" s="33">
        <v>200000</v>
      </c>
      <c r="R334" s="33">
        <v>200000</v>
      </c>
      <c r="S334" s="33">
        <v>0</v>
      </c>
      <c r="T334" s="38">
        <f t="shared" si="78"/>
        <v>0</v>
      </c>
      <c r="U334" s="38">
        <f t="shared" si="79"/>
        <v>1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100000</v>
      </c>
      <c r="E336" s="33">
        <v>100000</v>
      </c>
      <c r="F336" s="33">
        <v>0</v>
      </c>
      <c r="G336" s="38">
        <f t="shared" si="72"/>
        <v>0</v>
      </c>
      <c r="H336" s="33">
        <v>20000</v>
      </c>
      <c r="I336" s="38">
        <f t="shared" si="73"/>
        <v>0.2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20000</v>
      </c>
      <c r="O336" s="38">
        <f t="shared" si="77"/>
        <v>0.2</v>
      </c>
      <c r="P336" s="33">
        <v>0</v>
      </c>
      <c r="Q336" s="33">
        <v>40000</v>
      </c>
      <c r="R336" s="33">
        <v>40000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866988</v>
      </c>
      <c r="E337" s="34">
        <f>SUM(E333:E336)</f>
        <v>866988</v>
      </c>
      <c r="F337" s="34">
        <f>SUM(F333:F336)</f>
        <v>87059</v>
      </c>
      <c r="G337" s="39">
        <f t="shared" si="72"/>
        <v>0.10041546134433234</v>
      </c>
      <c r="H337" s="34">
        <f>SUM(H333:H336)</f>
        <v>210237</v>
      </c>
      <c r="I337" s="39">
        <f t="shared" si="73"/>
        <v>0.24249124555357168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297296</v>
      </c>
      <c r="O337" s="39">
        <f t="shared" si="77"/>
        <v>0.34290670689790403</v>
      </c>
      <c r="P337" s="34">
        <f>SUM(P333:P336)</f>
        <v>219705</v>
      </c>
      <c r="Q337" s="34">
        <f>SUM(Q333:Q336)</f>
        <v>672852</v>
      </c>
      <c r="R337" s="34">
        <f>SUM(R333:R336)</f>
        <v>672852</v>
      </c>
      <c r="S337" s="34">
        <f>SUM(S333:S336)</f>
        <v>90328</v>
      </c>
      <c r="T337" s="39">
        <f t="shared" si="78"/>
        <v>0.13424646133176391</v>
      </c>
      <c r="U337" s="39">
        <f t="shared" si="79"/>
        <v>-4.3094148972485868E-2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397592632</v>
      </c>
      <c r="E338" s="34">
        <f>SUM(E302,E304:E309,E311:E316,E318:E322,E324:E331,E333:E336)</f>
        <v>397797898</v>
      </c>
      <c r="F338" s="34">
        <f>SUM(F302,F304:F309,F311:F316,F318:F322,F324:F331,F333:F336)</f>
        <v>76594701</v>
      </c>
      <c r="G338" s="39">
        <f t="shared" si="72"/>
        <v>0.19264617811126841</v>
      </c>
      <c r="H338" s="34">
        <f>SUM(H302,H304:H309,H311:H316,H318:H322,H324:H331,H333:H336)</f>
        <v>94674326</v>
      </c>
      <c r="I338" s="39">
        <f t="shared" si="73"/>
        <v>0.23811891463823706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171269027</v>
      </c>
      <c r="O338" s="39">
        <f t="shared" si="77"/>
        <v>0.43076509274950547</v>
      </c>
      <c r="P338" s="34">
        <f>SUM(P302,P304:P309,P311:P316,P318:P322,P324:P331,P333:P336)</f>
        <v>180482729</v>
      </c>
      <c r="Q338" s="34">
        <f>SUM(Q302,Q304:Q309,Q311:Q316,Q318:Q322,Q324:Q331,Q333:Q336)</f>
        <v>564735440</v>
      </c>
      <c r="R338" s="34">
        <f>SUM(R302,R304:R309,R311:R316,R318:R322,R324:R331,R333:R336)</f>
        <v>564735440</v>
      </c>
      <c r="S338" s="34">
        <f>SUM(S302,S304:S309,S311:S316,S318:S322,S324:S331,S333:S336)</f>
        <v>86973885</v>
      </c>
      <c r="T338" s="39">
        <f t="shared" si="78"/>
        <v>0.15400819364196447</v>
      </c>
      <c r="U338" s="39">
        <f t="shared" si="79"/>
        <v>-0.47543830634342854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2605841179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2607318923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511253151</v>
      </c>
      <c r="G339" s="41">
        <f t="shared" si="72"/>
        <v>0.19619505406549567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682767639</v>
      </c>
      <c r="I339" s="41">
        <f t="shared" si="73"/>
        <v>0.26201429484739908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1194020790</v>
      </c>
      <c r="O339" s="41">
        <f t="shared" si="77"/>
        <v>0.45820934891289472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1125199677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2506166390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2506166390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365438835</v>
      </c>
      <c r="T339" s="41">
        <f t="shared" si="78"/>
        <v>0.14581587098851803</v>
      </c>
      <c r="U339" s="41">
        <f t="shared" si="79"/>
        <v>-0.39320313278049401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54" max="16383" man="1"/>
    <brk id="103" max="16383" man="1"/>
    <brk id="170" max="16383" man="1"/>
    <brk id="23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1231506665</v>
      </c>
      <c r="E8" s="33">
        <v>1231887522</v>
      </c>
      <c r="F8" s="33">
        <v>319427199</v>
      </c>
      <c r="G8" s="38">
        <f>IF(($D8       =0),0,($F8       /$D8       ))</f>
        <v>0.25937918817516104</v>
      </c>
      <c r="H8" s="33">
        <v>300659167</v>
      </c>
      <c r="I8" s="38">
        <f>IF(($D8       =0),0,($H8       /$D8       ))</f>
        <v>0.24413929339148158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620086366</v>
      </c>
      <c r="O8" s="38">
        <f>IF(($D8       =0),0,($N8       /$D8       ))</f>
        <v>0.50351848156664258</v>
      </c>
      <c r="P8" s="33">
        <v>519438998</v>
      </c>
      <c r="Q8" s="33">
        <v>1081978817</v>
      </c>
      <c r="R8" s="33">
        <v>1081978817</v>
      </c>
      <c r="S8" s="33">
        <v>309942540</v>
      </c>
      <c r="T8" s="38">
        <f>IF(($Q8       =0),0,($S8       /$Q8       ))</f>
        <v>0.28645897232940004</v>
      </c>
      <c r="U8" s="38">
        <f>IF(($P8       =0),0,(($H8       /$P8       )-1))</f>
        <v>-0.4211848394948583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2607812990</v>
      </c>
      <c r="E9" s="33">
        <v>2607812990</v>
      </c>
      <c r="F9" s="33">
        <v>1937354490</v>
      </c>
      <c r="G9" s="38">
        <f>IF(($D9       =0),0,($F9       /$D9       ))</f>
        <v>0.7429039188887544</v>
      </c>
      <c r="H9" s="33">
        <v>371981615</v>
      </c>
      <c r="I9" s="38">
        <f>IF(($D9       =0),0,($H9       /$D9       ))</f>
        <v>0.14264121561876261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2309336105</v>
      </c>
      <c r="O9" s="38">
        <f>IF(($D9       =0),0,($N9       /$D9       ))</f>
        <v>0.88554513450751693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3839319655</v>
      </c>
      <c r="E10" s="34">
        <f>SUM(E8:E9)</f>
        <v>3839700512</v>
      </c>
      <c r="F10" s="34">
        <f>SUM(F8:F9)</f>
        <v>2256781689</v>
      </c>
      <c r="G10" s="39">
        <f t="shared" ref="G10:G54" si="0">IF(($D10      =0),0,($F10      /$D10      ))</f>
        <v>0.58780770860299725</v>
      </c>
      <c r="H10" s="34">
        <f>SUM(H8:H9)</f>
        <v>672640782</v>
      </c>
      <c r="I10" s="39">
        <f t="shared" ref="I10:I54" si="1">IF(($D10      =0),0,($H10      /$D10      ))</f>
        <v>0.17519791068295407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2929422471</v>
      </c>
      <c r="O10" s="39">
        <f t="shared" ref="O10:O54" si="5">IF(($D10      =0),0,($N10      /$D10      ))</f>
        <v>0.76300561928595134</v>
      </c>
      <c r="P10" s="34">
        <f>SUM(P8:P9)</f>
        <v>519438998</v>
      </c>
      <c r="Q10" s="34">
        <f>SUM(Q8:Q9)</f>
        <v>1081978817</v>
      </c>
      <c r="R10" s="34">
        <f>SUM(R8:R9)</f>
        <v>1081978817</v>
      </c>
      <c r="S10" s="34">
        <f>SUM(S8:S9)</f>
        <v>309942540</v>
      </c>
      <c r="T10" s="39">
        <f t="shared" ref="T10:T54" si="6">IF(($Q10      =0),0,($S10      /$Q10      ))</f>
        <v>0.28645897232940004</v>
      </c>
      <c r="U10" s="39">
        <f t="shared" ref="U10:U54" si="7">IF(($P10      =0),0,(($H10      /$P10      )-1))</f>
        <v>0.29493700817588597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114228745</v>
      </c>
      <c r="E11" s="33">
        <v>114228745</v>
      </c>
      <c r="F11" s="33">
        <v>28697721</v>
      </c>
      <c r="G11" s="38">
        <f t="shared" si="0"/>
        <v>0.25123029234016359</v>
      </c>
      <c r="H11" s="33">
        <v>38760412</v>
      </c>
      <c r="I11" s="38">
        <f t="shared" si="1"/>
        <v>0.33932275102908643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67458133</v>
      </c>
      <c r="O11" s="38">
        <f t="shared" si="5"/>
        <v>0.59055304336924996</v>
      </c>
      <c r="P11" s="33">
        <v>50543962</v>
      </c>
      <c r="Q11" s="33">
        <v>78682307</v>
      </c>
      <c r="R11" s="33">
        <v>78682307</v>
      </c>
      <c r="S11" s="33">
        <v>26264287</v>
      </c>
      <c r="T11" s="38">
        <f t="shared" si="6"/>
        <v>0.3338016893683608</v>
      </c>
      <c r="U11" s="38">
        <f t="shared" si="7"/>
        <v>-0.23313467195151816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64910892</v>
      </c>
      <c r="E12" s="33">
        <v>64910892</v>
      </c>
      <c r="F12" s="33">
        <v>13083864</v>
      </c>
      <c r="G12" s="38">
        <f t="shared" si="0"/>
        <v>0.20156654140571661</v>
      </c>
      <c r="H12" s="33">
        <v>16069498</v>
      </c>
      <c r="I12" s="38">
        <f t="shared" si="1"/>
        <v>0.24756242758149125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29153362</v>
      </c>
      <c r="O12" s="38">
        <f t="shared" si="5"/>
        <v>0.44912896898720789</v>
      </c>
      <c r="P12" s="33">
        <v>28843421</v>
      </c>
      <c r="Q12" s="33">
        <v>64177797</v>
      </c>
      <c r="R12" s="33">
        <v>64177797</v>
      </c>
      <c r="S12" s="33">
        <v>4104547</v>
      </c>
      <c r="T12" s="38">
        <f t="shared" si="6"/>
        <v>6.395587246474041E-2</v>
      </c>
      <c r="U12" s="38">
        <f t="shared" si="7"/>
        <v>-0.44287128770196849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166645848</v>
      </c>
      <c r="E13" s="33">
        <v>166645848</v>
      </c>
      <c r="F13" s="33">
        <v>78524142</v>
      </c>
      <c r="G13" s="38">
        <f t="shared" si="0"/>
        <v>0.47120371099794817</v>
      </c>
      <c r="H13" s="33">
        <v>81561784</v>
      </c>
      <c r="I13" s="38">
        <f t="shared" si="1"/>
        <v>0.48943183990998684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160085926</v>
      </c>
      <c r="O13" s="38">
        <f t="shared" si="5"/>
        <v>0.96063555090793507</v>
      </c>
      <c r="P13" s="33">
        <v>37384820</v>
      </c>
      <c r="Q13" s="33">
        <v>163071708</v>
      </c>
      <c r="R13" s="33">
        <v>163071708</v>
      </c>
      <c r="S13" s="33">
        <v>21197451</v>
      </c>
      <c r="T13" s="38">
        <f t="shared" si="6"/>
        <v>0.12998852627458835</v>
      </c>
      <c r="U13" s="38">
        <f t="shared" si="7"/>
        <v>1.1816818698070501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92951491</v>
      </c>
      <c r="E14" s="33">
        <v>92951491</v>
      </c>
      <c r="F14" s="33">
        <v>20879144</v>
      </c>
      <c r="G14" s="38">
        <f t="shared" si="0"/>
        <v>0.22462408913914034</v>
      </c>
      <c r="H14" s="33">
        <v>17645122</v>
      </c>
      <c r="I14" s="38">
        <f t="shared" si="1"/>
        <v>0.18983151114811059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38524266</v>
      </c>
      <c r="O14" s="38">
        <f t="shared" si="5"/>
        <v>0.41445560028725092</v>
      </c>
      <c r="P14" s="33">
        <v>36301826</v>
      </c>
      <c r="Q14" s="33">
        <v>103090894</v>
      </c>
      <c r="R14" s="33">
        <v>103090894</v>
      </c>
      <c r="S14" s="33">
        <v>23322989</v>
      </c>
      <c r="T14" s="38">
        <f t="shared" si="6"/>
        <v>0.22623713981954605</v>
      </c>
      <c r="U14" s="38">
        <f t="shared" si="7"/>
        <v>-0.51393293549475993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62800056</v>
      </c>
      <c r="E15" s="33">
        <v>62800056</v>
      </c>
      <c r="F15" s="33">
        <v>9337835</v>
      </c>
      <c r="G15" s="38">
        <f t="shared" si="0"/>
        <v>0.14869150753623531</v>
      </c>
      <c r="H15" s="33">
        <v>10195018</v>
      </c>
      <c r="I15" s="38">
        <f t="shared" si="1"/>
        <v>0.16234090619282251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19532853</v>
      </c>
      <c r="O15" s="38">
        <f t="shared" si="5"/>
        <v>0.31103241372905782</v>
      </c>
      <c r="P15" s="33">
        <v>10584205</v>
      </c>
      <c r="Q15" s="33">
        <v>58468123</v>
      </c>
      <c r="R15" s="33">
        <v>58468123</v>
      </c>
      <c r="S15" s="33">
        <v>7278167</v>
      </c>
      <c r="T15" s="38">
        <f t="shared" si="6"/>
        <v>0.12448094152090362</v>
      </c>
      <c r="U15" s="38">
        <f t="shared" si="7"/>
        <v>-3.6770546299887408E-2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193351341</v>
      </c>
      <c r="E16" s="33">
        <v>193351341</v>
      </c>
      <c r="F16" s="33">
        <v>33188242</v>
      </c>
      <c r="G16" s="38">
        <f t="shared" si="0"/>
        <v>0.17164733292436798</v>
      </c>
      <c r="H16" s="33">
        <v>41394551</v>
      </c>
      <c r="I16" s="38">
        <f t="shared" si="1"/>
        <v>0.21408980556281737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74582793</v>
      </c>
      <c r="O16" s="38">
        <f t="shared" si="5"/>
        <v>0.38573713848718538</v>
      </c>
      <c r="P16" s="33">
        <v>66708320</v>
      </c>
      <c r="Q16" s="33">
        <v>200980922</v>
      </c>
      <c r="R16" s="33">
        <v>200980922</v>
      </c>
      <c r="S16" s="33">
        <v>38014672</v>
      </c>
      <c r="T16" s="38">
        <f t="shared" si="6"/>
        <v>0.18914567423469178</v>
      </c>
      <c r="U16" s="38">
        <f t="shared" si="7"/>
        <v>-0.37946944249233083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49433083</v>
      </c>
      <c r="E17" s="33">
        <v>49433083</v>
      </c>
      <c r="F17" s="33">
        <v>6068516</v>
      </c>
      <c r="G17" s="38">
        <f t="shared" si="0"/>
        <v>0.12276224001646832</v>
      </c>
      <c r="H17" s="33">
        <v>22125913</v>
      </c>
      <c r="I17" s="38">
        <f t="shared" si="1"/>
        <v>0.44759322415719044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28194429</v>
      </c>
      <c r="O17" s="38">
        <f t="shared" si="5"/>
        <v>0.57035546417365879</v>
      </c>
      <c r="P17" s="33">
        <v>12064370</v>
      </c>
      <c r="Q17" s="33">
        <v>58516527</v>
      </c>
      <c r="R17" s="33">
        <v>58516527</v>
      </c>
      <c r="S17" s="33">
        <v>5808193</v>
      </c>
      <c r="T17" s="38">
        <f t="shared" si="6"/>
        <v>9.9257308965038205E-2</v>
      </c>
      <c r="U17" s="38">
        <f t="shared" si="7"/>
        <v>0.83398826461721587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48533197</v>
      </c>
      <c r="E18" s="33">
        <v>48707197</v>
      </c>
      <c r="F18" s="33">
        <v>6802501</v>
      </c>
      <c r="G18" s="38">
        <f t="shared" si="0"/>
        <v>0.14016181542707767</v>
      </c>
      <c r="H18" s="33">
        <v>10136534</v>
      </c>
      <c r="I18" s="38">
        <f t="shared" si="1"/>
        <v>0.20885774328857834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16939035</v>
      </c>
      <c r="O18" s="38">
        <f t="shared" si="5"/>
        <v>0.34901955871565599</v>
      </c>
      <c r="P18" s="33">
        <v>16296881</v>
      </c>
      <c r="Q18" s="33">
        <v>46420150</v>
      </c>
      <c r="R18" s="33">
        <v>46420150</v>
      </c>
      <c r="S18" s="33">
        <v>8620619</v>
      </c>
      <c r="T18" s="38">
        <f t="shared" si="6"/>
        <v>0.18570855544413364</v>
      </c>
      <c r="U18" s="38">
        <f t="shared" si="7"/>
        <v>-0.37800773043627178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792854653</v>
      </c>
      <c r="E19" s="34">
        <f>SUM(E11:E18)</f>
        <v>793028653</v>
      </c>
      <c r="F19" s="34">
        <f>SUM(F11:F18)</f>
        <v>196581965</v>
      </c>
      <c r="G19" s="39">
        <f t="shared" si="0"/>
        <v>0.24794199574433223</v>
      </c>
      <c r="H19" s="34">
        <f>SUM(H11:H18)</f>
        <v>237888832</v>
      </c>
      <c r="I19" s="39">
        <f t="shared" si="1"/>
        <v>0.3000409105248702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434470797</v>
      </c>
      <c r="O19" s="39">
        <f t="shared" si="5"/>
        <v>0.54798290626920243</v>
      </c>
      <c r="P19" s="34">
        <f>SUM(P11:P18)</f>
        <v>258727805</v>
      </c>
      <c r="Q19" s="34">
        <f>SUM(Q11:Q18)</f>
        <v>773408428</v>
      </c>
      <c r="R19" s="34">
        <f>SUM(R11:R18)</f>
        <v>773408428</v>
      </c>
      <c r="S19" s="34">
        <f>SUM(S11:S18)</f>
        <v>134610925</v>
      </c>
      <c r="T19" s="39">
        <f t="shared" si="6"/>
        <v>0.17404895023978198</v>
      </c>
      <c r="U19" s="39">
        <f t="shared" si="7"/>
        <v>-8.0544002605363541E-2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125828541</v>
      </c>
      <c r="E20" s="33">
        <v>125828541</v>
      </c>
      <c r="F20" s="33">
        <v>12775871</v>
      </c>
      <c r="G20" s="38">
        <f t="shared" si="0"/>
        <v>0.1015339675598718</v>
      </c>
      <c r="H20" s="33">
        <v>24617491</v>
      </c>
      <c r="I20" s="38">
        <f t="shared" si="1"/>
        <v>0.19564314108990583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37393362</v>
      </c>
      <c r="O20" s="38">
        <f t="shared" si="5"/>
        <v>0.29717710864977764</v>
      </c>
      <c r="P20" s="33">
        <v>19470536</v>
      </c>
      <c r="Q20" s="33">
        <v>133041246</v>
      </c>
      <c r="R20" s="33">
        <v>133041246</v>
      </c>
      <c r="S20" s="33">
        <v>16029412</v>
      </c>
      <c r="T20" s="38">
        <f t="shared" si="6"/>
        <v>0.12048453003815073</v>
      </c>
      <c r="U20" s="38">
        <f t="shared" si="7"/>
        <v>0.26434583002748369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173457889</v>
      </c>
      <c r="E21" s="33">
        <v>267129048</v>
      </c>
      <c r="F21" s="33">
        <v>31922801</v>
      </c>
      <c r="G21" s="38">
        <f t="shared" si="0"/>
        <v>0.18403775800592154</v>
      </c>
      <c r="H21" s="33">
        <v>31061197</v>
      </c>
      <c r="I21" s="38">
        <f t="shared" si="1"/>
        <v>0.17907053509684992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62983998</v>
      </c>
      <c r="O21" s="38">
        <f t="shared" si="5"/>
        <v>0.36310829310277148</v>
      </c>
      <c r="P21" s="33">
        <v>37034644</v>
      </c>
      <c r="Q21" s="33">
        <v>156744183</v>
      </c>
      <c r="R21" s="33">
        <v>156744183</v>
      </c>
      <c r="S21" s="33">
        <v>29918441</v>
      </c>
      <c r="T21" s="38">
        <f t="shared" si="6"/>
        <v>0.19087433056447142</v>
      </c>
      <c r="U21" s="38">
        <f t="shared" si="7"/>
        <v>-0.16129349049500785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49012317</v>
      </c>
      <c r="E22" s="33">
        <v>49012317</v>
      </c>
      <c r="F22" s="33">
        <v>8695143</v>
      </c>
      <c r="G22" s="38">
        <f t="shared" si="0"/>
        <v>0.17740730355596124</v>
      </c>
      <c r="H22" s="33">
        <v>9851744</v>
      </c>
      <c r="I22" s="38">
        <f t="shared" si="1"/>
        <v>0.20100547378733391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18546887</v>
      </c>
      <c r="O22" s="38">
        <f t="shared" si="5"/>
        <v>0.37841277734329515</v>
      </c>
      <c r="P22" s="33">
        <v>12232724</v>
      </c>
      <c r="Q22" s="33">
        <v>47466614</v>
      </c>
      <c r="R22" s="33">
        <v>47466614</v>
      </c>
      <c r="S22" s="33">
        <v>7358532</v>
      </c>
      <c r="T22" s="38">
        <f t="shared" si="6"/>
        <v>0.15502542481753595</v>
      </c>
      <c r="U22" s="38">
        <f t="shared" si="7"/>
        <v>-0.19464021259696529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50881459</v>
      </c>
      <c r="E23" s="33">
        <v>50881459</v>
      </c>
      <c r="F23" s="33">
        <v>9215565</v>
      </c>
      <c r="G23" s="38">
        <f t="shared" si="0"/>
        <v>0.18111833231826155</v>
      </c>
      <c r="H23" s="33">
        <v>9515323</v>
      </c>
      <c r="I23" s="38">
        <f t="shared" si="1"/>
        <v>0.18700963350913347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18730888</v>
      </c>
      <c r="O23" s="38">
        <f t="shared" si="5"/>
        <v>0.36812796582739499</v>
      </c>
      <c r="P23" s="33">
        <v>16242112</v>
      </c>
      <c r="Q23" s="33">
        <v>47406561</v>
      </c>
      <c r="R23" s="33">
        <v>47406561</v>
      </c>
      <c r="S23" s="33">
        <v>8336065</v>
      </c>
      <c r="T23" s="38">
        <f t="shared" si="6"/>
        <v>0.17584201056052137</v>
      </c>
      <c r="U23" s="38">
        <f t="shared" si="7"/>
        <v>-0.41415728447137912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76265747</v>
      </c>
      <c r="E24" s="33">
        <v>74721548</v>
      </c>
      <c r="F24" s="33">
        <v>21315357</v>
      </c>
      <c r="G24" s="38">
        <f t="shared" si="0"/>
        <v>0.27948794627291856</v>
      </c>
      <c r="H24" s="33">
        <v>21884671</v>
      </c>
      <c r="I24" s="38">
        <f t="shared" si="1"/>
        <v>0.28695281775709874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43200028</v>
      </c>
      <c r="O24" s="38">
        <f t="shared" si="5"/>
        <v>0.56644076403001731</v>
      </c>
      <c r="P24" s="33">
        <v>36054265</v>
      </c>
      <c r="Q24" s="33">
        <v>77223300</v>
      </c>
      <c r="R24" s="33">
        <v>77223300</v>
      </c>
      <c r="S24" s="33">
        <v>20323923</v>
      </c>
      <c r="T24" s="38">
        <f t="shared" si="6"/>
        <v>0.26318381887331932</v>
      </c>
      <c r="U24" s="38">
        <f t="shared" si="7"/>
        <v>-0.39300742921815213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177244735</v>
      </c>
      <c r="E25" s="33">
        <v>177244735</v>
      </c>
      <c r="F25" s="33">
        <v>12776353</v>
      </c>
      <c r="G25" s="38">
        <f t="shared" si="0"/>
        <v>7.2083117165652341E-2</v>
      </c>
      <c r="H25" s="33">
        <v>27430755</v>
      </c>
      <c r="I25" s="38">
        <f t="shared" si="1"/>
        <v>0.15476203002588484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40207108</v>
      </c>
      <c r="O25" s="38">
        <f t="shared" si="5"/>
        <v>0.22684514719153717</v>
      </c>
      <c r="P25" s="33">
        <v>25205274</v>
      </c>
      <c r="Q25" s="33">
        <v>136453668</v>
      </c>
      <c r="R25" s="33">
        <v>136453668</v>
      </c>
      <c r="S25" s="33">
        <v>25205274</v>
      </c>
      <c r="T25" s="38">
        <f t="shared" si="6"/>
        <v>0.18471672011044804</v>
      </c>
      <c r="U25" s="38">
        <f t="shared" si="7"/>
        <v>8.8294259368098871E-2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290319168</v>
      </c>
      <c r="E26" s="33">
        <v>290319168</v>
      </c>
      <c r="F26" s="33">
        <v>67590999</v>
      </c>
      <c r="G26" s="38">
        <f t="shared" si="0"/>
        <v>0.23281617767656321</v>
      </c>
      <c r="H26" s="33">
        <v>56263740</v>
      </c>
      <c r="I26" s="38">
        <f t="shared" si="1"/>
        <v>0.19379960471642024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123854739</v>
      </c>
      <c r="O26" s="38">
        <f t="shared" si="5"/>
        <v>0.42661578239298342</v>
      </c>
      <c r="P26" s="33">
        <v>136945260</v>
      </c>
      <c r="Q26" s="33">
        <v>355935552</v>
      </c>
      <c r="R26" s="33">
        <v>355935552</v>
      </c>
      <c r="S26" s="33">
        <v>73625675</v>
      </c>
      <c r="T26" s="38">
        <f t="shared" si="6"/>
        <v>0.20685114084922879</v>
      </c>
      <c r="U26" s="38">
        <f t="shared" si="7"/>
        <v>-0.58915160699976032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943009856</v>
      </c>
      <c r="E27" s="34">
        <f>SUM(E20:E26)</f>
        <v>1035136816</v>
      </c>
      <c r="F27" s="34">
        <f>SUM(F20:F26)</f>
        <v>164292089</v>
      </c>
      <c r="G27" s="39">
        <f t="shared" si="0"/>
        <v>0.17422096699697698</v>
      </c>
      <c r="H27" s="34">
        <f>SUM(H20:H26)</f>
        <v>180624921</v>
      </c>
      <c r="I27" s="39">
        <f t="shared" si="1"/>
        <v>0.19154086232583342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344917010</v>
      </c>
      <c r="O27" s="39">
        <f t="shared" si="5"/>
        <v>0.36576182932281037</v>
      </c>
      <c r="P27" s="34">
        <f>SUM(P20:P26)</f>
        <v>283184815</v>
      </c>
      <c r="Q27" s="34">
        <f>SUM(Q20:Q26)</f>
        <v>954271124</v>
      </c>
      <c r="R27" s="34">
        <f>SUM(R20:R26)</f>
        <v>954271124</v>
      </c>
      <c r="S27" s="34">
        <f>SUM(S20:S26)</f>
        <v>180797322</v>
      </c>
      <c r="T27" s="39">
        <f t="shared" si="6"/>
        <v>0.18946116827066434</v>
      </c>
      <c r="U27" s="39">
        <f t="shared" si="7"/>
        <v>-0.36216593746384318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43750708</v>
      </c>
      <c r="E28" s="33">
        <v>43750708</v>
      </c>
      <c r="F28" s="33">
        <v>9537782</v>
      </c>
      <c r="G28" s="38">
        <f t="shared" si="0"/>
        <v>0.21800291780421016</v>
      </c>
      <c r="H28" s="33">
        <v>11719678</v>
      </c>
      <c r="I28" s="38">
        <f t="shared" si="1"/>
        <v>0.26787401931872734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21257460</v>
      </c>
      <c r="O28" s="38">
        <f t="shared" si="5"/>
        <v>0.48587693712293756</v>
      </c>
      <c r="P28" s="33">
        <v>60538406</v>
      </c>
      <c r="Q28" s="33">
        <v>48197946</v>
      </c>
      <c r="R28" s="33">
        <v>48197946</v>
      </c>
      <c r="S28" s="33">
        <v>31183350</v>
      </c>
      <c r="T28" s="38">
        <f t="shared" si="6"/>
        <v>0.64698503956994347</v>
      </c>
      <c r="U28" s="38">
        <f t="shared" si="7"/>
        <v>-0.80640920740463495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115334819</v>
      </c>
      <c r="E29" s="33">
        <v>115334819</v>
      </c>
      <c r="F29" s="33">
        <v>6789791</v>
      </c>
      <c r="G29" s="38">
        <f t="shared" si="0"/>
        <v>5.8870261893765145E-2</v>
      </c>
      <c r="H29" s="33">
        <v>12468333</v>
      </c>
      <c r="I29" s="38">
        <f t="shared" si="1"/>
        <v>0.10810554096417319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19258124</v>
      </c>
      <c r="O29" s="38">
        <f t="shared" si="5"/>
        <v>0.16697580285793834</v>
      </c>
      <c r="P29" s="33">
        <v>25473854</v>
      </c>
      <c r="Q29" s="33">
        <v>110303626</v>
      </c>
      <c r="R29" s="33">
        <v>110303626</v>
      </c>
      <c r="S29" s="33">
        <v>11198710</v>
      </c>
      <c r="T29" s="38">
        <f t="shared" si="6"/>
        <v>0.10152621818615465</v>
      </c>
      <c r="U29" s="38">
        <f t="shared" si="7"/>
        <v>-0.51054390906063918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65716564</v>
      </c>
      <c r="E30" s="33">
        <v>65716564</v>
      </c>
      <c r="F30" s="33">
        <v>10222125</v>
      </c>
      <c r="G30" s="38">
        <f t="shared" si="0"/>
        <v>0.15554868328173702</v>
      </c>
      <c r="H30" s="33">
        <v>20915299</v>
      </c>
      <c r="I30" s="38">
        <f t="shared" si="1"/>
        <v>0.3182652550124197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31137424</v>
      </c>
      <c r="O30" s="38">
        <f t="shared" si="5"/>
        <v>0.47381393829415669</v>
      </c>
      <c r="P30" s="33">
        <v>34530222</v>
      </c>
      <c r="Q30" s="33">
        <v>64471084</v>
      </c>
      <c r="R30" s="33">
        <v>64471084</v>
      </c>
      <c r="S30" s="33">
        <v>15722146</v>
      </c>
      <c r="T30" s="38">
        <f t="shared" si="6"/>
        <v>0.24386352802754177</v>
      </c>
      <c r="U30" s="38">
        <f t="shared" si="7"/>
        <v>-0.39429005119051941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126473064</v>
      </c>
      <c r="E31" s="33">
        <v>126473064</v>
      </c>
      <c r="F31" s="33">
        <v>10849734</v>
      </c>
      <c r="G31" s="38">
        <f t="shared" si="0"/>
        <v>8.5786915069915592E-2</v>
      </c>
      <c r="H31" s="33">
        <v>14728929</v>
      </c>
      <c r="I31" s="38">
        <f t="shared" si="1"/>
        <v>0.11645901928967262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25578663</v>
      </c>
      <c r="O31" s="38">
        <f t="shared" si="5"/>
        <v>0.20224593435958821</v>
      </c>
      <c r="P31" s="33">
        <v>25167562</v>
      </c>
      <c r="Q31" s="33">
        <v>121420781</v>
      </c>
      <c r="R31" s="33">
        <v>121420781</v>
      </c>
      <c r="S31" s="33">
        <v>11526926</v>
      </c>
      <c r="T31" s="38">
        <f t="shared" si="6"/>
        <v>9.4933716494543061E-2</v>
      </c>
      <c r="U31" s="38">
        <f t="shared" si="7"/>
        <v>-0.41476536344680504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37939470</v>
      </c>
      <c r="E32" s="33">
        <v>37939470</v>
      </c>
      <c r="F32" s="33">
        <v>9111018</v>
      </c>
      <c r="G32" s="38">
        <f t="shared" si="0"/>
        <v>0.24014615913190143</v>
      </c>
      <c r="H32" s="33">
        <v>6465689</v>
      </c>
      <c r="I32" s="38">
        <f t="shared" si="1"/>
        <v>0.17042117351665692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15576707</v>
      </c>
      <c r="O32" s="38">
        <f t="shared" si="5"/>
        <v>0.41056733264855833</v>
      </c>
      <c r="P32" s="33">
        <v>15576022</v>
      </c>
      <c r="Q32" s="33">
        <v>30470559</v>
      </c>
      <c r="R32" s="33">
        <v>30470559</v>
      </c>
      <c r="S32" s="33">
        <v>9434478</v>
      </c>
      <c r="T32" s="38">
        <f t="shared" si="6"/>
        <v>0.30962602294234248</v>
      </c>
      <c r="U32" s="38">
        <f t="shared" si="7"/>
        <v>-0.58489471830484063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229581002</v>
      </c>
      <c r="E33" s="33">
        <v>229581002</v>
      </c>
      <c r="F33" s="33">
        <v>29237839</v>
      </c>
      <c r="G33" s="38">
        <f t="shared" si="0"/>
        <v>0.12735304204308681</v>
      </c>
      <c r="H33" s="33">
        <v>59676415</v>
      </c>
      <c r="I33" s="38">
        <f t="shared" si="1"/>
        <v>0.25993620761355507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88914254</v>
      </c>
      <c r="O33" s="38">
        <f t="shared" si="5"/>
        <v>0.38728924965664191</v>
      </c>
      <c r="P33" s="33">
        <v>74498182</v>
      </c>
      <c r="Q33" s="33">
        <v>199369929</v>
      </c>
      <c r="R33" s="33">
        <v>199369929</v>
      </c>
      <c r="S33" s="33">
        <v>39974882</v>
      </c>
      <c r="T33" s="38">
        <f t="shared" si="6"/>
        <v>0.20050607531690498</v>
      </c>
      <c r="U33" s="38">
        <f t="shared" si="7"/>
        <v>-0.19895474764739896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207459826</v>
      </c>
      <c r="E34" s="33">
        <v>207459826</v>
      </c>
      <c r="F34" s="33">
        <v>56760344</v>
      </c>
      <c r="G34" s="38">
        <f t="shared" si="0"/>
        <v>0.2735967974830944</v>
      </c>
      <c r="H34" s="33">
        <v>80781327</v>
      </c>
      <c r="I34" s="38">
        <f t="shared" si="1"/>
        <v>0.38938298829962387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137541671</v>
      </c>
      <c r="O34" s="38">
        <f t="shared" si="5"/>
        <v>0.66297978578271821</v>
      </c>
      <c r="P34" s="33">
        <v>113405814</v>
      </c>
      <c r="Q34" s="33">
        <v>192798423</v>
      </c>
      <c r="R34" s="33">
        <v>192798423</v>
      </c>
      <c r="S34" s="33">
        <v>61115082</v>
      </c>
      <c r="T34" s="38">
        <f t="shared" si="6"/>
        <v>0.31698953263741164</v>
      </c>
      <c r="U34" s="38">
        <f t="shared" si="7"/>
        <v>-0.28767913962506364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826255453</v>
      </c>
      <c r="E35" s="34">
        <f>SUM(E28:E34)</f>
        <v>826255453</v>
      </c>
      <c r="F35" s="34">
        <f>SUM(F28:F34)</f>
        <v>132508633</v>
      </c>
      <c r="G35" s="39">
        <f t="shared" si="0"/>
        <v>0.16037247623465911</v>
      </c>
      <c r="H35" s="34">
        <f>SUM(H28:H34)</f>
        <v>206755670</v>
      </c>
      <c r="I35" s="39">
        <f t="shared" si="1"/>
        <v>0.25023213976900677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339264303</v>
      </c>
      <c r="O35" s="39">
        <f t="shared" si="5"/>
        <v>0.41060461600366588</v>
      </c>
      <c r="P35" s="34">
        <f>SUM(P28:P34)</f>
        <v>349190062</v>
      </c>
      <c r="Q35" s="34">
        <f>SUM(Q28:Q34)</f>
        <v>767032348</v>
      </c>
      <c r="R35" s="34">
        <f>SUM(R28:R34)</f>
        <v>767032348</v>
      </c>
      <c r="S35" s="34">
        <f>SUM(S28:S34)</f>
        <v>180155574</v>
      </c>
      <c r="T35" s="39">
        <f t="shared" si="6"/>
        <v>0.23487350236238017</v>
      </c>
      <c r="U35" s="39">
        <f t="shared" si="7"/>
        <v>-0.40789932904791548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111110568</v>
      </c>
      <c r="E36" s="33">
        <v>111110568</v>
      </c>
      <c r="F36" s="33">
        <v>11308004</v>
      </c>
      <c r="G36" s="38">
        <f t="shared" si="0"/>
        <v>0.10177253346414357</v>
      </c>
      <c r="H36" s="33">
        <v>30851387</v>
      </c>
      <c r="I36" s="38">
        <f t="shared" si="1"/>
        <v>0.277663840220851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42159391</v>
      </c>
      <c r="O36" s="38">
        <f t="shared" si="5"/>
        <v>0.37943637368499455</v>
      </c>
      <c r="P36" s="33">
        <v>43747239</v>
      </c>
      <c r="Q36" s="33">
        <v>102877532</v>
      </c>
      <c r="R36" s="33">
        <v>102877532</v>
      </c>
      <c r="S36" s="33">
        <v>32032611</v>
      </c>
      <c r="T36" s="38">
        <f t="shared" si="6"/>
        <v>0.31136644102232158</v>
      </c>
      <c r="U36" s="38">
        <f t="shared" si="7"/>
        <v>-0.29478093463224042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83905997</v>
      </c>
      <c r="E37" s="33">
        <v>83905997</v>
      </c>
      <c r="F37" s="33">
        <v>9812315</v>
      </c>
      <c r="G37" s="38">
        <f t="shared" si="0"/>
        <v>0.11694414405206341</v>
      </c>
      <c r="H37" s="33">
        <v>16832119</v>
      </c>
      <c r="I37" s="38">
        <f t="shared" si="1"/>
        <v>0.20060686484662116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26644434</v>
      </c>
      <c r="O37" s="38">
        <f t="shared" si="5"/>
        <v>0.31755100889868454</v>
      </c>
      <c r="P37" s="33">
        <v>14692757</v>
      </c>
      <c r="Q37" s="33">
        <v>80034152</v>
      </c>
      <c r="R37" s="33">
        <v>80034152</v>
      </c>
      <c r="S37" s="33">
        <v>9571759</v>
      </c>
      <c r="T37" s="38">
        <f t="shared" si="6"/>
        <v>0.11959593199663064</v>
      </c>
      <c r="U37" s="38">
        <f t="shared" si="7"/>
        <v>0.1456065733612828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69391865</v>
      </c>
      <c r="E38" s="33">
        <v>69391865</v>
      </c>
      <c r="F38" s="33">
        <v>9261067</v>
      </c>
      <c r="G38" s="38">
        <f t="shared" si="0"/>
        <v>0.13346041355135793</v>
      </c>
      <c r="H38" s="33">
        <v>10029549</v>
      </c>
      <c r="I38" s="38">
        <f t="shared" si="1"/>
        <v>0.14453493936212841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19290616</v>
      </c>
      <c r="O38" s="38">
        <f t="shared" si="5"/>
        <v>0.27799535291348632</v>
      </c>
      <c r="P38" s="33">
        <v>19301989</v>
      </c>
      <c r="Q38" s="33">
        <v>57876081</v>
      </c>
      <c r="R38" s="33">
        <v>57876081</v>
      </c>
      <c r="S38" s="33">
        <v>11324351</v>
      </c>
      <c r="T38" s="38">
        <f t="shared" si="6"/>
        <v>0.19566547707333534</v>
      </c>
      <c r="U38" s="38">
        <f t="shared" si="7"/>
        <v>-0.48038779837663359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141204664</v>
      </c>
      <c r="E39" s="33">
        <v>141204664</v>
      </c>
      <c r="F39" s="33">
        <v>23186477</v>
      </c>
      <c r="G39" s="38">
        <f t="shared" si="0"/>
        <v>0.16420475318010741</v>
      </c>
      <c r="H39" s="33">
        <v>24878066</v>
      </c>
      <c r="I39" s="38">
        <f t="shared" si="1"/>
        <v>0.17618444954481108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48064543</v>
      </c>
      <c r="O39" s="38">
        <f t="shared" si="5"/>
        <v>0.34038920272491852</v>
      </c>
      <c r="P39" s="33">
        <v>36254782</v>
      </c>
      <c r="Q39" s="33">
        <v>123399124</v>
      </c>
      <c r="R39" s="33">
        <v>123399124</v>
      </c>
      <c r="S39" s="33">
        <v>17477664</v>
      </c>
      <c r="T39" s="38">
        <f t="shared" si="6"/>
        <v>0.14163523559535154</v>
      </c>
      <c r="U39" s="38">
        <f t="shared" si="7"/>
        <v>-0.3137990458748311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405613094</v>
      </c>
      <c r="E40" s="34">
        <f>SUM(E36:E39)</f>
        <v>405613094</v>
      </c>
      <c r="F40" s="34">
        <f>SUM(F36:F39)</f>
        <v>53567863</v>
      </c>
      <c r="G40" s="39">
        <f t="shared" si="0"/>
        <v>0.13206640464126634</v>
      </c>
      <c r="H40" s="34">
        <f>SUM(H36:H39)</f>
        <v>82591121</v>
      </c>
      <c r="I40" s="39">
        <f t="shared" si="1"/>
        <v>0.20362045067509582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136158984</v>
      </c>
      <c r="O40" s="39">
        <f t="shared" si="5"/>
        <v>0.33568685531636216</v>
      </c>
      <c r="P40" s="34">
        <f>SUM(P36:P39)</f>
        <v>113996767</v>
      </c>
      <c r="Q40" s="34">
        <f>SUM(Q36:Q39)</f>
        <v>364186889</v>
      </c>
      <c r="R40" s="34">
        <f>SUM(R36:R39)</f>
        <v>364186889</v>
      </c>
      <c r="S40" s="34">
        <f>SUM(S36:S39)</f>
        <v>70406385</v>
      </c>
      <c r="T40" s="39">
        <f t="shared" si="6"/>
        <v>0.19332487556958702</v>
      </c>
      <c r="U40" s="39">
        <f t="shared" si="7"/>
        <v>-0.27549593577509091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166768488</v>
      </c>
      <c r="E41" s="33">
        <v>166768488</v>
      </c>
      <c r="F41" s="33">
        <v>20506918</v>
      </c>
      <c r="G41" s="38">
        <f t="shared" si="0"/>
        <v>0.12296638439271573</v>
      </c>
      <c r="H41" s="33">
        <v>33491023</v>
      </c>
      <c r="I41" s="38">
        <f t="shared" si="1"/>
        <v>0.20082344933174665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53997941</v>
      </c>
      <c r="O41" s="38">
        <f t="shared" si="5"/>
        <v>0.32378983372446241</v>
      </c>
      <c r="P41" s="33">
        <v>34868524</v>
      </c>
      <c r="Q41" s="33">
        <v>154482125</v>
      </c>
      <c r="R41" s="33">
        <v>154482125</v>
      </c>
      <c r="S41" s="33">
        <v>12426489</v>
      </c>
      <c r="T41" s="38">
        <f t="shared" si="6"/>
        <v>8.0439656044348176E-2</v>
      </c>
      <c r="U41" s="38">
        <f t="shared" si="7"/>
        <v>-3.9505572418264689E-2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59924048</v>
      </c>
      <c r="E42" s="33">
        <v>59924048</v>
      </c>
      <c r="F42" s="33">
        <v>16231640</v>
      </c>
      <c r="G42" s="38">
        <f t="shared" si="0"/>
        <v>0.27087021891444985</v>
      </c>
      <c r="H42" s="33">
        <v>9280489</v>
      </c>
      <c r="I42" s="38">
        <f t="shared" si="1"/>
        <v>0.15487086252918028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25512129</v>
      </c>
      <c r="O42" s="38">
        <f t="shared" si="5"/>
        <v>0.4257410814436301</v>
      </c>
      <c r="P42" s="33">
        <v>21265076</v>
      </c>
      <c r="Q42" s="33">
        <v>51663709</v>
      </c>
      <c r="R42" s="33">
        <v>51663709</v>
      </c>
      <c r="S42" s="33">
        <v>8582083</v>
      </c>
      <c r="T42" s="38">
        <f t="shared" si="6"/>
        <v>0.16611434150033633</v>
      </c>
      <c r="U42" s="38">
        <f t="shared" si="7"/>
        <v>-0.56358072738606713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181105522</v>
      </c>
      <c r="E43" s="33">
        <v>189415018</v>
      </c>
      <c r="F43" s="33">
        <v>21897945</v>
      </c>
      <c r="G43" s="38">
        <f t="shared" si="0"/>
        <v>0.12091263015160852</v>
      </c>
      <c r="H43" s="33">
        <v>23981413</v>
      </c>
      <c r="I43" s="38">
        <f t="shared" si="1"/>
        <v>0.13241679621452956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45879358</v>
      </c>
      <c r="O43" s="38">
        <f t="shared" si="5"/>
        <v>0.25332942636613809</v>
      </c>
      <c r="P43" s="33">
        <v>41257096</v>
      </c>
      <c r="Q43" s="33">
        <v>184679523</v>
      </c>
      <c r="R43" s="33">
        <v>184679523</v>
      </c>
      <c r="S43" s="33">
        <v>19961022</v>
      </c>
      <c r="T43" s="38">
        <f t="shared" si="6"/>
        <v>0.10808465213547254</v>
      </c>
      <c r="U43" s="38">
        <f t="shared" si="7"/>
        <v>-0.4187324042390187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101571510</v>
      </c>
      <c r="E44" s="33">
        <v>101571510</v>
      </c>
      <c r="F44" s="33">
        <v>17227319</v>
      </c>
      <c r="G44" s="38">
        <f t="shared" si="0"/>
        <v>0.16960778667167595</v>
      </c>
      <c r="H44" s="33">
        <v>15457260</v>
      </c>
      <c r="I44" s="38">
        <f t="shared" si="1"/>
        <v>0.15218105943290594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32684579</v>
      </c>
      <c r="O44" s="38">
        <f t="shared" si="5"/>
        <v>0.32178884610458186</v>
      </c>
      <c r="P44" s="33">
        <v>33002695</v>
      </c>
      <c r="Q44" s="33">
        <v>87460330</v>
      </c>
      <c r="R44" s="33">
        <v>87460330</v>
      </c>
      <c r="S44" s="33">
        <v>15743875</v>
      </c>
      <c r="T44" s="38">
        <f t="shared" si="6"/>
        <v>0.18001161212174707</v>
      </c>
      <c r="U44" s="38">
        <f t="shared" si="7"/>
        <v>-0.53163643150960849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415650078</v>
      </c>
      <c r="E45" s="33">
        <v>415650078</v>
      </c>
      <c r="F45" s="33">
        <v>71698069</v>
      </c>
      <c r="G45" s="38">
        <f t="shared" si="0"/>
        <v>0.17249622409549986</v>
      </c>
      <c r="H45" s="33">
        <v>90444151</v>
      </c>
      <c r="I45" s="38">
        <f t="shared" si="1"/>
        <v>0.21759685799938669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162142220</v>
      </c>
      <c r="O45" s="38">
        <f t="shared" si="5"/>
        <v>0.39009308209488658</v>
      </c>
      <c r="P45" s="33">
        <v>218560858</v>
      </c>
      <c r="Q45" s="33">
        <v>372409908</v>
      </c>
      <c r="R45" s="33">
        <v>372409908</v>
      </c>
      <c r="S45" s="33">
        <v>162420883</v>
      </c>
      <c r="T45" s="38">
        <f t="shared" si="6"/>
        <v>0.43613469865039145</v>
      </c>
      <c r="U45" s="38">
        <f t="shared" si="7"/>
        <v>-0.58618321767386172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316400436</v>
      </c>
      <c r="E46" s="33">
        <v>316400436</v>
      </c>
      <c r="F46" s="33">
        <v>58301141</v>
      </c>
      <c r="G46" s="38">
        <f t="shared" si="0"/>
        <v>0.18426378211438368</v>
      </c>
      <c r="H46" s="33">
        <v>66314350</v>
      </c>
      <c r="I46" s="38">
        <f t="shared" si="1"/>
        <v>0.20958994506568884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124615491</v>
      </c>
      <c r="O46" s="38">
        <f t="shared" si="5"/>
        <v>0.39385372718007255</v>
      </c>
      <c r="P46" s="33">
        <v>160042788</v>
      </c>
      <c r="Q46" s="33">
        <v>316827643</v>
      </c>
      <c r="R46" s="33">
        <v>316827643</v>
      </c>
      <c r="S46" s="33">
        <v>90448303</v>
      </c>
      <c r="T46" s="38">
        <f t="shared" si="6"/>
        <v>0.28548109673624661</v>
      </c>
      <c r="U46" s="38">
        <f t="shared" si="7"/>
        <v>-0.58564612108606862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1241420082</v>
      </c>
      <c r="E47" s="34">
        <f>SUM(E41:E46)</f>
        <v>1249729578</v>
      </c>
      <c r="F47" s="34">
        <f>SUM(F41:F46)</f>
        <v>205863032</v>
      </c>
      <c r="G47" s="39">
        <f t="shared" si="0"/>
        <v>0.16582866266215274</v>
      </c>
      <c r="H47" s="34">
        <f>SUM(H41:H46)</f>
        <v>238968686</v>
      </c>
      <c r="I47" s="39">
        <f t="shared" si="1"/>
        <v>0.19249623029700594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444831718</v>
      </c>
      <c r="O47" s="39">
        <f t="shared" si="5"/>
        <v>0.3583248929591587</v>
      </c>
      <c r="P47" s="34">
        <f>SUM(P41:P46)</f>
        <v>508997037</v>
      </c>
      <c r="Q47" s="34">
        <f>SUM(Q41:Q46)</f>
        <v>1167523238</v>
      </c>
      <c r="R47" s="34">
        <f>SUM(R41:R46)</f>
        <v>1167523238</v>
      </c>
      <c r="S47" s="34">
        <f>SUM(S41:S46)</f>
        <v>309582655</v>
      </c>
      <c r="T47" s="39">
        <f t="shared" si="6"/>
        <v>0.26516187851671696</v>
      </c>
      <c r="U47" s="39">
        <f t="shared" si="7"/>
        <v>-0.53051065403353226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221705112</v>
      </c>
      <c r="E48" s="33">
        <v>221705112</v>
      </c>
      <c r="F48" s="33">
        <v>31254770</v>
      </c>
      <c r="G48" s="38">
        <f t="shared" si="0"/>
        <v>0.14097451212581874</v>
      </c>
      <c r="H48" s="33">
        <v>70140728</v>
      </c>
      <c r="I48" s="38">
        <f t="shared" si="1"/>
        <v>0.31636946648302816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101395498</v>
      </c>
      <c r="O48" s="38">
        <f t="shared" si="5"/>
        <v>0.45734397860884685</v>
      </c>
      <c r="P48" s="33">
        <v>64521001</v>
      </c>
      <c r="Q48" s="33">
        <v>179004300</v>
      </c>
      <c r="R48" s="33">
        <v>179004300</v>
      </c>
      <c r="S48" s="33">
        <v>34736502</v>
      </c>
      <c r="T48" s="38">
        <f t="shared" si="6"/>
        <v>0.19405400875844883</v>
      </c>
      <c r="U48" s="38">
        <f t="shared" si="7"/>
        <v>8.7099191161029932E-2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207029605</v>
      </c>
      <c r="E49" s="33">
        <v>207029605</v>
      </c>
      <c r="F49" s="33">
        <v>22879527</v>
      </c>
      <c r="G49" s="38">
        <f t="shared" si="0"/>
        <v>0.11051331040311843</v>
      </c>
      <c r="H49" s="33">
        <v>28984769</v>
      </c>
      <c r="I49" s="38">
        <f t="shared" si="1"/>
        <v>0.14000301551075267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51864296</v>
      </c>
      <c r="O49" s="38">
        <f t="shared" si="5"/>
        <v>0.25051632591387113</v>
      </c>
      <c r="P49" s="33">
        <v>57170046</v>
      </c>
      <c r="Q49" s="33">
        <v>231127078</v>
      </c>
      <c r="R49" s="33">
        <v>231127078</v>
      </c>
      <c r="S49" s="33">
        <v>30466494</v>
      </c>
      <c r="T49" s="38">
        <f t="shared" si="6"/>
        <v>0.13181706904978049</v>
      </c>
      <c r="U49" s="38">
        <f t="shared" si="7"/>
        <v>-0.49300777193707346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127982920</v>
      </c>
      <c r="E50" s="33">
        <v>127982920</v>
      </c>
      <c r="F50" s="33">
        <v>18374851</v>
      </c>
      <c r="G50" s="38">
        <f t="shared" si="0"/>
        <v>0.14357268141717661</v>
      </c>
      <c r="H50" s="33">
        <v>24912043</v>
      </c>
      <c r="I50" s="38">
        <f t="shared" si="1"/>
        <v>0.19465130972164099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43286894</v>
      </c>
      <c r="O50" s="38">
        <f t="shared" si="5"/>
        <v>0.33822399113881757</v>
      </c>
      <c r="P50" s="33">
        <v>39276258</v>
      </c>
      <c r="Q50" s="33">
        <v>116149524</v>
      </c>
      <c r="R50" s="33">
        <v>116149524</v>
      </c>
      <c r="S50" s="33">
        <v>20251371</v>
      </c>
      <c r="T50" s="38">
        <f t="shared" si="6"/>
        <v>0.17435603954778153</v>
      </c>
      <c r="U50" s="38">
        <f t="shared" si="7"/>
        <v>-0.36572259505984506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110806506</v>
      </c>
      <c r="E51" s="33">
        <v>110806506</v>
      </c>
      <c r="F51" s="33">
        <v>15252972</v>
      </c>
      <c r="G51" s="38">
        <f t="shared" si="0"/>
        <v>0.13765411933483401</v>
      </c>
      <c r="H51" s="33">
        <v>18293599</v>
      </c>
      <c r="I51" s="38">
        <f t="shared" si="1"/>
        <v>0.16509498999995542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33546571</v>
      </c>
      <c r="O51" s="38">
        <f t="shared" si="5"/>
        <v>0.30274910933478943</v>
      </c>
      <c r="P51" s="33">
        <v>26637348</v>
      </c>
      <c r="Q51" s="33">
        <v>113284960</v>
      </c>
      <c r="R51" s="33">
        <v>113284960</v>
      </c>
      <c r="S51" s="33">
        <v>17628494</v>
      </c>
      <c r="T51" s="38">
        <f t="shared" si="6"/>
        <v>0.15561195413760132</v>
      </c>
      <c r="U51" s="38">
        <f t="shared" si="7"/>
        <v>-0.31323497369182551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244616422</v>
      </c>
      <c r="E52" s="33">
        <v>244616422</v>
      </c>
      <c r="F52" s="33">
        <v>59398693</v>
      </c>
      <c r="G52" s="38">
        <f t="shared" si="0"/>
        <v>0.24282381581069812</v>
      </c>
      <c r="H52" s="33">
        <v>32018883</v>
      </c>
      <c r="I52" s="38">
        <f t="shared" si="1"/>
        <v>0.13089424961010998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91417576</v>
      </c>
      <c r="O52" s="38">
        <f t="shared" si="5"/>
        <v>0.3737180654208081</v>
      </c>
      <c r="P52" s="33">
        <v>112196949</v>
      </c>
      <c r="Q52" s="33">
        <v>239891698</v>
      </c>
      <c r="R52" s="33">
        <v>239891698</v>
      </c>
      <c r="S52" s="33">
        <v>78622508</v>
      </c>
      <c r="T52" s="38">
        <f t="shared" si="6"/>
        <v>0.32774167949738719</v>
      </c>
      <c r="U52" s="38">
        <f t="shared" si="7"/>
        <v>-0.71461895100195638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912140565</v>
      </c>
      <c r="E53" s="34">
        <f>SUM(E48:E52)</f>
        <v>912140565</v>
      </c>
      <c r="F53" s="34">
        <f>SUM(F48:F52)</f>
        <v>147160813</v>
      </c>
      <c r="G53" s="39">
        <f t="shared" si="0"/>
        <v>0.16133567417868319</v>
      </c>
      <c r="H53" s="34">
        <f>SUM(H48:H52)</f>
        <v>174350022</v>
      </c>
      <c r="I53" s="39">
        <f t="shared" si="1"/>
        <v>0.19114380906850689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321510835</v>
      </c>
      <c r="O53" s="39">
        <f t="shared" si="5"/>
        <v>0.35247948324719008</v>
      </c>
      <c r="P53" s="34">
        <f>SUM(P48:P52)</f>
        <v>299801602</v>
      </c>
      <c r="Q53" s="34">
        <f>SUM(Q48:Q52)</f>
        <v>879457560</v>
      </c>
      <c r="R53" s="34">
        <f>SUM(R48:R52)</f>
        <v>879457560</v>
      </c>
      <c r="S53" s="34">
        <f>SUM(S48:S52)</f>
        <v>181705369</v>
      </c>
      <c r="T53" s="39">
        <f t="shared" si="6"/>
        <v>0.20661073059625526</v>
      </c>
      <c r="U53" s="39">
        <f t="shared" si="7"/>
        <v>-0.41844866459386032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8960613358</v>
      </c>
      <c r="E54" s="34">
        <f>SUM(E8:E9,E11:E18,E20:E26,E28:E34,E36:E39,E41:E46,E48:E52)</f>
        <v>9061604671</v>
      </c>
      <c r="F54" s="34">
        <f>SUM(F8:F9,F11:F18,F20:F26,F28:F34,F36:F39,F41:F46,F48:F52)</f>
        <v>3156756084</v>
      </c>
      <c r="G54" s="39">
        <f t="shared" si="0"/>
        <v>0.35229241100796527</v>
      </c>
      <c r="H54" s="34">
        <f>SUM(H8:H9,H11:H18,H20:H26,H28:H34,H36:H39,H41:H46,H48:H52)</f>
        <v>1793820034</v>
      </c>
      <c r="I54" s="39">
        <f t="shared" si="1"/>
        <v>0.20018942480075705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4950576118</v>
      </c>
      <c r="O54" s="39">
        <f t="shared" si="5"/>
        <v>0.55248183580872234</v>
      </c>
      <c r="P54" s="34">
        <f>SUM(P8:P9,P11:P18,P20:P26,P28:P34,P36:P39,P41:P46,P48:P52)</f>
        <v>2333337086</v>
      </c>
      <c r="Q54" s="34">
        <f>SUM(Q8:Q9,Q11:Q18,Q20:Q26,Q28:Q34,Q36:Q39,Q41:Q46,Q48:Q52)</f>
        <v>5987858404</v>
      </c>
      <c r="R54" s="34">
        <f>SUM(R8:R9,R11:R18,R20:R26,R28:R34,R36:R39,R41:R46,R48:R52)</f>
        <v>5987858404</v>
      </c>
      <c r="S54" s="34">
        <f>SUM(S8:S9,S11:S18,S20:S26,S28:S34,S36:S39,S41:S46,S48:S52)</f>
        <v>1367200770</v>
      </c>
      <c r="T54" s="39">
        <f t="shared" si="6"/>
        <v>0.22832884109061174</v>
      </c>
      <c r="U54" s="39">
        <f t="shared" si="7"/>
        <v>-0.23122122184449778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1367666956</v>
      </c>
      <c r="E57" s="33">
        <v>1367666956</v>
      </c>
      <c r="F57" s="33">
        <v>319635699</v>
      </c>
      <c r="G57" s="38">
        <f t="shared" ref="G57:G85" si="8">IF(($D57      =0),0,($F57      /$D57      ))</f>
        <v>0.2337087238949129</v>
      </c>
      <c r="H57" s="33">
        <v>358020407</v>
      </c>
      <c r="I57" s="38">
        <f t="shared" ref="I57:I85" si="9">IF(($D57      =0),0,($H57      /$D57      ))</f>
        <v>0.26177455368746949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677656106</v>
      </c>
      <c r="O57" s="38">
        <f t="shared" ref="O57:O85" si="13">IF(($D57      =0),0,($N57      /$D57      ))</f>
        <v>0.49548327758238242</v>
      </c>
      <c r="P57" s="33">
        <v>615276862</v>
      </c>
      <c r="Q57" s="33">
        <v>1357062822</v>
      </c>
      <c r="R57" s="33">
        <v>1357062822</v>
      </c>
      <c r="S57" s="33">
        <v>292748910</v>
      </c>
      <c r="T57" s="38">
        <f t="shared" ref="T57:T85" si="14">IF(($Q57      =0),0,($S57      /$Q57      ))</f>
        <v>0.21572244501441365</v>
      </c>
      <c r="U57" s="38">
        <f t="shared" ref="U57:U85" si="15">IF(($P57      =0),0,(($H57      /$P57      )-1))</f>
        <v>-0.41811495098933205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1367666956</v>
      </c>
      <c r="E58" s="34">
        <f>E57</f>
        <v>1367666956</v>
      </c>
      <c r="F58" s="34">
        <f>F57</f>
        <v>319635699</v>
      </c>
      <c r="G58" s="39">
        <f t="shared" si="8"/>
        <v>0.2337087238949129</v>
      </c>
      <c r="H58" s="34">
        <f>H57</f>
        <v>358020407</v>
      </c>
      <c r="I58" s="39">
        <f t="shared" si="9"/>
        <v>0.26177455368746949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677656106</v>
      </c>
      <c r="O58" s="39">
        <f t="shared" si="13"/>
        <v>0.49548327758238242</v>
      </c>
      <c r="P58" s="34">
        <f>P57</f>
        <v>615276862</v>
      </c>
      <c r="Q58" s="34">
        <f>Q57</f>
        <v>1357062822</v>
      </c>
      <c r="R58" s="34">
        <f>R57</f>
        <v>1357062822</v>
      </c>
      <c r="S58" s="34">
        <f>S57</f>
        <v>292748910</v>
      </c>
      <c r="T58" s="39">
        <f t="shared" si="14"/>
        <v>0.21572244501441365</v>
      </c>
      <c r="U58" s="39">
        <f t="shared" si="15"/>
        <v>-0.41811495098933205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128169003</v>
      </c>
      <c r="E59" s="33">
        <v>128169003</v>
      </c>
      <c r="F59" s="33">
        <v>15235735</v>
      </c>
      <c r="G59" s="38">
        <f t="shared" si="8"/>
        <v>0.11887222841235645</v>
      </c>
      <c r="H59" s="33">
        <v>14042529</v>
      </c>
      <c r="I59" s="38">
        <f t="shared" si="9"/>
        <v>0.10956259837645768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29278264</v>
      </c>
      <c r="O59" s="38">
        <f t="shared" si="13"/>
        <v>0.22843482678881413</v>
      </c>
      <c r="P59" s="33">
        <v>41963658</v>
      </c>
      <c r="Q59" s="33">
        <v>102634304</v>
      </c>
      <c r="R59" s="33">
        <v>102634304</v>
      </c>
      <c r="S59" s="33">
        <v>10743603</v>
      </c>
      <c r="T59" s="38">
        <f t="shared" si="14"/>
        <v>0.10467848059845566</v>
      </c>
      <c r="U59" s="38">
        <f t="shared" si="15"/>
        <v>-0.66536451612488112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189296410</v>
      </c>
      <c r="E60" s="33">
        <v>189296410</v>
      </c>
      <c r="F60" s="33">
        <v>14037910</v>
      </c>
      <c r="G60" s="38">
        <f t="shared" si="8"/>
        <v>7.4158353029515983E-2</v>
      </c>
      <c r="H60" s="33">
        <v>16298826</v>
      </c>
      <c r="I60" s="38">
        <f t="shared" si="9"/>
        <v>8.6102140024736873E-2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30336736</v>
      </c>
      <c r="O60" s="38">
        <f t="shared" si="13"/>
        <v>0.16026049305425286</v>
      </c>
      <c r="P60" s="33">
        <v>8413868</v>
      </c>
      <c r="Q60" s="33">
        <v>45309975</v>
      </c>
      <c r="R60" s="33">
        <v>45309975</v>
      </c>
      <c r="S60" s="33">
        <v>4283681</v>
      </c>
      <c r="T60" s="38">
        <f t="shared" si="14"/>
        <v>9.4541676529285218E-2</v>
      </c>
      <c r="U60" s="38">
        <f t="shared" si="15"/>
        <v>0.93713830547377253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119279487</v>
      </c>
      <c r="E61" s="33">
        <v>119279487</v>
      </c>
      <c r="F61" s="33">
        <v>5694817</v>
      </c>
      <c r="G61" s="38">
        <f t="shared" si="8"/>
        <v>4.7743473276339626E-2</v>
      </c>
      <c r="H61" s="33">
        <v>7856524</v>
      </c>
      <c r="I61" s="38">
        <f t="shared" si="9"/>
        <v>6.5866513996660631E-2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13551341</v>
      </c>
      <c r="O61" s="38">
        <f t="shared" si="13"/>
        <v>0.11360998727300026</v>
      </c>
      <c r="P61" s="33">
        <v>14806147</v>
      </c>
      <c r="Q61" s="33">
        <v>102121164</v>
      </c>
      <c r="R61" s="33">
        <v>102121164</v>
      </c>
      <c r="S61" s="33">
        <v>5561794</v>
      </c>
      <c r="T61" s="38">
        <f t="shared" si="14"/>
        <v>5.4462696880344996E-2</v>
      </c>
      <c r="U61" s="38">
        <f t="shared" si="15"/>
        <v>-0.46937417276756743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33940911</v>
      </c>
      <c r="E62" s="33">
        <v>33940911</v>
      </c>
      <c r="F62" s="33">
        <v>6852134</v>
      </c>
      <c r="G62" s="38">
        <f t="shared" si="8"/>
        <v>0.20188420988464334</v>
      </c>
      <c r="H62" s="33">
        <v>8596083</v>
      </c>
      <c r="I62" s="38">
        <f t="shared" si="9"/>
        <v>0.25326612476606769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15448217</v>
      </c>
      <c r="O62" s="38">
        <f t="shared" si="13"/>
        <v>0.45515033465071103</v>
      </c>
      <c r="P62" s="33">
        <v>11701164</v>
      </c>
      <c r="Q62" s="33">
        <v>36808693</v>
      </c>
      <c r="R62" s="33">
        <v>36808693</v>
      </c>
      <c r="S62" s="33">
        <v>7119953</v>
      </c>
      <c r="T62" s="38">
        <f t="shared" si="14"/>
        <v>0.19343129080948351</v>
      </c>
      <c r="U62" s="38">
        <f t="shared" si="15"/>
        <v>-0.26536513803242134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470685811</v>
      </c>
      <c r="E63" s="34">
        <f>SUM(E59:E62)</f>
        <v>470685811</v>
      </c>
      <c r="F63" s="34">
        <f>SUM(F59:F62)</f>
        <v>41820596</v>
      </c>
      <c r="G63" s="39">
        <f t="shared" si="8"/>
        <v>8.885034352565177E-2</v>
      </c>
      <c r="H63" s="34">
        <f>SUM(H59:H62)</f>
        <v>46793962</v>
      </c>
      <c r="I63" s="39">
        <f t="shared" si="9"/>
        <v>9.941655538879203E-2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88614558</v>
      </c>
      <c r="O63" s="39">
        <f t="shared" si="13"/>
        <v>0.18826689891444381</v>
      </c>
      <c r="P63" s="34">
        <f>SUM(P59:P62)</f>
        <v>76884837</v>
      </c>
      <c r="Q63" s="34">
        <f>SUM(Q59:Q62)</f>
        <v>286874136</v>
      </c>
      <c r="R63" s="34">
        <f>SUM(R59:R62)</f>
        <v>286874136</v>
      </c>
      <c r="S63" s="34">
        <f>SUM(S59:S62)</f>
        <v>27709031</v>
      </c>
      <c r="T63" s="39">
        <f t="shared" si="14"/>
        <v>9.65895057196791E-2</v>
      </c>
      <c r="U63" s="39">
        <f t="shared" si="15"/>
        <v>-0.39137593541363691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80614792</v>
      </c>
      <c r="E64" s="33">
        <v>80614792</v>
      </c>
      <c r="F64" s="33">
        <v>166257</v>
      </c>
      <c r="G64" s="38">
        <f t="shared" si="8"/>
        <v>2.0623634431755403E-3</v>
      </c>
      <c r="H64" s="33">
        <v>260395</v>
      </c>
      <c r="I64" s="38">
        <f t="shared" si="9"/>
        <v>3.2301143938943612E-3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426652</v>
      </c>
      <c r="O64" s="38">
        <f t="shared" si="13"/>
        <v>5.2924778370699015E-3</v>
      </c>
      <c r="P64" s="33">
        <v>213631</v>
      </c>
      <c r="Q64" s="33">
        <v>88542069</v>
      </c>
      <c r="R64" s="33">
        <v>88542069</v>
      </c>
      <c r="S64" s="33">
        <v>60579</v>
      </c>
      <c r="T64" s="38">
        <f t="shared" si="14"/>
        <v>6.841832440125157E-4</v>
      </c>
      <c r="U64" s="38">
        <f t="shared" si="15"/>
        <v>0.21890081495663072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45167886</v>
      </c>
      <c r="E65" s="33">
        <v>45167886</v>
      </c>
      <c r="F65" s="33">
        <v>12201792</v>
      </c>
      <c r="G65" s="38">
        <f t="shared" si="8"/>
        <v>0.27014308351734684</v>
      </c>
      <c r="H65" s="33">
        <v>13240846</v>
      </c>
      <c r="I65" s="38">
        <f t="shared" si="9"/>
        <v>0.29314734809594589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25442638</v>
      </c>
      <c r="O65" s="38">
        <f t="shared" si="13"/>
        <v>0.56329043161329273</v>
      </c>
      <c r="P65" s="33">
        <v>16228342</v>
      </c>
      <c r="Q65" s="33">
        <v>34166712</v>
      </c>
      <c r="R65" s="33">
        <v>34166712</v>
      </c>
      <c r="S65" s="33">
        <v>3748271</v>
      </c>
      <c r="T65" s="38">
        <f t="shared" si="14"/>
        <v>0.10970534712266138</v>
      </c>
      <c r="U65" s="38">
        <f t="shared" si="15"/>
        <v>-0.18409126452967284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49481285</v>
      </c>
      <c r="E66" s="33">
        <v>49481285</v>
      </c>
      <c r="F66" s="33">
        <v>3988283</v>
      </c>
      <c r="G66" s="38">
        <f t="shared" si="8"/>
        <v>8.060184774910352E-2</v>
      </c>
      <c r="H66" s="33">
        <v>6303474</v>
      </c>
      <c r="I66" s="38">
        <f t="shared" si="9"/>
        <v>0.12739107321081092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10291757</v>
      </c>
      <c r="O66" s="38">
        <f t="shared" si="13"/>
        <v>0.20799292095991445</v>
      </c>
      <c r="P66" s="33">
        <v>8545253</v>
      </c>
      <c r="Q66" s="33">
        <v>33655225</v>
      </c>
      <c r="R66" s="33">
        <v>33655225</v>
      </c>
      <c r="S66" s="33">
        <v>4354296</v>
      </c>
      <c r="T66" s="38">
        <f t="shared" si="14"/>
        <v>0.12937949456585121</v>
      </c>
      <c r="U66" s="38">
        <f t="shared" si="15"/>
        <v>-0.26234202779016602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678455974</v>
      </c>
      <c r="E67" s="33">
        <v>678455974</v>
      </c>
      <c r="F67" s="33">
        <v>75135377</v>
      </c>
      <c r="G67" s="38">
        <f t="shared" si="8"/>
        <v>0.11074466122985306</v>
      </c>
      <c r="H67" s="33">
        <v>102837989</v>
      </c>
      <c r="I67" s="38">
        <f t="shared" si="9"/>
        <v>0.15157651040154302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177973366</v>
      </c>
      <c r="O67" s="38">
        <f t="shared" si="13"/>
        <v>0.26232117163139607</v>
      </c>
      <c r="P67" s="33">
        <v>247810797</v>
      </c>
      <c r="Q67" s="33">
        <v>536292626</v>
      </c>
      <c r="R67" s="33">
        <v>536292626</v>
      </c>
      <c r="S67" s="33">
        <v>139899639</v>
      </c>
      <c r="T67" s="38">
        <f t="shared" si="14"/>
        <v>0.26086437183270167</v>
      </c>
      <c r="U67" s="38">
        <f t="shared" si="15"/>
        <v>-0.58501409040704555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141371201</v>
      </c>
      <c r="E68" s="33">
        <v>141371201</v>
      </c>
      <c r="F68" s="33">
        <v>13736808</v>
      </c>
      <c r="G68" s="38">
        <f t="shared" si="8"/>
        <v>9.7168361751414981E-2</v>
      </c>
      <c r="H68" s="33">
        <v>26179977</v>
      </c>
      <c r="I68" s="38">
        <f t="shared" si="9"/>
        <v>0.18518606912025881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39916785</v>
      </c>
      <c r="O68" s="38">
        <f t="shared" si="13"/>
        <v>0.28235443087167378</v>
      </c>
      <c r="P68" s="33">
        <v>49673008</v>
      </c>
      <c r="Q68" s="33">
        <v>128341507</v>
      </c>
      <c r="R68" s="33">
        <v>128341507</v>
      </c>
      <c r="S68" s="33">
        <v>27134600</v>
      </c>
      <c r="T68" s="38">
        <f t="shared" si="14"/>
        <v>0.21142497570953409</v>
      </c>
      <c r="U68" s="38">
        <f t="shared" si="15"/>
        <v>-0.47295366127213401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55632676</v>
      </c>
      <c r="E69" s="33">
        <v>55212147</v>
      </c>
      <c r="F69" s="33">
        <v>11759750</v>
      </c>
      <c r="G69" s="38">
        <f t="shared" si="8"/>
        <v>0.21138206617995511</v>
      </c>
      <c r="H69" s="33">
        <v>14386961</v>
      </c>
      <c r="I69" s="38">
        <f t="shared" si="9"/>
        <v>0.2586063089972519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26146711</v>
      </c>
      <c r="O69" s="38">
        <f t="shared" si="13"/>
        <v>0.46998837517720699</v>
      </c>
      <c r="P69" s="33">
        <v>22766643</v>
      </c>
      <c r="Q69" s="33">
        <v>51940134</v>
      </c>
      <c r="R69" s="33">
        <v>51940134</v>
      </c>
      <c r="S69" s="33">
        <v>12748412</v>
      </c>
      <c r="T69" s="38">
        <f t="shared" si="14"/>
        <v>0.24544434174929161</v>
      </c>
      <c r="U69" s="38">
        <f t="shared" si="15"/>
        <v>-0.36806840604475588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1050723814</v>
      </c>
      <c r="E70" s="34">
        <f>SUM(E64:E69)</f>
        <v>1050303285</v>
      </c>
      <c r="F70" s="34">
        <f>SUM(F64:F69)</f>
        <v>116988267</v>
      </c>
      <c r="G70" s="39">
        <f t="shared" si="8"/>
        <v>0.11134064484047185</v>
      </c>
      <c r="H70" s="34">
        <f>SUM(H64:H69)</f>
        <v>163209642</v>
      </c>
      <c r="I70" s="39">
        <f t="shared" si="9"/>
        <v>0.15533067760087904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280197909</v>
      </c>
      <c r="O70" s="39">
        <f t="shared" si="13"/>
        <v>0.26667132244135089</v>
      </c>
      <c r="P70" s="34">
        <f>SUM(P64:P69)</f>
        <v>345237674</v>
      </c>
      <c r="Q70" s="34">
        <f>SUM(Q64:Q69)</f>
        <v>872938273</v>
      </c>
      <c r="R70" s="34">
        <f>SUM(R64:R69)</f>
        <v>872938273</v>
      </c>
      <c r="S70" s="34">
        <f>SUM(S64:S69)</f>
        <v>187945797</v>
      </c>
      <c r="T70" s="39">
        <f t="shared" si="14"/>
        <v>0.21530250512913415</v>
      </c>
      <c r="U70" s="39">
        <f t="shared" si="15"/>
        <v>-0.52725425325394815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167775948</v>
      </c>
      <c r="E71" s="33">
        <v>167775948</v>
      </c>
      <c r="F71" s="33">
        <v>25085251</v>
      </c>
      <c r="G71" s="38">
        <f t="shared" si="8"/>
        <v>0.14951637167921114</v>
      </c>
      <c r="H71" s="33">
        <v>26528389</v>
      </c>
      <c r="I71" s="38">
        <f t="shared" si="9"/>
        <v>0.15811795025589723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51613640</v>
      </c>
      <c r="O71" s="38">
        <f t="shared" si="13"/>
        <v>0.30763432193510837</v>
      </c>
      <c r="P71" s="33">
        <v>43814550</v>
      </c>
      <c r="Q71" s="33">
        <v>113581320</v>
      </c>
      <c r="R71" s="33">
        <v>113581320</v>
      </c>
      <c r="S71" s="33">
        <v>20973981</v>
      </c>
      <c r="T71" s="38">
        <f t="shared" si="14"/>
        <v>0.18466047938164479</v>
      </c>
      <c r="U71" s="38">
        <f t="shared" si="15"/>
        <v>-0.39453015037242189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285586518</v>
      </c>
      <c r="E72" s="33">
        <v>285586518</v>
      </c>
      <c r="F72" s="33">
        <v>62388842</v>
      </c>
      <c r="G72" s="38">
        <f t="shared" si="8"/>
        <v>0.21845863886333738</v>
      </c>
      <c r="H72" s="33">
        <v>56134456</v>
      </c>
      <c r="I72" s="38">
        <f t="shared" si="9"/>
        <v>0.19655849440343678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118523298</v>
      </c>
      <c r="O72" s="38">
        <f t="shared" si="13"/>
        <v>0.4150171332667742</v>
      </c>
      <c r="P72" s="33">
        <v>113099218</v>
      </c>
      <c r="Q72" s="33">
        <v>269970370</v>
      </c>
      <c r="R72" s="33">
        <v>269970370</v>
      </c>
      <c r="S72" s="33">
        <v>61023434</v>
      </c>
      <c r="T72" s="38">
        <f t="shared" si="14"/>
        <v>0.22603752404384228</v>
      </c>
      <c r="U72" s="38">
        <f t="shared" si="15"/>
        <v>-0.50367069735177128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12707820</v>
      </c>
      <c r="E73" s="33">
        <v>12707820</v>
      </c>
      <c r="F73" s="33">
        <v>10822071</v>
      </c>
      <c r="G73" s="38">
        <f t="shared" si="8"/>
        <v>0.85160719934654405</v>
      </c>
      <c r="H73" s="33">
        <v>9319754</v>
      </c>
      <c r="I73" s="38">
        <f t="shared" si="9"/>
        <v>0.73338731584174155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20141825</v>
      </c>
      <c r="O73" s="38">
        <f t="shared" si="13"/>
        <v>1.5849945151882856</v>
      </c>
      <c r="P73" s="33">
        <v>29699046</v>
      </c>
      <c r="Q73" s="33">
        <v>58814292</v>
      </c>
      <c r="R73" s="33">
        <v>58814292</v>
      </c>
      <c r="S73" s="33">
        <v>13112058</v>
      </c>
      <c r="T73" s="38">
        <f t="shared" si="14"/>
        <v>0.22293999560514985</v>
      </c>
      <c r="U73" s="38">
        <f t="shared" si="15"/>
        <v>-0.68619348917806988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1113280239</v>
      </c>
      <c r="E74" s="33">
        <v>1140290239</v>
      </c>
      <c r="F74" s="33">
        <v>76102329</v>
      </c>
      <c r="G74" s="38">
        <f t="shared" si="8"/>
        <v>6.8358645320389988E-2</v>
      </c>
      <c r="H74" s="33">
        <v>136010056</v>
      </c>
      <c r="I74" s="38">
        <f t="shared" si="9"/>
        <v>0.1221705472129556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212112385</v>
      </c>
      <c r="O74" s="38">
        <f t="shared" si="13"/>
        <v>0.1905291925333456</v>
      </c>
      <c r="P74" s="33">
        <v>105812678</v>
      </c>
      <c r="Q74" s="33">
        <v>1226047798</v>
      </c>
      <c r="R74" s="33">
        <v>1226047798</v>
      </c>
      <c r="S74" s="33">
        <v>55978384</v>
      </c>
      <c r="T74" s="38">
        <f t="shared" si="14"/>
        <v>4.5657586997273007E-2</v>
      </c>
      <c r="U74" s="38">
        <f t="shared" si="15"/>
        <v>0.28538525411860372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46490919</v>
      </c>
      <c r="E75" s="33">
        <v>46490919</v>
      </c>
      <c r="F75" s="33">
        <v>10816290</v>
      </c>
      <c r="G75" s="38">
        <f t="shared" si="8"/>
        <v>0.2326538221367489</v>
      </c>
      <c r="H75" s="33">
        <v>18177688</v>
      </c>
      <c r="I75" s="38">
        <f t="shared" si="9"/>
        <v>0.3909943789237636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28993978</v>
      </c>
      <c r="O75" s="38">
        <f t="shared" si="13"/>
        <v>0.62364820106051244</v>
      </c>
      <c r="P75" s="33">
        <v>21514035</v>
      </c>
      <c r="Q75" s="33">
        <v>48295046</v>
      </c>
      <c r="R75" s="33">
        <v>48295046</v>
      </c>
      <c r="S75" s="33">
        <v>13680743</v>
      </c>
      <c r="T75" s="38">
        <f t="shared" si="14"/>
        <v>0.28327425135903173</v>
      </c>
      <c r="U75" s="38">
        <f t="shared" si="15"/>
        <v>-0.15507769695456941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97484290</v>
      </c>
      <c r="E76" s="33">
        <v>97484290</v>
      </c>
      <c r="F76" s="33">
        <v>10371801</v>
      </c>
      <c r="G76" s="38">
        <f t="shared" si="8"/>
        <v>0.10639458932305913</v>
      </c>
      <c r="H76" s="33">
        <v>7141180</v>
      </c>
      <c r="I76" s="38">
        <f t="shared" si="9"/>
        <v>7.3254675189202284E-2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17512981</v>
      </c>
      <c r="O76" s="38">
        <f t="shared" si="13"/>
        <v>0.1796492645122614</v>
      </c>
      <c r="P76" s="33">
        <v>3733889</v>
      </c>
      <c r="Q76" s="33">
        <v>88782870</v>
      </c>
      <c r="R76" s="33">
        <v>88782870</v>
      </c>
      <c r="S76" s="33">
        <v>3733889</v>
      </c>
      <c r="T76" s="38">
        <f t="shared" si="14"/>
        <v>4.2056412458844818E-2</v>
      </c>
      <c r="U76" s="38">
        <f t="shared" si="15"/>
        <v>0.91253141161935991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46046159</v>
      </c>
      <c r="E77" s="33">
        <v>46046159</v>
      </c>
      <c r="F77" s="33">
        <v>10376270</v>
      </c>
      <c r="G77" s="38">
        <f t="shared" si="8"/>
        <v>0.22534496308367435</v>
      </c>
      <c r="H77" s="33">
        <v>11838894</v>
      </c>
      <c r="I77" s="38">
        <f t="shared" si="9"/>
        <v>0.25710926290290576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22215164</v>
      </c>
      <c r="O77" s="38">
        <f t="shared" si="13"/>
        <v>0.48245422598658011</v>
      </c>
      <c r="P77" s="33">
        <v>15503035</v>
      </c>
      <c r="Q77" s="33">
        <v>44862486</v>
      </c>
      <c r="R77" s="33">
        <v>44862486</v>
      </c>
      <c r="S77" s="33">
        <v>7397387</v>
      </c>
      <c r="T77" s="38">
        <f t="shared" si="14"/>
        <v>0.16489026042827853</v>
      </c>
      <c r="U77" s="38">
        <f t="shared" si="15"/>
        <v>-0.23634991471024869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1769371893</v>
      </c>
      <c r="E78" s="34">
        <f>SUM(E71:E77)</f>
        <v>1796381893</v>
      </c>
      <c r="F78" s="34">
        <f>SUM(F71:F77)</f>
        <v>205962854</v>
      </c>
      <c r="G78" s="39">
        <f t="shared" si="8"/>
        <v>0.1164045019675239</v>
      </c>
      <c r="H78" s="34">
        <f>SUM(H71:H77)</f>
        <v>265150417</v>
      </c>
      <c r="I78" s="39">
        <f t="shared" si="9"/>
        <v>0.14985567367097313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471113271</v>
      </c>
      <c r="O78" s="39">
        <f t="shared" si="13"/>
        <v>0.26626017563849702</v>
      </c>
      <c r="P78" s="34">
        <f>SUM(P71:P77)</f>
        <v>333176451</v>
      </c>
      <c r="Q78" s="34">
        <f>SUM(Q71:Q77)</f>
        <v>1850354182</v>
      </c>
      <c r="R78" s="34">
        <f>SUM(R71:R77)</f>
        <v>1850354182</v>
      </c>
      <c r="S78" s="34">
        <f>SUM(S71:S77)</f>
        <v>175899876</v>
      </c>
      <c r="T78" s="39">
        <f t="shared" si="14"/>
        <v>9.5062814303948209E-2</v>
      </c>
      <c r="U78" s="39">
        <f t="shared" si="15"/>
        <v>-0.20417419597281206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166899426</v>
      </c>
      <c r="E79" s="33">
        <v>166899426</v>
      </c>
      <c r="F79" s="33">
        <v>28943643</v>
      </c>
      <c r="G79" s="38">
        <f t="shared" si="8"/>
        <v>0.1734196677225241</v>
      </c>
      <c r="H79" s="33">
        <v>43236324</v>
      </c>
      <c r="I79" s="38">
        <f t="shared" si="9"/>
        <v>0.25905615756881034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72179967</v>
      </c>
      <c r="O79" s="38">
        <f t="shared" si="13"/>
        <v>0.43247582529133444</v>
      </c>
      <c r="P79" s="33">
        <v>65233755</v>
      </c>
      <c r="Q79" s="33">
        <v>151856213</v>
      </c>
      <c r="R79" s="33">
        <v>151856213</v>
      </c>
      <c r="S79" s="33">
        <v>36050598</v>
      </c>
      <c r="T79" s="38">
        <f t="shared" si="14"/>
        <v>0.23739955901573814</v>
      </c>
      <c r="U79" s="38">
        <f t="shared" si="15"/>
        <v>-0.33720933280630561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260924245</v>
      </c>
      <c r="E80" s="33">
        <v>260924245</v>
      </c>
      <c r="F80" s="33">
        <v>27094545</v>
      </c>
      <c r="G80" s="38">
        <f t="shared" si="8"/>
        <v>0.10384065689257815</v>
      </c>
      <c r="H80" s="33">
        <v>50799059</v>
      </c>
      <c r="I80" s="38">
        <f t="shared" si="9"/>
        <v>0.19468891823371953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77893604</v>
      </c>
      <c r="O80" s="38">
        <f t="shared" si="13"/>
        <v>0.29852957512629769</v>
      </c>
      <c r="P80" s="33">
        <v>41244722</v>
      </c>
      <c r="Q80" s="33">
        <v>275885702</v>
      </c>
      <c r="R80" s="33">
        <v>275885702</v>
      </c>
      <c r="S80" s="33">
        <v>22850422</v>
      </c>
      <c r="T80" s="38">
        <f t="shared" si="14"/>
        <v>8.2825684094350052E-2</v>
      </c>
      <c r="U80" s="38">
        <f t="shared" si="15"/>
        <v>0.23164993086873031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227934050</v>
      </c>
      <c r="E81" s="33">
        <v>227934050</v>
      </c>
      <c r="F81" s="33">
        <v>35433564</v>
      </c>
      <c r="G81" s="38">
        <f t="shared" si="8"/>
        <v>0.1554553345583953</v>
      </c>
      <c r="H81" s="33">
        <v>48051701</v>
      </c>
      <c r="I81" s="38">
        <f t="shared" si="9"/>
        <v>0.21081405345098725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83485265</v>
      </c>
      <c r="O81" s="38">
        <f t="shared" si="13"/>
        <v>0.36626938800938252</v>
      </c>
      <c r="P81" s="33">
        <v>74418218</v>
      </c>
      <c r="Q81" s="33">
        <v>219826870</v>
      </c>
      <c r="R81" s="33">
        <v>219826870</v>
      </c>
      <c r="S81" s="33">
        <v>41480702</v>
      </c>
      <c r="T81" s="38">
        <f t="shared" si="14"/>
        <v>0.18869714152778502</v>
      </c>
      <c r="U81" s="38">
        <f t="shared" si="15"/>
        <v>-0.35430191300737679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137357627</v>
      </c>
      <c r="E82" s="33">
        <v>137357627</v>
      </c>
      <c r="F82" s="33">
        <v>24337248</v>
      </c>
      <c r="G82" s="38">
        <f t="shared" si="8"/>
        <v>0.17718162821784916</v>
      </c>
      <c r="H82" s="33">
        <v>27207831</v>
      </c>
      <c r="I82" s="38">
        <f t="shared" si="9"/>
        <v>0.19808023474371758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51545079</v>
      </c>
      <c r="O82" s="38">
        <f t="shared" si="13"/>
        <v>0.37526186296156672</v>
      </c>
      <c r="P82" s="33">
        <v>11705050</v>
      </c>
      <c r="Q82" s="33">
        <v>296374471</v>
      </c>
      <c r="R82" s="33">
        <v>296374471</v>
      </c>
      <c r="S82" s="33">
        <v>9122918</v>
      </c>
      <c r="T82" s="38">
        <f t="shared" si="14"/>
        <v>3.07817268107414E-2</v>
      </c>
      <c r="U82" s="38">
        <f t="shared" si="15"/>
        <v>1.3244523517627007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126722049</v>
      </c>
      <c r="E83" s="33">
        <v>126722049</v>
      </c>
      <c r="F83" s="33">
        <v>26060387</v>
      </c>
      <c r="G83" s="38">
        <f t="shared" si="8"/>
        <v>0.20564998124359557</v>
      </c>
      <c r="H83" s="33">
        <v>30845040</v>
      </c>
      <c r="I83" s="38">
        <f t="shared" si="9"/>
        <v>0.24340704907636082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56905427</v>
      </c>
      <c r="O83" s="38">
        <f t="shared" si="13"/>
        <v>0.44905703031995642</v>
      </c>
      <c r="P83" s="33">
        <v>51696031</v>
      </c>
      <c r="Q83" s="33">
        <v>118028030</v>
      </c>
      <c r="R83" s="33">
        <v>118028030</v>
      </c>
      <c r="S83" s="33">
        <v>27546890</v>
      </c>
      <c r="T83" s="38">
        <f t="shared" si="14"/>
        <v>0.23339277966428823</v>
      </c>
      <c r="U83" s="38">
        <f t="shared" si="15"/>
        <v>-0.40333833365273242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919837397</v>
      </c>
      <c r="E84" s="34">
        <f>SUM(E79:E83)</f>
        <v>919837397</v>
      </c>
      <c r="F84" s="34">
        <f>SUM(F79:F83)</f>
        <v>141869387</v>
      </c>
      <c r="G84" s="39">
        <f t="shared" si="8"/>
        <v>0.15423311496433972</v>
      </c>
      <c r="H84" s="34">
        <f>SUM(H79:H83)</f>
        <v>200139955</v>
      </c>
      <c r="I84" s="39">
        <f t="shared" si="9"/>
        <v>0.21758188529053685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342009342</v>
      </c>
      <c r="O84" s="39">
        <f t="shared" si="13"/>
        <v>0.37181500025487657</v>
      </c>
      <c r="P84" s="34">
        <f>SUM(P79:P83)</f>
        <v>244297776</v>
      </c>
      <c r="Q84" s="34">
        <f>SUM(Q79:Q83)</f>
        <v>1061971286</v>
      </c>
      <c r="R84" s="34">
        <f>SUM(R79:R83)</f>
        <v>1061971286</v>
      </c>
      <c r="S84" s="34">
        <f>SUM(S79:S83)</f>
        <v>137051530</v>
      </c>
      <c r="T84" s="39">
        <f t="shared" si="14"/>
        <v>0.12905389421235255</v>
      </c>
      <c r="U84" s="39">
        <f t="shared" si="15"/>
        <v>-0.18075408512928914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5578285871</v>
      </c>
      <c r="E85" s="34">
        <f>SUM(E57,E59:E62,E64:E69,E71:E77,E79:E83)</f>
        <v>5604875342</v>
      </c>
      <c r="F85" s="34">
        <f>SUM(F57,F59:F62,F64:F69,F71:F77,F79:F83)</f>
        <v>826276803</v>
      </c>
      <c r="G85" s="39">
        <f t="shared" si="8"/>
        <v>0.14812378248586894</v>
      </c>
      <c r="H85" s="34">
        <f>SUM(H57,H59:H62,H64:H69,H71:H77,H79:H83)</f>
        <v>1033314383</v>
      </c>
      <c r="I85" s="39">
        <f t="shared" si="9"/>
        <v>0.18523869283428482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1859591186</v>
      </c>
      <c r="O85" s="39">
        <f t="shared" si="13"/>
        <v>0.33336247532015378</v>
      </c>
      <c r="P85" s="34">
        <f>SUM(P57,P59:P62,P64:P69,P71:P77,P79:P83)</f>
        <v>1614873600</v>
      </c>
      <c r="Q85" s="34">
        <f>SUM(Q57,Q59:Q62,Q64:Q69,Q71:Q77,Q79:Q83)</f>
        <v>5429200699</v>
      </c>
      <c r="R85" s="34">
        <f>SUM(R57,R59:R62,R64:R69,R71:R77,R79:R83)</f>
        <v>5429200699</v>
      </c>
      <c r="S85" s="34">
        <f>SUM(S57,S59:S62,S64:S69,S71:S77,S79:S83)</f>
        <v>821355144</v>
      </c>
      <c r="T85" s="39">
        <f t="shared" si="14"/>
        <v>0.15128472670963974</v>
      </c>
      <c r="U85" s="39">
        <f t="shared" si="15"/>
        <v>-0.36012677215108357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5473434527</v>
      </c>
      <c r="E88" s="33">
        <v>5473434527</v>
      </c>
      <c r="F88" s="33">
        <v>1253897578</v>
      </c>
      <c r="G88" s="38">
        <f t="shared" ref="G88:G99" si="16">IF(($D88      =0),0,($F88      /$D88      ))</f>
        <v>0.22908789203828545</v>
      </c>
      <c r="H88" s="33">
        <v>1539436558</v>
      </c>
      <c r="I88" s="38">
        <f t="shared" ref="I88:I99" si="17">IF(($D88      =0),0,($H88      /$D88      ))</f>
        <v>0.28125604689452055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2793334136</v>
      </c>
      <c r="O88" s="38">
        <f t="shared" ref="O88:O99" si="21">IF(($D88      =0),0,($N88      /$D88      ))</f>
        <v>0.51034393893280605</v>
      </c>
      <c r="P88" s="33">
        <v>2814569342</v>
      </c>
      <c r="Q88" s="33">
        <v>5533886224</v>
      </c>
      <c r="R88" s="33">
        <v>5533886224</v>
      </c>
      <c r="S88" s="33">
        <v>1694257843</v>
      </c>
      <c r="T88" s="38">
        <f t="shared" ref="T88:T99" si="22">IF(($Q88      =0),0,($S88      /$Q88      ))</f>
        <v>0.30616058488014192</v>
      </c>
      <c r="U88" s="38">
        <f t="shared" ref="U88:U99" si="23">IF(($P88      =0),0,(($H88      /$P88      )-1))</f>
        <v>-0.45304720866955284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20739350830</v>
      </c>
      <c r="E89" s="33">
        <v>20739350830</v>
      </c>
      <c r="F89" s="33">
        <v>6137025020</v>
      </c>
      <c r="G89" s="38">
        <f t="shared" si="16"/>
        <v>0.29591210787189332</v>
      </c>
      <c r="H89" s="33">
        <v>7047088349</v>
      </c>
      <c r="I89" s="38">
        <f t="shared" si="17"/>
        <v>0.33979310185573441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13184113369</v>
      </c>
      <c r="O89" s="38">
        <f t="shared" si="21"/>
        <v>0.63570520972762767</v>
      </c>
      <c r="P89" s="33">
        <v>12801349007</v>
      </c>
      <c r="Q89" s="33">
        <v>26787570937</v>
      </c>
      <c r="R89" s="33">
        <v>26787570937</v>
      </c>
      <c r="S89" s="33">
        <v>6865606177</v>
      </c>
      <c r="T89" s="38">
        <f t="shared" si="22"/>
        <v>0.25629819863647907</v>
      </c>
      <c r="U89" s="38">
        <f t="shared" si="23"/>
        <v>-0.44950424012762014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7334496035</v>
      </c>
      <c r="E90" s="33">
        <v>7334496035</v>
      </c>
      <c r="F90" s="33">
        <v>1326572580</v>
      </c>
      <c r="G90" s="38">
        <f t="shared" si="16"/>
        <v>0.18086758431249189</v>
      </c>
      <c r="H90" s="33">
        <v>1626987526</v>
      </c>
      <c r="I90" s="38">
        <f t="shared" si="17"/>
        <v>0.22182676467968124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2953560106</v>
      </c>
      <c r="O90" s="38">
        <f t="shared" si="21"/>
        <v>0.4026943489921731</v>
      </c>
      <c r="P90" s="33">
        <v>3292261365</v>
      </c>
      <c r="Q90" s="33">
        <v>7095043776</v>
      </c>
      <c r="R90" s="33">
        <v>7095043776</v>
      </c>
      <c r="S90" s="33">
        <v>2105457675</v>
      </c>
      <c r="T90" s="38">
        <f t="shared" si="22"/>
        <v>0.29675048406635796</v>
      </c>
      <c r="U90" s="38">
        <f t="shared" si="23"/>
        <v>-0.50581459197119361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33547281392</v>
      </c>
      <c r="E91" s="34">
        <f>SUM(E88:E90)</f>
        <v>33547281392</v>
      </c>
      <c r="F91" s="34">
        <f>SUM(F88:F90)</f>
        <v>8717495178</v>
      </c>
      <c r="G91" s="39">
        <f t="shared" si="16"/>
        <v>0.25985697845783878</v>
      </c>
      <c r="H91" s="34">
        <f>SUM(H88:H90)</f>
        <v>10213512433</v>
      </c>
      <c r="I91" s="39">
        <f t="shared" si="17"/>
        <v>0.30445127024318608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18931007611</v>
      </c>
      <c r="O91" s="39">
        <f t="shared" si="21"/>
        <v>0.56430824870102492</v>
      </c>
      <c r="P91" s="34">
        <f>SUM(P88:P90)</f>
        <v>18908179714</v>
      </c>
      <c r="Q91" s="34">
        <f>SUM(Q88:Q90)</f>
        <v>39416500937</v>
      </c>
      <c r="R91" s="34">
        <f>SUM(R88:R90)</f>
        <v>39416500937</v>
      </c>
      <c r="S91" s="34">
        <f>SUM(S88:S90)</f>
        <v>10665321695</v>
      </c>
      <c r="T91" s="39">
        <f t="shared" si="22"/>
        <v>0.27058012358952277</v>
      </c>
      <c r="U91" s="39">
        <f t="shared" si="23"/>
        <v>-0.45983629373705881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767730886</v>
      </c>
      <c r="E92" s="33">
        <v>767730886</v>
      </c>
      <c r="F92" s="33">
        <v>1027964082</v>
      </c>
      <c r="G92" s="38">
        <f t="shared" si="16"/>
        <v>1.3389640833077021</v>
      </c>
      <c r="H92" s="33">
        <v>236057500</v>
      </c>
      <c r="I92" s="38">
        <f t="shared" si="17"/>
        <v>0.30747427816783185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1264021582</v>
      </c>
      <c r="O92" s="38">
        <f t="shared" si="21"/>
        <v>1.646438361475534</v>
      </c>
      <c r="P92" s="33">
        <v>228708550</v>
      </c>
      <c r="Q92" s="33">
        <v>741059282</v>
      </c>
      <c r="R92" s="33">
        <v>741059282</v>
      </c>
      <c r="S92" s="33">
        <v>118363026</v>
      </c>
      <c r="T92" s="38">
        <f t="shared" si="22"/>
        <v>0.15972139999455537</v>
      </c>
      <c r="U92" s="38">
        <f t="shared" si="23"/>
        <v>3.2132379834509894E-2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200624528</v>
      </c>
      <c r="E93" s="33">
        <v>200624528</v>
      </c>
      <c r="F93" s="33">
        <v>40081775</v>
      </c>
      <c r="G93" s="38">
        <f t="shared" si="16"/>
        <v>0.19978501831042314</v>
      </c>
      <c r="H93" s="33">
        <v>44876990</v>
      </c>
      <c r="I93" s="38">
        <f t="shared" si="17"/>
        <v>0.22368645771966625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84958765</v>
      </c>
      <c r="O93" s="38">
        <f t="shared" si="21"/>
        <v>0.42347147603008939</v>
      </c>
      <c r="P93" s="33">
        <v>81012681</v>
      </c>
      <c r="Q93" s="33">
        <v>199437951</v>
      </c>
      <c r="R93" s="33">
        <v>199437951</v>
      </c>
      <c r="S93" s="33">
        <v>36687097</v>
      </c>
      <c r="T93" s="38">
        <f t="shared" si="22"/>
        <v>0.18395243641467215</v>
      </c>
      <c r="U93" s="38">
        <f t="shared" si="23"/>
        <v>-0.44604981039943614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173190024</v>
      </c>
      <c r="E94" s="33">
        <v>173190024</v>
      </c>
      <c r="F94" s="33">
        <v>29663282</v>
      </c>
      <c r="G94" s="38">
        <f t="shared" si="16"/>
        <v>0.17127592753263896</v>
      </c>
      <c r="H94" s="33">
        <v>35109624</v>
      </c>
      <c r="I94" s="38">
        <f t="shared" si="17"/>
        <v>0.20272313144318288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64772906</v>
      </c>
      <c r="O94" s="38">
        <f t="shared" si="21"/>
        <v>0.37399905897582186</v>
      </c>
      <c r="P94" s="33">
        <v>52240267</v>
      </c>
      <c r="Q94" s="33">
        <v>170743773</v>
      </c>
      <c r="R94" s="33">
        <v>170743773</v>
      </c>
      <c r="S94" s="33">
        <v>28976984</v>
      </c>
      <c r="T94" s="38">
        <f t="shared" si="22"/>
        <v>0.16971034135458632</v>
      </c>
      <c r="U94" s="38">
        <f t="shared" si="23"/>
        <v>-0.32792028034619347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157476436</v>
      </c>
      <c r="E95" s="33">
        <v>157476436</v>
      </c>
      <c r="F95" s="33">
        <v>38914931</v>
      </c>
      <c r="G95" s="38">
        <f t="shared" si="16"/>
        <v>0.24711589866054626</v>
      </c>
      <c r="H95" s="33">
        <v>35913585</v>
      </c>
      <c r="I95" s="38">
        <f t="shared" si="17"/>
        <v>0.22805688211028602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74828516</v>
      </c>
      <c r="O95" s="38">
        <f t="shared" si="21"/>
        <v>0.4751727807708323</v>
      </c>
      <c r="P95" s="33">
        <v>70077958</v>
      </c>
      <c r="Q95" s="33">
        <v>163242649</v>
      </c>
      <c r="R95" s="33">
        <v>163242649</v>
      </c>
      <c r="S95" s="33">
        <v>35014868</v>
      </c>
      <c r="T95" s="38">
        <f t="shared" si="22"/>
        <v>0.21449583313243098</v>
      </c>
      <c r="U95" s="38">
        <f t="shared" si="23"/>
        <v>-0.48751952789491959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1299021874</v>
      </c>
      <c r="E96" s="34">
        <f>SUM(E92:E95)</f>
        <v>1299021874</v>
      </c>
      <c r="F96" s="34">
        <f>SUM(F92:F95)</f>
        <v>1136624070</v>
      </c>
      <c r="G96" s="39">
        <f t="shared" si="16"/>
        <v>0.8749845501061978</v>
      </c>
      <c r="H96" s="34">
        <f>SUM(H92:H95)</f>
        <v>351957699</v>
      </c>
      <c r="I96" s="39">
        <f t="shared" si="17"/>
        <v>0.27094054845761589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1488581769</v>
      </c>
      <c r="O96" s="39">
        <f t="shared" si="21"/>
        <v>1.1459250985638136</v>
      </c>
      <c r="P96" s="34">
        <f>SUM(P92:P95)</f>
        <v>432039456</v>
      </c>
      <c r="Q96" s="34">
        <f>SUM(Q92:Q95)</f>
        <v>1274483655</v>
      </c>
      <c r="R96" s="34">
        <f>SUM(R92:R95)</f>
        <v>1274483655</v>
      </c>
      <c r="S96" s="34">
        <f>SUM(S92:S95)</f>
        <v>219041975</v>
      </c>
      <c r="T96" s="39">
        <f t="shared" si="22"/>
        <v>0.17186722963504777</v>
      </c>
      <c r="U96" s="39">
        <f t="shared" si="23"/>
        <v>-0.18535750818091945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657343951</v>
      </c>
      <c r="E97" s="33">
        <v>657343951</v>
      </c>
      <c r="F97" s="33">
        <v>130599324</v>
      </c>
      <c r="G97" s="38">
        <f t="shared" si="16"/>
        <v>0.19867730402222869</v>
      </c>
      <c r="H97" s="33">
        <v>123043599</v>
      </c>
      <c r="I97" s="38">
        <f t="shared" si="17"/>
        <v>0.18718297903679956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253642923</v>
      </c>
      <c r="O97" s="38">
        <f t="shared" si="21"/>
        <v>0.38586028305902825</v>
      </c>
      <c r="P97" s="33">
        <v>304439620</v>
      </c>
      <c r="Q97" s="33">
        <v>735278612</v>
      </c>
      <c r="R97" s="33">
        <v>735278612</v>
      </c>
      <c r="S97" s="33">
        <v>187251056</v>
      </c>
      <c r="T97" s="38">
        <f t="shared" si="22"/>
        <v>0.25466680649212192</v>
      </c>
      <c r="U97" s="38">
        <f t="shared" si="23"/>
        <v>-0.59583578839048612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485210557</v>
      </c>
      <c r="E98" s="33">
        <v>485210557</v>
      </c>
      <c r="F98" s="33">
        <v>53890919</v>
      </c>
      <c r="G98" s="38">
        <f t="shared" si="16"/>
        <v>0.11106707845188125</v>
      </c>
      <c r="H98" s="33">
        <v>63201817</v>
      </c>
      <c r="I98" s="38">
        <f t="shared" si="17"/>
        <v>0.13025647543773455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117092736</v>
      </c>
      <c r="O98" s="38">
        <f t="shared" si="21"/>
        <v>0.24132355388961579</v>
      </c>
      <c r="P98" s="33">
        <v>989811303</v>
      </c>
      <c r="Q98" s="33">
        <v>484556508</v>
      </c>
      <c r="R98" s="33">
        <v>484556508</v>
      </c>
      <c r="S98" s="33">
        <v>69003987</v>
      </c>
      <c r="T98" s="38">
        <f t="shared" si="22"/>
        <v>0.14240648069058645</v>
      </c>
      <c r="U98" s="38">
        <f t="shared" si="23"/>
        <v>-0.93614761034912131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435343844</v>
      </c>
      <c r="E99" s="33">
        <v>435343844</v>
      </c>
      <c r="F99" s="33">
        <v>48795840</v>
      </c>
      <c r="G99" s="38">
        <f t="shared" si="16"/>
        <v>0.11208574709971092</v>
      </c>
      <c r="H99" s="33">
        <v>109390450</v>
      </c>
      <c r="I99" s="38">
        <f t="shared" si="17"/>
        <v>0.25127368058063088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158186290</v>
      </c>
      <c r="O99" s="38">
        <f t="shared" si="21"/>
        <v>0.3633594276803418</v>
      </c>
      <c r="P99" s="33">
        <v>75687143</v>
      </c>
      <c r="Q99" s="33">
        <v>413206028</v>
      </c>
      <c r="R99" s="33">
        <v>413206028</v>
      </c>
      <c r="S99" s="33">
        <v>45904534</v>
      </c>
      <c r="T99" s="38">
        <f t="shared" si="22"/>
        <v>0.11109357291370396</v>
      </c>
      <c r="U99" s="38">
        <f t="shared" si="23"/>
        <v>0.44529765114796316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70816414</v>
      </c>
      <c r="E100" s="33">
        <v>70816414</v>
      </c>
      <c r="F100" s="33">
        <v>13618056</v>
      </c>
      <c r="G100" s="38">
        <f>IF(($D100     =0),0,($F100     /$D100     ))</f>
        <v>0.19230084144051687</v>
      </c>
      <c r="H100" s="33">
        <v>12646201</v>
      </c>
      <c r="I100" s="38">
        <f>IF(($D100     =0),0,($H100     /$D100     ))</f>
        <v>0.1785772575267649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26264257</v>
      </c>
      <c r="O100" s="38">
        <f>IF(($D100     =0),0,($N100     /$D100     ))</f>
        <v>0.3708780989672818</v>
      </c>
      <c r="P100" s="33">
        <v>27459907</v>
      </c>
      <c r="Q100" s="33">
        <v>60394116</v>
      </c>
      <c r="R100" s="33">
        <v>60394116</v>
      </c>
      <c r="S100" s="33">
        <v>13870581</v>
      </c>
      <c r="T100" s="38">
        <f>IF(($Q100     =0),0,($S100     /$Q100     ))</f>
        <v>0.22966775438852355</v>
      </c>
      <c r="U100" s="38">
        <f>IF(($P100     =0),0,(($H100     /$P100     )-1))</f>
        <v>-0.53946672142771646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1648714766</v>
      </c>
      <c r="E101" s="34">
        <f>SUM(E97:E100)</f>
        <v>1648714766</v>
      </c>
      <c r="F101" s="34">
        <f>SUM(F97:F100)</f>
        <v>246904139</v>
      </c>
      <c r="G101" s="39">
        <f>IF(($D101     =0),0,($F101     /$D101     ))</f>
        <v>0.1497555211439163</v>
      </c>
      <c r="H101" s="34">
        <f>SUM(H97:H100)</f>
        <v>308282067</v>
      </c>
      <c r="I101" s="39">
        <f>IF(($D101     =0),0,($H101     /$D101     ))</f>
        <v>0.1869832631801637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555186206</v>
      </c>
      <c r="O101" s="39">
        <f>IF(($D101     =0),0,($N101     /$D101     ))</f>
        <v>0.33673878432408</v>
      </c>
      <c r="P101" s="34">
        <f>SUM(P97:P100)</f>
        <v>1397397973</v>
      </c>
      <c r="Q101" s="34">
        <f>SUM(Q97:Q100)</f>
        <v>1693435264</v>
      </c>
      <c r="R101" s="34">
        <f>SUM(R97:R100)</f>
        <v>1693435264</v>
      </c>
      <c r="S101" s="34">
        <f>SUM(S97:S100)</f>
        <v>316030158</v>
      </c>
      <c r="T101" s="39">
        <f>IF(($Q101     =0),0,($S101     /$Q101     ))</f>
        <v>0.1866207493834261</v>
      </c>
      <c r="U101" s="39">
        <f>IF(($P101     =0),0,(($H101     /$P101     )-1))</f>
        <v>-0.77938849708063807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36495018032</v>
      </c>
      <c r="E102" s="34">
        <f>SUM(E88:E90,E92:E95,E97:E100)</f>
        <v>36495018032</v>
      </c>
      <c r="F102" s="34">
        <f>SUM(F88:F90,F92:F95,F97:F100)</f>
        <v>10101023387</v>
      </c>
      <c r="G102" s="39">
        <f>IF(($D102     =0),0,($F102     /$D102     ))</f>
        <v>0.27677814484549917</v>
      </c>
      <c r="H102" s="34">
        <f>SUM(H88:H90,H92:H95,H97:H100)</f>
        <v>10873752199</v>
      </c>
      <c r="I102" s="39">
        <f>IF(($D102     =0),0,($H102     /$D102     ))</f>
        <v>0.29795168725401222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20974775586</v>
      </c>
      <c r="O102" s="39">
        <f>IF(($D102     =0),0,($N102     /$D102     ))</f>
        <v>0.57472983209951134</v>
      </c>
      <c r="P102" s="34">
        <f>SUM(P88:P90,P92:P95,P97:P100)</f>
        <v>20737617143</v>
      </c>
      <c r="Q102" s="34">
        <f>SUM(Q88:Q90,Q92:Q95,Q97:Q100)</f>
        <v>42384419856</v>
      </c>
      <c r="R102" s="34">
        <f>SUM(R88:R90,R92:R95,R97:R100)</f>
        <v>42384419856</v>
      </c>
      <c r="S102" s="34">
        <f>SUM(S88:S90,S92:S95,S97:S100)</f>
        <v>11200393828</v>
      </c>
      <c r="T102" s="39">
        <f>IF(($Q102     =0),0,($S102     /$Q102     ))</f>
        <v>0.26425733479549929</v>
      </c>
      <c r="U102" s="39">
        <f>IF(($P102     =0),0,(($H102     /$P102     )-1))</f>
        <v>-0.47565083664058072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6047267260</v>
      </c>
      <c r="E105" s="33">
        <v>6078098637</v>
      </c>
      <c r="F105" s="33">
        <v>1288149602</v>
      </c>
      <c r="G105" s="38">
        <f t="shared" ref="G105:G136" si="24">IF(($D105     =0),0,($F105     /$D105     ))</f>
        <v>0.21301350620313084</v>
      </c>
      <c r="H105" s="33">
        <v>1331749014</v>
      </c>
      <c r="I105" s="38">
        <f t="shared" ref="I105:I136" si="25">IF(($D105     =0),0,($H105     /$D105     ))</f>
        <v>0.22022327718322143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2619898616</v>
      </c>
      <c r="O105" s="38">
        <f t="shared" ref="O105:O136" si="29">IF(($D105     =0),0,($N105     /$D105     ))</f>
        <v>0.43323678338635224</v>
      </c>
      <c r="P105" s="33">
        <v>2366903213</v>
      </c>
      <c r="Q105" s="33">
        <v>6773057470</v>
      </c>
      <c r="R105" s="33">
        <v>6773057470</v>
      </c>
      <c r="S105" s="33">
        <v>1295841016</v>
      </c>
      <c r="T105" s="38">
        <f t="shared" ref="T105:T136" si="30">IF(($Q105     =0),0,($S105     /$Q105     ))</f>
        <v>0.19132290280123668</v>
      </c>
      <c r="U105" s="38">
        <f t="shared" ref="U105:U136" si="31">IF(($P105     =0),0,(($H105     /$P105     )-1))</f>
        <v>-0.43734538586728433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6047267260</v>
      </c>
      <c r="E106" s="34">
        <f>E105</f>
        <v>6078098637</v>
      </c>
      <c r="F106" s="34">
        <f>F105</f>
        <v>1288149602</v>
      </c>
      <c r="G106" s="39">
        <f t="shared" si="24"/>
        <v>0.21301350620313084</v>
      </c>
      <c r="H106" s="34">
        <f>H105</f>
        <v>1331749014</v>
      </c>
      <c r="I106" s="39">
        <f t="shared" si="25"/>
        <v>0.22022327718322143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2619898616</v>
      </c>
      <c r="O106" s="39">
        <f t="shared" si="29"/>
        <v>0.43323678338635224</v>
      </c>
      <c r="P106" s="34">
        <f>P105</f>
        <v>2366903213</v>
      </c>
      <c r="Q106" s="34">
        <f>Q105</f>
        <v>6773057470</v>
      </c>
      <c r="R106" s="34">
        <f>R105</f>
        <v>6773057470</v>
      </c>
      <c r="S106" s="34">
        <f>S105</f>
        <v>1295841016</v>
      </c>
      <c r="T106" s="39">
        <f t="shared" si="30"/>
        <v>0.19132290280123668</v>
      </c>
      <c r="U106" s="39">
        <f t="shared" si="31"/>
        <v>-0.43734538586728433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106812324</v>
      </c>
      <c r="E107" s="33">
        <v>106812324</v>
      </c>
      <c r="F107" s="33">
        <v>18584348</v>
      </c>
      <c r="G107" s="38">
        <f t="shared" si="24"/>
        <v>0.17399067171312554</v>
      </c>
      <c r="H107" s="33">
        <v>19679498</v>
      </c>
      <c r="I107" s="38">
        <f t="shared" si="25"/>
        <v>0.18424370206569046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38263846</v>
      </c>
      <c r="O107" s="38">
        <f t="shared" si="29"/>
        <v>0.35823437377881601</v>
      </c>
      <c r="P107" s="33">
        <v>36109380</v>
      </c>
      <c r="Q107" s="33">
        <v>107666334</v>
      </c>
      <c r="R107" s="33">
        <v>107666334</v>
      </c>
      <c r="S107" s="33">
        <v>19350777</v>
      </c>
      <c r="T107" s="38">
        <f t="shared" si="30"/>
        <v>0.17972913427144274</v>
      </c>
      <c r="U107" s="38">
        <f t="shared" si="31"/>
        <v>-0.4550031598437857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101648608</v>
      </c>
      <c r="E108" s="33">
        <v>101648608</v>
      </c>
      <c r="F108" s="33">
        <v>18563884</v>
      </c>
      <c r="G108" s="38">
        <f t="shared" si="24"/>
        <v>0.18262801985443813</v>
      </c>
      <c r="H108" s="33">
        <v>18406166</v>
      </c>
      <c r="I108" s="38">
        <f t="shared" si="25"/>
        <v>0.18107641965938187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36970050</v>
      </c>
      <c r="O108" s="38">
        <f t="shared" si="29"/>
        <v>0.36370443951381998</v>
      </c>
      <c r="P108" s="33">
        <v>31963024</v>
      </c>
      <c r="Q108" s="33">
        <v>96840027</v>
      </c>
      <c r="R108" s="33">
        <v>96840027</v>
      </c>
      <c r="S108" s="33">
        <v>15836934</v>
      </c>
      <c r="T108" s="38">
        <f t="shared" si="30"/>
        <v>0.16353706716748437</v>
      </c>
      <c r="U108" s="38">
        <f t="shared" si="31"/>
        <v>-0.42414190847524313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59646059</v>
      </c>
      <c r="E109" s="33">
        <v>59646059</v>
      </c>
      <c r="F109" s="33">
        <v>10202480</v>
      </c>
      <c r="G109" s="38">
        <f t="shared" si="24"/>
        <v>0.17105036227121057</v>
      </c>
      <c r="H109" s="33">
        <v>8925871</v>
      </c>
      <c r="I109" s="38">
        <f t="shared" si="25"/>
        <v>0.14964728851574249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19128351</v>
      </c>
      <c r="O109" s="38">
        <f t="shared" si="29"/>
        <v>0.32069765078695306</v>
      </c>
      <c r="P109" s="33">
        <v>24621162</v>
      </c>
      <c r="Q109" s="33">
        <v>57011580</v>
      </c>
      <c r="R109" s="33">
        <v>57011580</v>
      </c>
      <c r="S109" s="33">
        <v>19128823</v>
      </c>
      <c r="T109" s="38">
        <f t="shared" si="30"/>
        <v>0.33552522136730817</v>
      </c>
      <c r="U109" s="38">
        <f t="shared" si="31"/>
        <v>-0.63747157831137291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320170366</v>
      </c>
      <c r="E110" s="33">
        <v>320170366</v>
      </c>
      <c r="F110" s="33">
        <v>43581174</v>
      </c>
      <c r="G110" s="38">
        <f t="shared" si="24"/>
        <v>0.13611870000485929</v>
      </c>
      <c r="H110" s="33">
        <v>106285083</v>
      </c>
      <c r="I110" s="38">
        <f t="shared" si="25"/>
        <v>0.33196414873698837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149866257</v>
      </c>
      <c r="O110" s="38">
        <f t="shared" si="29"/>
        <v>0.46808284874184763</v>
      </c>
      <c r="P110" s="33">
        <v>79220457</v>
      </c>
      <c r="Q110" s="33">
        <v>178318117</v>
      </c>
      <c r="R110" s="33">
        <v>178318117</v>
      </c>
      <c r="S110" s="33">
        <v>45341337</v>
      </c>
      <c r="T110" s="38">
        <f t="shared" si="30"/>
        <v>0.25427218368394949</v>
      </c>
      <c r="U110" s="38">
        <f t="shared" si="31"/>
        <v>0.34163683251663146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548395040</v>
      </c>
      <c r="E111" s="33">
        <v>548395040</v>
      </c>
      <c r="F111" s="33">
        <v>86834662</v>
      </c>
      <c r="G111" s="38">
        <f t="shared" si="24"/>
        <v>0.15834326656200245</v>
      </c>
      <c r="H111" s="33">
        <v>84758156</v>
      </c>
      <c r="I111" s="38">
        <f t="shared" si="25"/>
        <v>0.15455675164385149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171592818</v>
      </c>
      <c r="O111" s="38">
        <f t="shared" si="29"/>
        <v>0.31290001820585395</v>
      </c>
      <c r="P111" s="33">
        <v>141828407</v>
      </c>
      <c r="Q111" s="33">
        <v>315922225</v>
      </c>
      <c r="R111" s="33">
        <v>315922225</v>
      </c>
      <c r="S111" s="33">
        <v>68781768</v>
      </c>
      <c r="T111" s="38">
        <f t="shared" si="30"/>
        <v>0.21771740813739837</v>
      </c>
      <c r="U111" s="38">
        <f t="shared" si="31"/>
        <v>-0.402389424003049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1136672397</v>
      </c>
      <c r="E112" s="34">
        <f>SUM(E107:E111)</f>
        <v>1136672397</v>
      </c>
      <c r="F112" s="34">
        <f>SUM(F107:F111)</f>
        <v>177766548</v>
      </c>
      <c r="G112" s="39">
        <f t="shared" si="24"/>
        <v>0.15639206905100908</v>
      </c>
      <c r="H112" s="34">
        <f>SUM(H107:H111)</f>
        <v>238054774</v>
      </c>
      <c r="I112" s="39">
        <f t="shared" si="25"/>
        <v>0.20943129667641608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415821322</v>
      </c>
      <c r="O112" s="39">
        <f t="shared" si="29"/>
        <v>0.36582336572742513</v>
      </c>
      <c r="P112" s="34">
        <f>SUM(P107:P111)</f>
        <v>313742430</v>
      </c>
      <c r="Q112" s="34">
        <f>SUM(Q107:Q111)</f>
        <v>755758283</v>
      </c>
      <c r="R112" s="34">
        <f>SUM(R107:R111)</f>
        <v>755758283</v>
      </c>
      <c r="S112" s="34">
        <f>SUM(S107:S111)</f>
        <v>168439639</v>
      </c>
      <c r="T112" s="39">
        <f t="shared" si="30"/>
        <v>0.22287501544988028</v>
      </c>
      <c r="U112" s="39">
        <f t="shared" si="31"/>
        <v>-0.24124137752104491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68198000</v>
      </c>
      <c r="E113" s="33">
        <v>68198000</v>
      </c>
      <c r="F113" s="33">
        <v>7507878</v>
      </c>
      <c r="G113" s="38">
        <f t="shared" si="24"/>
        <v>0.11008941611190944</v>
      </c>
      <c r="H113" s="33">
        <v>11489986</v>
      </c>
      <c r="I113" s="38">
        <f t="shared" si="25"/>
        <v>0.16847980879204669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18997864</v>
      </c>
      <c r="O113" s="38">
        <f t="shared" si="29"/>
        <v>0.27856922490395614</v>
      </c>
      <c r="P113" s="33">
        <v>43000493</v>
      </c>
      <c r="Q113" s="33">
        <v>59437000</v>
      </c>
      <c r="R113" s="33">
        <v>59437000</v>
      </c>
      <c r="S113" s="33">
        <v>28789574</v>
      </c>
      <c r="T113" s="38">
        <f t="shared" si="30"/>
        <v>0.48437125023133737</v>
      </c>
      <c r="U113" s="38">
        <f t="shared" si="31"/>
        <v>-0.73279408680267921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156755878</v>
      </c>
      <c r="E114" s="33">
        <v>156755878</v>
      </c>
      <c r="F114" s="33">
        <v>40512409</v>
      </c>
      <c r="G114" s="38">
        <f t="shared" si="24"/>
        <v>0.25844267862159531</v>
      </c>
      <c r="H114" s="33">
        <v>38346762</v>
      </c>
      <c r="I114" s="38">
        <f t="shared" si="25"/>
        <v>0.24462726686395772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78859171</v>
      </c>
      <c r="O114" s="38">
        <f t="shared" si="29"/>
        <v>0.50306994548555306</v>
      </c>
      <c r="P114" s="33">
        <v>71747221</v>
      </c>
      <c r="Q114" s="33">
        <v>134014716</v>
      </c>
      <c r="R114" s="33">
        <v>134014716</v>
      </c>
      <c r="S114" s="33">
        <v>36562737</v>
      </c>
      <c r="T114" s="38">
        <f t="shared" si="30"/>
        <v>0.27282628424179922</v>
      </c>
      <c r="U114" s="38">
        <f t="shared" si="31"/>
        <v>-0.46552965445170347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31781329</v>
      </c>
      <c r="E115" s="33">
        <v>31781329</v>
      </c>
      <c r="F115" s="33">
        <v>10863853</v>
      </c>
      <c r="G115" s="38">
        <f t="shared" si="24"/>
        <v>0.34183129975464527</v>
      </c>
      <c r="H115" s="33">
        <v>9180347</v>
      </c>
      <c r="I115" s="38">
        <f t="shared" si="25"/>
        <v>0.28885975787859597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20044200</v>
      </c>
      <c r="O115" s="38">
        <f t="shared" si="29"/>
        <v>0.63069105763324118</v>
      </c>
      <c r="P115" s="33">
        <v>10502805</v>
      </c>
      <c r="Q115" s="33">
        <v>39916741</v>
      </c>
      <c r="R115" s="33">
        <v>39916741</v>
      </c>
      <c r="S115" s="33">
        <v>5402477</v>
      </c>
      <c r="T115" s="38">
        <f t="shared" si="30"/>
        <v>0.13534363940182392</v>
      </c>
      <c r="U115" s="38">
        <f t="shared" si="31"/>
        <v>-0.12591474372798506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52368609</v>
      </c>
      <c r="E116" s="33">
        <v>52368609</v>
      </c>
      <c r="F116" s="33">
        <v>16204616</v>
      </c>
      <c r="G116" s="38">
        <f t="shared" si="24"/>
        <v>0.30943376785127136</v>
      </c>
      <c r="H116" s="33">
        <v>14250551</v>
      </c>
      <c r="I116" s="38">
        <f t="shared" si="25"/>
        <v>0.27212009774787027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30455167</v>
      </c>
      <c r="O116" s="38">
        <f t="shared" si="29"/>
        <v>0.58155386559914168</v>
      </c>
      <c r="P116" s="33">
        <v>13171113</v>
      </c>
      <c r="Q116" s="33">
        <v>38705385</v>
      </c>
      <c r="R116" s="33">
        <v>38705385</v>
      </c>
      <c r="S116" s="33">
        <v>7709823</v>
      </c>
      <c r="T116" s="38">
        <f t="shared" si="30"/>
        <v>0.19919251546005809</v>
      </c>
      <c r="U116" s="38">
        <f t="shared" si="31"/>
        <v>8.1954957033623543E-2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991103339</v>
      </c>
      <c r="E117" s="33">
        <v>991103339</v>
      </c>
      <c r="F117" s="33">
        <v>94424837</v>
      </c>
      <c r="G117" s="38">
        <f t="shared" si="24"/>
        <v>9.52724436336502E-2</v>
      </c>
      <c r="H117" s="33">
        <v>621388710</v>
      </c>
      <c r="I117" s="38">
        <f t="shared" si="25"/>
        <v>0.62696661947175625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715813547</v>
      </c>
      <c r="O117" s="38">
        <f t="shared" si="29"/>
        <v>0.72223906310540642</v>
      </c>
      <c r="P117" s="33">
        <v>1288128418</v>
      </c>
      <c r="Q117" s="33">
        <v>1051920718</v>
      </c>
      <c r="R117" s="33">
        <v>1051920718</v>
      </c>
      <c r="S117" s="33">
        <v>259697671</v>
      </c>
      <c r="T117" s="38">
        <f t="shared" si="30"/>
        <v>0.24687950960197744</v>
      </c>
      <c r="U117" s="38">
        <f t="shared" si="31"/>
        <v>-0.51760344596325791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62533186</v>
      </c>
      <c r="E118" s="33">
        <v>62533186</v>
      </c>
      <c r="F118" s="33">
        <v>17171360</v>
      </c>
      <c r="G118" s="38">
        <f t="shared" si="24"/>
        <v>0.27459595613759391</v>
      </c>
      <c r="H118" s="33">
        <v>17016114</v>
      </c>
      <c r="I118" s="38">
        <f t="shared" si="25"/>
        <v>0.27211333834805729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34187474</v>
      </c>
      <c r="O118" s="38">
        <f t="shared" si="29"/>
        <v>0.5467092944856512</v>
      </c>
      <c r="P118" s="33">
        <v>17681085</v>
      </c>
      <c r="Q118" s="33">
        <v>50551785</v>
      </c>
      <c r="R118" s="33">
        <v>50551785</v>
      </c>
      <c r="S118" s="33">
        <v>10680822</v>
      </c>
      <c r="T118" s="38">
        <f t="shared" si="30"/>
        <v>0.2112847647219579</v>
      </c>
      <c r="U118" s="38">
        <f t="shared" si="31"/>
        <v>-3.7609173871399837E-2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46960656</v>
      </c>
      <c r="E119" s="33">
        <v>46960656</v>
      </c>
      <c r="F119" s="33">
        <v>9518799</v>
      </c>
      <c r="G119" s="38">
        <f t="shared" si="24"/>
        <v>0.20269731751617781</v>
      </c>
      <c r="H119" s="33">
        <v>13281262</v>
      </c>
      <c r="I119" s="38">
        <f t="shared" si="25"/>
        <v>0.28281679029355977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22800061</v>
      </c>
      <c r="O119" s="38">
        <f t="shared" si="29"/>
        <v>0.48551410780973758</v>
      </c>
      <c r="P119" s="33">
        <v>18963785</v>
      </c>
      <c r="Q119" s="33">
        <v>44180928</v>
      </c>
      <c r="R119" s="33">
        <v>44180928</v>
      </c>
      <c r="S119" s="33">
        <v>9161118</v>
      </c>
      <c r="T119" s="38">
        <f t="shared" si="30"/>
        <v>0.20735458521830957</v>
      </c>
      <c r="U119" s="38">
        <f t="shared" si="31"/>
        <v>-0.29965130906092852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244677888</v>
      </c>
      <c r="E120" s="33">
        <v>244677888</v>
      </c>
      <c r="F120" s="33">
        <v>27686949</v>
      </c>
      <c r="G120" s="38">
        <f t="shared" si="24"/>
        <v>0.11315672710073417</v>
      </c>
      <c r="H120" s="33">
        <v>28611554</v>
      </c>
      <c r="I120" s="38">
        <f t="shared" si="25"/>
        <v>0.11693559329725782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56298503</v>
      </c>
      <c r="O120" s="38">
        <f t="shared" si="29"/>
        <v>0.23009232039799199</v>
      </c>
      <c r="P120" s="33">
        <v>47377601</v>
      </c>
      <c r="Q120" s="33">
        <v>271715358</v>
      </c>
      <c r="R120" s="33">
        <v>271715358</v>
      </c>
      <c r="S120" s="33">
        <v>30251698</v>
      </c>
      <c r="T120" s="38">
        <f t="shared" si="30"/>
        <v>0.11133598859730262</v>
      </c>
      <c r="U120" s="38">
        <f t="shared" si="31"/>
        <v>-0.39609534049645101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1654378885</v>
      </c>
      <c r="E121" s="34">
        <f>SUM(E113:E120)</f>
        <v>1654378885</v>
      </c>
      <c r="F121" s="34">
        <f>SUM(F113:F120)</f>
        <v>223890701</v>
      </c>
      <c r="G121" s="39">
        <f t="shared" si="24"/>
        <v>0.13533217996795213</v>
      </c>
      <c r="H121" s="34">
        <f>SUM(H113:H120)</f>
        <v>753565286</v>
      </c>
      <c r="I121" s="39">
        <f t="shared" si="25"/>
        <v>0.45549740318403542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977455987</v>
      </c>
      <c r="O121" s="39">
        <f t="shared" si="29"/>
        <v>0.59082958315198764</v>
      </c>
      <c r="P121" s="34">
        <f>SUM(P113:P120)</f>
        <v>1510572521</v>
      </c>
      <c r="Q121" s="34">
        <f>SUM(Q113:Q120)</f>
        <v>1690442631</v>
      </c>
      <c r="R121" s="34">
        <f>SUM(R113:R120)</f>
        <v>1690442631</v>
      </c>
      <c r="S121" s="34">
        <f>SUM(S113:S120)</f>
        <v>388255920</v>
      </c>
      <c r="T121" s="39">
        <f t="shared" si="30"/>
        <v>0.22967707562505266</v>
      </c>
      <c r="U121" s="39">
        <f t="shared" si="31"/>
        <v>-0.5011392862481443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81709211</v>
      </c>
      <c r="E122" s="33">
        <v>81709211</v>
      </c>
      <c r="F122" s="33">
        <v>14702927</v>
      </c>
      <c r="G122" s="38">
        <f t="shared" si="24"/>
        <v>0.17994209979582351</v>
      </c>
      <c r="H122" s="33">
        <v>20723554</v>
      </c>
      <c r="I122" s="38">
        <f t="shared" si="25"/>
        <v>0.25362567752612369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35426481</v>
      </c>
      <c r="O122" s="38">
        <f t="shared" si="29"/>
        <v>0.43356777732194723</v>
      </c>
      <c r="P122" s="33">
        <v>37705892</v>
      </c>
      <c r="Q122" s="33">
        <v>79375759</v>
      </c>
      <c r="R122" s="33">
        <v>79375759</v>
      </c>
      <c r="S122" s="33">
        <v>23894696</v>
      </c>
      <c r="T122" s="38">
        <f t="shared" si="30"/>
        <v>0.30103266162154113</v>
      </c>
      <c r="U122" s="38">
        <f t="shared" si="31"/>
        <v>-0.45038950411251377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240315603</v>
      </c>
      <c r="E123" s="33">
        <v>240315603</v>
      </c>
      <c r="F123" s="33">
        <v>48848499</v>
      </c>
      <c r="G123" s="38">
        <f t="shared" si="24"/>
        <v>0.20326811239135398</v>
      </c>
      <c r="H123" s="33">
        <v>56656418</v>
      </c>
      <c r="I123" s="38">
        <f t="shared" si="25"/>
        <v>0.23575838311256053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105504917</v>
      </c>
      <c r="O123" s="38">
        <f t="shared" si="29"/>
        <v>0.43902649550391448</v>
      </c>
      <c r="P123" s="33">
        <v>65373310</v>
      </c>
      <c r="Q123" s="33">
        <v>242474208</v>
      </c>
      <c r="R123" s="33">
        <v>242474208</v>
      </c>
      <c r="S123" s="33">
        <v>34484077</v>
      </c>
      <c r="T123" s="38">
        <f t="shared" si="30"/>
        <v>0.14221750545938477</v>
      </c>
      <c r="U123" s="38">
        <f t="shared" si="31"/>
        <v>-0.13334022707432136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124094832</v>
      </c>
      <c r="E124" s="33">
        <v>124944832</v>
      </c>
      <c r="F124" s="33">
        <v>28104623</v>
      </c>
      <c r="G124" s="38">
        <f t="shared" si="24"/>
        <v>0.22647698173280897</v>
      </c>
      <c r="H124" s="33">
        <v>31800224</v>
      </c>
      <c r="I124" s="38">
        <f t="shared" si="25"/>
        <v>0.2562574402776096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59904847</v>
      </c>
      <c r="O124" s="38">
        <f t="shared" si="29"/>
        <v>0.48273442201041861</v>
      </c>
      <c r="P124" s="33">
        <v>57229178</v>
      </c>
      <c r="Q124" s="33">
        <v>119094156</v>
      </c>
      <c r="R124" s="33">
        <v>119094156</v>
      </c>
      <c r="S124" s="33">
        <v>30905580</v>
      </c>
      <c r="T124" s="38">
        <f t="shared" si="30"/>
        <v>0.25950542862909243</v>
      </c>
      <c r="U124" s="38">
        <f t="shared" si="31"/>
        <v>-0.44433547516618188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325232568</v>
      </c>
      <c r="E125" s="33">
        <v>325232568</v>
      </c>
      <c r="F125" s="33">
        <v>27005061</v>
      </c>
      <c r="G125" s="38">
        <f t="shared" si="24"/>
        <v>8.3033077425382559E-2</v>
      </c>
      <c r="H125" s="33">
        <v>34219026</v>
      </c>
      <c r="I125" s="38">
        <f t="shared" si="25"/>
        <v>0.10521402026380089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61224087</v>
      </c>
      <c r="O125" s="38">
        <f t="shared" si="29"/>
        <v>0.18824709768918346</v>
      </c>
      <c r="P125" s="33">
        <v>66372552</v>
      </c>
      <c r="Q125" s="33">
        <v>348033379</v>
      </c>
      <c r="R125" s="33">
        <v>348033379</v>
      </c>
      <c r="S125" s="33">
        <v>30516613</v>
      </c>
      <c r="T125" s="38">
        <f t="shared" si="30"/>
        <v>8.7683006404968997E-2</v>
      </c>
      <c r="U125" s="38">
        <f t="shared" si="31"/>
        <v>-0.48444010409604255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771352214</v>
      </c>
      <c r="E126" s="34">
        <f>SUM(E122:E125)</f>
        <v>772202214</v>
      </c>
      <c r="F126" s="34">
        <f>SUM(F122:F125)</f>
        <v>118661110</v>
      </c>
      <c r="G126" s="39">
        <f t="shared" si="24"/>
        <v>0.15383518429882928</v>
      </c>
      <c r="H126" s="34">
        <f>SUM(H122:H125)</f>
        <v>143399222</v>
      </c>
      <c r="I126" s="39">
        <f t="shared" si="25"/>
        <v>0.18590628171840576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262060332</v>
      </c>
      <c r="O126" s="39">
        <f t="shared" si="29"/>
        <v>0.33974146601723504</v>
      </c>
      <c r="P126" s="34">
        <f>SUM(P122:P125)</f>
        <v>226680932</v>
      </c>
      <c r="Q126" s="34">
        <f>SUM(Q122:Q125)</f>
        <v>788977502</v>
      </c>
      <c r="R126" s="34">
        <f>SUM(R122:R125)</f>
        <v>788977502</v>
      </c>
      <c r="S126" s="34">
        <f>SUM(S122:S125)</f>
        <v>119800966</v>
      </c>
      <c r="T126" s="39">
        <f t="shared" si="30"/>
        <v>0.15184332341076057</v>
      </c>
      <c r="U126" s="39">
        <f t="shared" si="31"/>
        <v>-0.36739618663646578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69335764</v>
      </c>
      <c r="E127" s="33">
        <v>69335764</v>
      </c>
      <c r="F127" s="33">
        <v>5139057</v>
      </c>
      <c r="G127" s="38">
        <f t="shared" si="24"/>
        <v>7.4118416002454376E-2</v>
      </c>
      <c r="H127" s="33">
        <v>5996648</v>
      </c>
      <c r="I127" s="38">
        <f t="shared" si="25"/>
        <v>8.6487083347058819E-2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11135705</v>
      </c>
      <c r="O127" s="38">
        <f t="shared" si="29"/>
        <v>0.16060549934951318</v>
      </c>
      <c r="P127" s="33">
        <v>18207673</v>
      </c>
      <c r="Q127" s="33">
        <v>69732556</v>
      </c>
      <c r="R127" s="33">
        <v>69732556</v>
      </c>
      <c r="S127" s="33">
        <v>6144859</v>
      </c>
      <c r="T127" s="38">
        <f t="shared" si="30"/>
        <v>8.8120375223303155E-2</v>
      </c>
      <c r="U127" s="38">
        <f t="shared" si="31"/>
        <v>-0.67065269680535233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93802849</v>
      </c>
      <c r="E128" s="33">
        <v>93802849</v>
      </c>
      <c r="F128" s="33">
        <v>5612196</v>
      </c>
      <c r="G128" s="38">
        <f t="shared" si="24"/>
        <v>5.9829696643862063E-2</v>
      </c>
      <c r="H128" s="33">
        <v>5988979</v>
      </c>
      <c r="I128" s="38">
        <f t="shared" si="25"/>
        <v>6.3846450975065805E-2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11601175</v>
      </c>
      <c r="O128" s="38">
        <f t="shared" si="29"/>
        <v>0.12367614761892787</v>
      </c>
      <c r="P128" s="33">
        <v>12626494</v>
      </c>
      <c r="Q128" s="33">
        <v>85011335</v>
      </c>
      <c r="R128" s="33">
        <v>85011335</v>
      </c>
      <c r="S128" s="33">
        <v>6616769</v>
      </c>
      <c r="T128" s="38">
        <f t="shared" si="30"/>
        <v>7.7833961788742648E-2</v>
      </c>
      <c r="U128" s="38">
        <f t="shared" si="31"/>
        <v>-0.52568155499064106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107759830</v>
      </c>
      <c r="E129" s="33">
        <v>107759830</v>
      </c>
      <c r="F129" s="33">
        <v>19015188</v>
      </c>
      <c r="G129" s="38">
        <f t="shared" si="24"/>
        <v>0.17645896434691852</v>
      </c>
      <c r="H129" s="33">
        <v>36644340</v>
      </c>
      <c r="I129" s="38">
        <f t="shared" si="25"/>
        <v>0.3400556589593729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55659528</v>
      </c>
      <c r="O129" s="38">
        <f t="shared" si="29"/>
        <v>0.51651462330629139</v>
      </c>
      <c r="P129" s="33">
        <v>38569973</v>
      </c>
      <c r="Q129" s="33">
        <v>79350104</v>
      </c>
      <c r="R129" s="33">
        <v>79350104</v>
      </c>
      <c r="S129" s="33">
        <v>20436561</v>
      </c>
      <c r="T129" s="38">
        <f t="shared" si="30"/>
        <v>0.25754926546788143</v>
      </c>
      <c r="U129" s="38">
        <f t="shared" si="31"/>
        <v>-4.9925702566605334E-2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67575471</v>
      </c>
      <c r="E130" s="33">
        <v>67575471</v>
      </c>
      <c r="F130" s="33">
        <v>8836221</v>
      </c>
      <c r="G130" s="38">
        <f t="shared" si="24"/>
        <v>0.13076077560746857</v>
      </c>
      <c r="H130" s="33">
        <v>18734405</v>
      </c>
      <c r="I130" s="38">
        <f t="shared" si="25"/>
        <v>0.27723676539376246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27570626</v>
      </c>
      <c r="O130" s="38">
        <f t="shared" si="29"/>
        <v>0.40799754100123103</v>
      </c>
      <c r="P130" s="33">
        <v>20546814</v>
      </c>
      <c r="Q130" s="33">
        <v>57795077</v>
      </c>
      <c r="R130" s="33">
        <v>57795077</v>
      </c>
      <c r="S130" s="33">
        <v>10078034</v>
      </c>
      <c r="T130" s="38">
        <f t="shared" si="30"/>
        <v>0.17437530189638817</v>
      </c>
      <c r="U130" s="38">
        <f t="shared" si="31"/>
        <v>-8.8208760735362657E-2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138844805</v>
      </c>
      <c r="E131" s="33">
        <v>146839997</v>
      </c>
      <c r="F131" s="33">
        <v>28402407</v>
      </c>
      <c r="G131" s="38">
        <f t="shared" si="24"/>
        <v>0.20456225927934429</v>
      </c>
      <c r="H131" s="33">
        <v>42429110</v>
      </c>
      <c r="I131" s="38">
        <f t="shared" si="25"/>
        <v>0.30558658640487124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70831517</v>
      </c>
      <c r="O131" s="38">
        <f t="shared" si="29"/>
        <v>0.51014884568421559</v>
      </c>
      <c r="P131" s="33">
        <v>54506142</v>
      </c>
      <c r="Q131" s="33">
        <v>129209427</v>
      </c>
      <c r="R131" s="33">
        <v>129209427</v>
      </c>
      <c r="S131" s="33">
        <v>34191774</v>
      </c>
      <c r="T131" s="38">
        <f t="shared" si="30"/>
        <v>0.26462290557174284</v>
      </c>
      <c r="U131" s="38">
        <f t="shared" si="31"/>
        <v>-0.22157194688261006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477318719</v>
      </c>
      <c r="E132" s="34">
        <f>SUM(E127:E131)</f>
        <v>485313911</v>
      </c>
      <c r="F132" s="34">
        <f>SUM(F127:F131)</f>
        <v>67005069</v>
      </c>
      <c r="G132" s="39">
        <f t="shared" si="24"/>
        <v>0.1403780458063284</v>
      </c>
      <c r="H132" s="34">
        <f>SUM(H127:H131)</f>
        <v>109793482</v>
      </c>
      <c r="I132" s="39">
        <f t="shared" si="25"/>
        <v>0.23002132040834544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176798551</v>
      </c>
      <c r="O132" s="39">
        <f t="shared" si="29"/>
        <v>0.37039936621467384</v>
      </c>
      <c r="P132" s="34">
        <f>SUM(P127:P131)</f>
        <v>144457096</v>
      </c>
      <c r="Q132" s="34">
        <f>SUM(Q127:Q131)</f>
        <v>421098499</v>
      </c>
      <c r="R132" s="34">
        <f>SUM(R127:R131)</f>
        <v>421098499</v>
      </c>
      <c r="S132" s="34">
        <f>SUM(S127:S131)</f>
        <v>77467997</v>
      </c>
      <c r="T132" s="39">
        <f t="shared" si="30"/>
        <v>0.18396645246650475</v>
      </c>
      <c r="U132" s="39">
        <f t="shared" si="31"/>
        <v>-0.23995784879961868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324628620</v>
      </c>
      <c r="E133" s="33">
        <v>324628620</v>
      </c>
      <c r="F133" s="33">
        <v>92186985</v>
      </c>
      <c r="G133" s="38">
        <f t="shared" si="24"/>
        <v>0.28397676397108795</v>
      </c>
      <c r="H133" s="33">
        <v>84690163</v>
      </c>
      <c r="I133" s="38">
        <f t="shared" si="25"/>
        <v>0.26088323019701715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176877148</v>
      </c>
      <c r="O133" s="38">
        <f t="shared" si="29"/>
        <v>0.54485999416810504</v>
      </c>
      <c r="P133" s="33">
        <v>154565684</v>
      </c>
      <c r="Q133" s="33">
        <v>393574881</v>
      </c>
      <c r="R133" s="33">
        <v>393574881</v>
      </c>
      <c r="S133" s="33">
        <v>75062803</v>
      </c>
      <c r="T133" s="38">
        <f t="shared" si="30"/>
        <v>0.19072051247091656</v>
      </c>
      <c r="U133" s="38">
        <f t="shared" si="31"/>
        <v>-0.45207654889296123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32050943</v>
      </c>
      <c r="E134" s="33">
        <v>32050943</v>
      </c>
      <c r="F134" s="33">
        <v>890185</v>
      </c>
      <c r="G134" s="38">
        <f t="shared" si="24"/>
        <v>2.7774065805177713E-2</v>
      </c>
      <c r="H134" s="33">
        <v>4429555</v>
      </c>
      <c r="I134" s="38">
        <f t="shared" si="25"/>
        <v>0.13820357797272922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5319740</v>
      </c>
      <c r="O134" s="38">
        <f t="shared" si="29"/>
        <v>0.16597764377790694</v>
      </c>
      <c r="P134" s="33">
        <v>7529070</v>
      </c>
      <c r="Q134" s="33">
        <v>33597277</v>
      </c>
      <c r="R134" s="33">
        <v>33597277</v>
      </c>
      <c r="S134" s="33">
        <v>3744765</v>
      </c>
      <c r="T134" s="38">
        <f t="shared" si="30"/>
        <v>0.11146037222004629</v>
      </c>
      <c r="U134" s="38">
        <f t="shared" si="31"/>
        <v>-0.41167302203326572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66479522</v>
      </c>
      <c r="E135" s="33">
        <v>66479522</v>
      </c>
      <c r="F135" s="33">
        <v>7334912</v>
      </c>
      <c r="G135" s="38">
        <f t="shared" si="24"/>
        <v>0.11033340462345682</v>
      </c>
      <c r="H135" s="33">
        <v>6274287</v>
      </c>
      <c r="I135" s="38">
        <f t="shared" si="25"/>
        <v>9.437924358120385E-2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13609199</v>
      </c>
      <c r="O135" s="38">
        <f t="shared" si="29"/>
        <v>0.20471264820466067</v>
      </c>
      <c r="P135" s="33">
        <v>15056984</v>
      </c>
      <c r="Q135" s="33">
        <v>41296377</v>
      </c>
      <c r="R135" s="33">
        <v>41296377</v>
      </c>
      <c r="S135" s="33">
        <v>6503336</v>
      </c>
      <c r="T135" s="38">
        <f t="shared" si="30"/>
        <v>0.15747957744574059</v>
      </c>
      <c r="U135" s="38">
        <f t="shared" si="31"/>
        <v>-0.5832972260580207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75075297</v>
      </c>
      <c r="E136" s="33">
        <v>75075297</v>
      </c>
      <c r="F136" s="33">
        <v>20940930</v>
      </c>
      <c r="G136" s="38">
        <f t="shared" si="24"/>
        <v>0.27893236306477748</v>
      </c>
      <c r="H136" s="33">
        <v>18743944</v>
      </c>
      <c r="I136" s="38">
        <f t="shared" si="25"/>
        <v>0.24966859604964334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39684874</v>
      </c>
      <c r="O136" s="38">
        <f t="shared" si="29"/>
        <v>0.52860095911442084</v>
      </c>
      <c r="P136" s="33">
        <v>14093197</v>
      </c>
      <c r="Q136" s="33">
        <v>75864085</v>
      </c>
      <c r="R136" s="33">
        <v>75864085</v>
      </c>
      <c r="S136" s="33">
        <v>6611876</v>
      </c>
      <c r="T136" s="38">
        <f t="shared" si="30"/>
        <v>8.7154231149034492E-2</v>
      </c>
      <c r="U136" s="38">
        <f t="shared" si="31"/>
        <v>0.32999943164067025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498234382</v>
      </c>
      <c r="E137" s="34">
        <f>SUM(E133:E136)</f>
        <v>498234382</v>
      </c>
      <c r="F137" s="34">
        <f>SUM(F133:F136)</f>
        <v>121353012</v>
      </c>
      <c r="G137" s="39">
        <f t="shared" ref="G137:G170" si="32">IF(($D137     =0),0,($F137     /$D137     ))</f>
        <v>0.24356611342811746</v>
      </c>
      <c r="H137" s="34">
        <f>SUM(H133:H136)</f>
        <v>114137949</v>
      </c>
      <c r="I137" s="39">
        <f t="shared" ref="I137:I170" si="33">IF(($D137     =0),0,($H137     /$D137     ))</f>
        <v>0.22908485067174669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235490961</v>
      </c>
      <c r="O137" s="39">
        <f t="shared" ref="O137:O170" si="37">IF(($D137     =0),0,($N137     /$D137     ))</f>
        <v>0.47265096409986412</v>
      </c>
      <c r="P137" s="34">
        <f>SUM(P133:P136)</f>
        <v>191244935</v>
      </c>
      <c r="Q137" s="34">
        <f>SUM(Q133:Q136)</f>
        <v>544332620</v>
      </c>
      <c r="R137" s="34">
        <f>SUM(R133:R136)</f>
        <v>544332620</v>
      </c>
      <c r="S137" s="34">
        <f>SUM(S133:S136)</f>
        <v>91922780</v>
      </c>
      <c r="T137" s="39">
        <f t="shared" ref="T137:T170" si="38">IF(($Q137     =0),0,($S137     /$Q137     ))</f>
        <v>0.16887244420516265</v>
      </c>
      <c r="U137" s="39">
        <f t="shared" ref="U137:U170" si="39">IF(($P137     =0),0,(($H137     /$P137     )-1))</f>
        <v>-0.40318446080676595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73377721</v>
      </c>
      <c r="E138" s="33">
        <v>73377721</v>
      </c>
      <c r="F138" s="33">
        <v>11067908</v>
      </c>
      <c r="G138" s="38">
        <f t="shared" si="32"/>
        <v>0.15083471998264977</v>
      </c>
      <c r="H138" s="33">
        <v>10986039</v>
      </c>
      <c r="I138" s="38">
        <f t="shared" si="33"/>
        <v>0.14971899985828124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22053947</v>
      </c>
      <c r="O138" s="38">
        <f t="shared" si="37"/>
        <v>0.30055371984093099</v>
      </c>
      <c r="P138" s="33">
        <v>26158011</v>
      </c>
      <c r="Q138" s="33">
        <v>68053593</v>
      </c>
      <c r="R138" s="33">
        <v>68053593</v>
      </c>
      <c r="S138" s="33">
        <v>17176893</v>
      </c>
      <c r="T138" s="38">
        <f t="shared" si="38"/>
        <v>0.25240244111725296</v>
      </c>
      <c r="U138" s="38">
        <f t="shared" si="39"/>
        <v>-0.58001244819416886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88083471</v>
      </c>
      <c r="E139" s="33">
        <v>88083471</v>
      </c>
      <c r="F139" s="33">
        <v>20746036</v>
      </c>
      <c r="G139" s="38">
        <f t="shared" si="32"/>
        <v>0.23552700369857132</v>
      </c>
      <c r="H139" s="33">
        <v>21915341</v>
      </c>
      <c r="I139" s="38">
        <f t="shared" si="33"/>
        <v>0.2488019687598369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42661377</v>
      </c>
      <c r="O139" s="38">
        <f t="shared" si="37"/>
        <v>0.48432897245840822</v>
      </c>
      <c r="P139" s="33">
        <v>25907611</v>
      </c>
      <c r="Q139" s="33">
        <v>92706346</v>
      </c>
      <c r="R139" s="33">
        <v>92706346</v>
      </c>
      <c r="S139" s="33">
        <v>11595477</v>
      </c>
      <c r="T139" s="38">
        <f t="shared" si="38"/>
        <v>0.12507748930154144</v>
      </c>
      <c r="U139" s="38">
        <f t="shared" si="39"/>
        <v>-0.15409641591422696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75583528</v>
      </c>
      <c r="E140" s="33">
        <v>75583528</v>
      </c>
      <c r="F140" s="33">
        <v>17847380</v>
      </c>
      <c r="G140" s="38">
        <f t="shared" si="32"/>
        <v>0.23612790342361367</v>
      </c>
      <c r="H140" s="33">
        <v>26819990</v>
      </c>
      <c r="I140" s="38">
        <f t="shared" si="33"/>
        <v>0.35483908610352244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44667370</v>
      </c>
      <c r="O140" s="38">
        <f t="shared" si="37"/>
        <v>0.59096698952713611</v>
      </c>
      <c r="P140" s="33">
        <v>42641576</v>
      </c>
      <c r="Q140" s="33">
        <v>74877217</v>
      </c>
      <c r="R140" s="33">
        <v>74877217</v>
      </c>
      <c r="S140" s="33">
        <v>25963288</v>
      </c>
      <c r="T140" s="38">
        <f t="shared" si="38"/>
        <v>0.34674483160879233</v>
      </c>
      <c r="U140" s="38">
        <f t="shared" si="39"/>
        <v>-0.37103661459416981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87148321</v>
      </c>
      <c r="E141" s="33">
        <v>87148321</v>
      </c>
      <c r="F141" s="33">
        <v>24165994</v>
      </c>
      <c r="G141" s="38">
        <f t="shared" si="32"/>
        <v>0.27729729870527281</v>
      </c>
      <c r="H141" s="33">
        <v>29359503</v>
      </c>
      <c r="I141" s="38">
        <f t="shared" si="33"/>
        <v>0.33689120642955361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53525497</v>
      </c>
      <c r="O141" s="38">
        <f t="shared" si="37"/>
        <v>0.61418850513482637</v>
      </c>
      <c r="P141" s="33">
        <v>64839376</v>
      </c>
      <c r="Q141" s="33">
        <v>73395600</v>
      </c>
      <c r="R141" s="33">
        <v>73395600</v>
      </c>
      <c r="S141" s="33">
        <v>41785366</v>
      </c>
      <c r="T141" s="38">
        <f t="shared" si="38"/>
        <v>0.56931704352849488</v>
      </c>
      <c r="U141" s="38">
        <f t="shared" si="39"/>
        <v>-0.54719639806527443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140386057</v>
      </c>
      <c r="E142" s="33">
        <v>140386057</v>
      </c>
      <c r="F142" s="33">
        <v>26764460</v>
      </c>
      <c r="G142" s="38">
        <f t="shared" si="32"/>
        <v>0.19064899016289061</v>
      </c>
      <c r="H142" s="33">
        <v>26720122</v>
      </c>
      <c r="I142" s="38">
        <f t="shared" si="33"/>
        <v>0.19033316107738535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53484582</v>
      </c>
      <c r="O142" s="38">
        <f t="shared" si="37"/>
        <v>0.38098215124027596</v>
      </c>
      <c r="P142" s="33">
        <v>47811253</v>
      </c>
      <c r="Q142" s="33">
        <v>140229211</v>
      </c>
      <c r="R142" s="33">
        <v>140229211</v>
      </c>
      <c r="S142" s="33">
        <v>20382851</v>
      </c>
      <c r="T142" s="38">
        <f t="shared" si="38"/>
        <v>0.14535381647408685</v>
      </c>
      <c r="U142" s="38">
        <f t="shared" si="39"/>
        <v>-0.44113319933280137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137208470</v>
      </c>
      <c r="E143" s="33">
        <v>137208470</v>
      </c>
      <c r="F143" s="33">
        <v>43761699</v>
      </c>
      <c r="G143" s="38">
        <f t="shared" si="32"/>
        <v>0.3189431308431615</v>
      </c>
      <c r="H143" s="33">
        <v>46582965</v>
      </c>
      <c r="I143" s="38">
        <f t="shared" si="33"/>
        <v>0.33950502472624322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90344664</v>
      </c>
      <c r="O143" s="38">
        <f t="shared" si="37"/>
        <v>0.65844815556940473</v>
      </c>
      <c r="P143" s="33">
        <v>94627137</v>
      </c>
      <c r="Q143" s="33">
        <v>211092708</v>
      </c>
      <c r="R143" s="33">
        <v>211092708</v>
      </c>
      <c r="S143" s="33">
        <v>46023808</v>
      </c>
      <c r="T143" s="38">
        <f t="shared" si="38"/>
        <v>0.21802651752423394</v>
      </c>
      <c r="U143" s="38">
        <f t="shared" si="39"/>
        <v>-0.50772086658396942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601787568</v>
      </c>
      <c r="E144" s="34">
        <f>SUM(E138:E143)</f>
        <v>601787568</v>
      </c>
      <c r="F144" s="34">
        <f>SUM(F138:F143)</f>
        <v>144353477</v>
      </c>
      <c r="G144" s="39">
        <f t="shared" si="32"/>
        <v>0.23987447510713614</v>
      </c>
      <c r="H144" s="34">
        <f>SUM(H138:H143)</f>
        <v>162383960</v>
      </c>
      <c r="I144" s="39">
        <f t="shared" si="33"/>
        <v>0.2698360162867306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306737437</v>
      </c>
      <c r="O144" s="39">
        <f t="shared" si="37"/>
        <v>0.5097104913938667</v>
      </c>
      <c r="P144" s="34">
        <f>SUM(P138:P143)</f>
        <v>301984964</v>
      </c>
      <c r="Q144" s="34">
        <f>SUM(Q138:Q143)</f>
        <v>660354675</v>
      </c>
      <c r="R144" s="34">
        <f>SUM(R138:R143)</f>
        <v>660354675</v>
      </c>
      <c r="S144" s="34">
        <f>SUM(S138:S143)</f>
        <v>162927683</v>
      </c>
      <c r="T144" s="39">
        <f t="shared" si="38"/>
        <v>0.24672753774325895</v>
      </c>
      <c r="U144" s="39">
        <f t="shared" si="39"/>
        <v>-0.4622779960660558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83198990</v>
      </c>
      <c r="E145" s="33">
        <v>83198990</v>
      </c>
      <c r="F145" s="33">
        <v>22120486</v>
      </c>
      <c r="G145" s="38">
        <f t="shared" si="32"/>
        <v>0.26587445352401512</v>
      </c>
      <c r="H145" s="33">
        <v>30839895</v>
      </c>
      <c r="I145" s="38">
        <f t="shared" si="33"/>
        <v>0.37067631470045492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52960381</v>
      </c>
      <c r="O145" s="38">
        <f t="shared" si="37"/>
        <v>0.63655076822446999</v>
      </c>
      <c r="P145" s="33">
        <v>39196516</v>
      </c>
      <c r="Q145" s="33">
        <v>75531274</v>
      </c>
      <c r="R145" s="33">
        <v>75531274</v>
      </c>
      <c r="S145" s="33">
        <v>25845919</v>
      </c>
      <c r="T145" s="38">
        <f t="shared" si="38"/>
        <v>0.34218830997078109</v>
      </c>
      <c r="U145" s="38">
        <f t="shared" si="39"/>
        <v>-0.21319805566392691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106080603</v>
      </c>
      <c r="E146" s="33">
        <v>106080603</v>
      </c>
      <c r="F146" s="33">
        <v>26486819</v>
      </c>
      <c r="G146" s="38">
        <f t="shared" si="32"/>
        <v>0.2496857884565381</v>
      </c>
      <c r="H146" s="33">
        <v>24103374</v>
      </c>
      <c r="I146" s="38">
        <f t="shared" si="33"/>
        <v>0.22721754324869364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50590193</v>
      </c>
      <c r="O146" s="38">
        <f t="shared" si="37"/>
        <v>0.47690333170523175</v>
      </c>
      <c r="P146" s="33">
        <v>39355838</v>
      </c>
      <c r="Q146" s="33">
        <v>86249044</v>
      </c>
      <c r="R146" s="33">
        <v>86249044</v>
      </c>
      <c r="S146" s="33">
        <v>20927501</v>
      </c>
      <c r="T146" s="38">
        <f t="shared" si="38"/>
        <v>0.24264038219368553</v>
      </c>
      <c r="U146" s="38">
        <f t="shared" si="39"/>
        <v>-0.38755276917239068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110234429</v>
      </c>
      <c r="E147" s="33">
        <v>110234429</v>
      </c>
      <c r="F147" s="33">
        <v>17896671</v>
      </c>
      <c r="G147" s="38">
        <f t="shared" si="32"/>
        <v>0.16235101104392713</v>
      </c>
      <c r="H147" s="33">
        <v>20233485</v>
      </c>
      <c r="I147" s="38">
        <f t="shared" si="33"/>
        <v>0.1835495968324016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38130156</v>
      </c>
      <c r="O147" s="38">
        <f t="shared" si="37"/>
        <v>0.3459006078763287</v>
      </c>
      <c r="P147" s="33">
        <v>55097881</v>
      </c>
      <c r="Q147" s="33">
        <v>102974630</v>
      </c>
      <c r="R147" s="33">
        <v>102974630</v>
      </c>
      <c r="S147" s="33">
        <v>44340944</v>
      </c>
      <c r="T147" s="38">
        <f t="shared" si="38"/>
        <v>0.43060066348381149</v>
      </c>
      <c r="U147" s="38">
        <f t="shared" si="39"/>
        <v>-0.63277199353637581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84349530</v>
      </c>
      <c r="E148" s="33">
        <v>84349530</v>
      </c>
      <c r="F148" s="33">
        <v>11244191</v>
      </c>
      <c r="G148" s="38">
        <f t="shared" si="32"/>
        <v>0.13330472617926858</v>
      </c>
      <c r="H148" s="33">
        <v>24806889</v>
      </c>
      <c r="I148" s="38">
        <f t="shared" si="33"/>
        <v>0.29409635121855449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36051080</v>
      </c>
      <c r="O148" s="38">
        <f t="shared" si="37"/>
        <v>0.42740107739782307</v>
      </c>
      <c r="P148" s="33">
        <v>25611485</v>
      </c>
      <c r="Q148" s="33">
        <v>135906833</v>
      </c>
      <c r="R148" s="33">
        <v>135906833</v>
      </c>
      <c r="S148" s="33">
        <v>13932884</v>
      </c>
      <c r="T148" s="38">
        <f t="shared" si="38"/>
        <v>0.10251790651320673</v>
      </c>
      <c r="U148" s="38">
        <f t="shared" si="39"/>
        <v>-3.1415437254028844E-2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113500153</v>
      </c>
      <c r="E149" s="33">
        <v>113500153</v>
      </c>
      <c r="F149" s="33">
        <v>7950311</v>
      </c>
      <c r="G149" s="38">
        <f t="shared" si="32"/>
        <v>7.0046698527357926E-2</v>
      </c>
      <c r="H149" s="33">
        <v>18436401</v>
      </c>
      <c r="I149" s="38">
        <f t="shared" si="33"/>
        <v>0.16243503213603597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26386712</v>
      </c>
      <c r="O149" s="38">
        <f t="shared" si="37"/>
        <v>0.23248173066339392</v>
      </c>
      <c r="P149" s="33">
        <v>46244923</v>
      </c>
      <c r="Q149" s="33">
        <v>156887835</v>
      </c>
      <c r="R149" s="33">
        <v>156887835</v>
      </c>
      <c r="S149" s="33">
        <v>28519094</v>
      </c>
      <c r="T149" s="38">
        <f t="shared" si="38"/>
        <v>0.18178014885602825</v>
      </c>
      <c r="U149" s="38">
        <f t="shared" si="39"/>
        <v>-0.60133135047062347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497363705</v>
      </c>
      <c r="E150" s="34">
        <f>SUM(E145:E149)</f>
        <v>497363705</v>
      </c>
      <c r="F150" s="34">
        <f>SUM(F145:F149)</f>
        <v>85698478</v>
      </c>
      <c r="G150" s="39">
        <f t="shared" si="32"/>
        <v>0.17230545200317743</v>
      </c>
      <c r="H150" s="34">
        <f>SUM(H145:H149)</f>
        <v>118420044</v>
      </c>
      <c r="I150" s="39">
        <f t="shared" si="33"/>
        <v>0.2380954677824752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204118522</v>
      </c>
      <c r="O150" s="39">
        <f t="shared" si="37"/>
        <v>0.41040091978565263</v>
      </c>
      <c r="P150" s="34">
        <f>SUM(P145:P149)</f>
        <v>205506643</v>
      </c>
      <c r="Q150" s="34">
        <f>SUM(Q145:Q149)</f>
        <v>557549616</v>
      </c>
      <c r="R150" s="34">
        <f>SUM(R145:R149)</f>
        <v>557549616</v>
      </c>
      <c r="S150" s="34">
        <f>SUM(S145:S149)</f>
        <v>133566342</v>
      </c>
      <c r="T150" s="39">
        <f t="shared" si="38"/>
        <v>0.23955956235471607</v>
      </c>
      <c r="U150" s="39">
        <f t="shared" si="39"/>
        <v>-0.42376537190576369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90015131</v>
      </c>
      <c r="E151" s="33">
        <v>90015131</v>
      </c>
      <c r="F151" s="33">
        <v>21457093</v>
      </c>
      <c r="G151" s="38">
        <f t="shared" si="32"/>
        <v>0.23837206880252165</v>
      </c>
      <c r="H151" s="33">
        <v>21596031</v>
      </c>
      <c r="I151" s="38">
        <f t="shared" si="33"/>
        <v>0.23991556486208968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43053124</v>
      </c>
      <c r="O151" s="38">
        <f t="shared" si="37"/>
        <v>0.47828763366461136</v>
      </c>
      <c r="P151" s="33">
        <v>34549442</v>
      </c>
      <c r="Q151" s="33">
        <v>81130354</v>
      </c>
      <c r="R151" s="33">
        <v>81130354</v>
      </c>
      <c r="S151" s="33">
        <v>20677827</v>
      </c>
      <c r="T151" s="38">
        <f t="shared" si="38"/>
        <v>0.25487164766962561</v>
      </c>
      <c r="U151" s="38">
        <f t="shared" si="39"/>
        <v>-0.374923884443633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525985800</v>
      </c>
      <c r="E152" s="33">
        <v>525985800</v>
      </c>
      <c r="F152" s="33">
        <v>91809794</v>
      </c>
      <c r="G152" s="38">
        <f t="shared" si="32"/>
        <v>0.17454804673434149</v>
      </c>
      <c r="H152" s="33">
        <v>141707536</v>
      </c>
      <c r="I152" s="38">
        <f t="shared" si="33"/>
        <v>0.26941323511014936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233517330</v>
      </c>
      <c r="O152" s="38">
        <f t="shared" si="37"/>
        <v>0.44396128184449085</v>
      </c>
      <c r="P152" s="33">
        <v>183085452</v>
      </c>
      <c r="Q152" s="33">
        <v>441118700</v>
      </c>
      <c r="R152" s="33">
        <v>441118700</v>
      </c>
      <c r="S152" s="33">
        <v>110367661</v>
      </c>
      <c r="T152" s="38">
        <f t="shared" si="38"/>
        <v>0.25019946105209323</v>
      </c>
      <c r="U152" s="38">
        <f t="shared" si="39"/>
        <v>-0.22600329817576115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70790760</v>
      </c>
      <c r="E153" s="33">
        <v>70790760</v>
      </c>
      <c r="F153" s="33">
        <v>15550848</v>
      </c>
      <c r="G153" s="38">
        <f t="shared" si="32"/>
        <v>0.21967341500500911</v>
      </c>
      <c r="H153" s="33">
        <v>17123166</v>
      </c>
      <c r="I153" s="38">
        <f t="shared" si="33"/>
        <v>0.24188419505596492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32674014</v>
      </c>
      <c r="O153" s="38">
        <f t="shared" si="37"/>
        <v>0.46155761006097407</v>
      </c>
      <c r="P153" s="33">
        <v>63056439</v>
      </c>
      <c r="Q153" s="33">
        <v>70555680</v>
      </c>
      <c r="R153" s="33">
        <v>70555680</v>
      </c>
      <c r="S153" s="33">
        <v>17589051</v>
      </c>
      <c r="T153" s="38">
        <f t="shared" si="38"/>
        <v>0.24929319652223605</v>
      </c>
      <c r="U153" s="38">
        <f t="shared" si="39"/>
        <v>-0.72844698699208177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42475127</v>
      </c>
      <c r="E154" s="33">
        <v>42475127</v>
      </c>
      <c r="F154" s="33">
        <v>15144945</v>
      </c>
      <c r="G154" s="38">
        <f t="shared" si="32"/>
        <v>0.35656032293911682</v>
      </c>
      <c r="H154" s="33">
        <v>16459449</v>
      </c>
      <c r="I154" s="38">
        <f t="shared" si="33"/>
        <v>0.38750794082381435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31604394</v>
      </c>
      <c r="O154" s="38">
        <f t="shared" si="37"/>
        <v>0.74406826376293123</v>
      </c>
      <c r="P154" s="33">
        <v>26875273</v>
      </c>
      <c r="Q154" s="33">
        <v>55957165</v>
      </c>
      <c r="R154" s="33">
        <v>55957165</v>
      </c>
      <c r="S154" s="33">
        <v>12700533</v>
      </c>
      <c r="T154" s="38">
        <f t="shared" si="38"/>
        <v>0.22696884304270953</v>
      </c>
      <c r="U154" s="38">
        <f t="shared" si="39"/>
        <v>-0.3875616072811614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76067852</v>
      </c>
      <c r="E155" s="33">
        <v>76067852</v>
      </c>
      <c r="F155" s="33">
        <v>9662132</v>
      </c>
      <c r="G155" s="38">
        <f t="shared" si="32"/>
        <v>0.1270199137475316</v>
      </c>
      <c r="H155" s="33">
        <v>17304408</v>
      </c>
      <c r="I155" s="38">
        <f t="shared" si="33"/>
        <v>0.22748648141135891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26966540</v>
      </c>
      <c r="O155" s="38">
        <f t="shared" si="37"/>
        <v>0.35450639515889049</v>
      </c>
      <c r="P155" s="33">
        <v>23136775</v>
      </c>
      <c r="Q155" s="33">
        <v>87187941</v>
      </c>
      <c r="R155" s="33">
        <v>87187941</v>
      </c>
      <c r="S155" s="33">
        <v>9977175</v>
      </c>
      <c r="T155" s="38">
        <f t="shared" si="38"/>
        <v>0.11443296957775388</v>
      </c>
      <c r="U155" s="38">
        <f t="shared" si="39"/>
        <v>-0.25208210738099845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213855321</v>
      </c>
      <c r="E156" s="33">
        <v>213855321</v>
      </c>
      <c r="F156" s="33">
        <v>46402944</v>
      </c>
      <c r="G156" s="38">
        <f t="shared" si="32"/>
        <v>0.21698288255357462</v>
      </c>
      <c r="H156" s="33">
        <v>53444602</v>
      </c>
      <c r="I156" s="38">
        <f t="shared" si="33"/>
        <v>0.24991008757738603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99847546</v>
      </c>
      <c r="O156" s="38">
        <f t="shared" si="37"/>
        <v>0.46689297013096065</v>
      </c>
      <c r="P156" s="33">
        <v>76129747</v>
      </c>
      <c r="Q156" s="33">
        <v>161123842</v>
      </c>
      <c r="R156" s="33">
        <v>161123842</v>
      </c>
      <c r="S156" s="33">
        <v>36838283</v>
      </c>
      <c r="T156" s="38">
        <f t="shared" si="38"/>
        <v>0.22863334527487247</v>
      </c>
      <c r="U156" s="38">
        <f t="shared" si="39"/>
        <v>-0.29798003926113137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1019189991</v>
      </c>
      <c r="E157" s="34">
        <f>SUM(E151:E156)</f>
        <v>1019189991</v>
      </c>
      <c r="F157" s="34">
        <f>SUM(F151:F156)</f>
        <v>200027756</v>
      </c>
      <c r="G157" s="39">
        <f t="shared" si="32"/>
        <v>0.19626149958923605</v>
      </c>
      <c r="H157" s="34">
        <f>SUM(H151:H156)</f>
        <v>267635192</v>
      </c>
      <c r="I157" s="39">
        <f t="shared" si="33"/>
        <v>0.26259597755410063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467662948</v>
      </c>
      <c r="O157" s="39">
        <f t="shared" si="37"/>
        <v>0.45885747714333669</v>
      </c>
      <c r="P157" s="34">
        <f>SUM(P151:P156)</f>
        <v>406833128</v>
      </c>
      <c r="Q157" s="34">
        <f>SUM(Q151:Q156)</f>
        <v>897073682</v>
      </c>
      <c r="R157" s="34">
        <f>SUM(R151:R156)</f>
        <v>897073682</v>
      </c>
      <c r="S157" s="34">
        <f>SUM(S151:S156)</f>
        <v>208150530</v>
      </c>
      <c r="T157" s="39">
        <f t="shared" si="38"/>
        <v>0.23203281310843316</v>
      </c>
      <c r="U157" s="39">
        <f t="shared" si="39"/>
        <v>-0.34214995392410619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102382146</v>
      </c>
      <c r="E158" s="33">
        <v>102382146</v>
      </c>
      <c r="F158" s="33">
        <v>14762489</v>
      </c>
      <c r="G158" s="38">
        <f t="shared" si="32"/>
        <v>0.14419007196821212</v>
      </c>
      <c r="H158" s="33">
        <v>36988163</v>
      </c>
      <c r="I158" s="38">
        <f t="shared" si="33"/>
        <v>0.36127551965945315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51750652</v>
      </c>
      <c r="O158" s="38">
        <f t="shared" si="37"/>
        <v>0.50546559162766524</v>
      </c>
      <c r="P158" s="33">
        <v>34659516</v>
      </c>
      <c r="Q158" s="33">
        <v>102503047</v>
      </c>
      <c r="R158" s="33">
        <v>102503047</v>
      </c>
      <c r="S158" s="33">
        <v>17834740</v>
      </c>
      <c r="T158" s="38">
        <f t="shared" si="38"/>
        <v>0.17399229117550039</v>
      </c>
      <c r="U158" s="38">
        <f t="shared" si="39"/>
        <v>6.7186368095849991E-2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220484672</v>
      </c>
      <c r="E159" s="33">
        <v>220484672</v>
      </c>
      <c r="F159" s="33">
        <v>35934504</v>
      </c>
      <c r="G159" s="38">
        <f t="shared" si="32"/>
        <v>0.16297960159334796</v>
      </c>
      <c r="H159" s="33">
        <v>42005589</v>
      </c>
      <c r="I159" s="38">
        <f t="shared" si="33"/>
        <v>0.19051478100028649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77940093</v>
      </c>
      <c r="O159" s="38">
        <f t="shared" si="37"/>
        <v>0.35349438259363447</v>
      </c>
      <c r="P159" s="33">
        <v>68812837</v>
      </c>
      <c r="Q159" s="33">
        <v>200021832</v>
      </c>
      <c r="R159" s="33">
        <v>200021832</v>
      </c>
      <c r="S159" s="33">
        <v>40918773</v>
      </c>
      <c r="T159" s="38">
        <f t="shared" si="38"/>
        <v>0.20457153397135169</v>
      </c>
      <c r="U159" s="38">
        <f t="shared" si="39"/>
        <v>-0.38956754536947813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96626768</v>
      </c>
      <c r="E160" s="33">
        <v>96626768</v>
      </c>
      <c r="F160" s="33">
        <v>19788358</v>
      </c>
      <c r="G160" s="38">
        <f t="shared" si="32"/>
        <v>0.20479167843014268</v>
      </c>
      <c r="H160" s="33">
        <v>24629704</v>
      </c>
      <c r="I160" s="38">
        <f t="shared" si="33"/>
        <v>0.2548952480745294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44418062</v>
      </c>
      <c r="O160" s="38">
        <f t="shared" si="37"/>
        <v>0.45968692650467208</v>
      </c>
      <c r="P160" s="33">
        <v>46553866</v>
      </c>
      <c r="Q160" s="33">
        <v>90005379</v>
      </c>
      <c r="R160" s="33">
        <v>90005379</v>
      </c>
      <c r="S160" s="33">
        <v>29939819</v>
      </c>
      <c r="T160" s="38">
        <f t="shared" si="38"/>
        <v>0.33264477448620045</v>
      </c>
      <c r="U160" s="38">
        <f t="shared" si="39"/>
        <v>-0.47094181179281647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72350038</v>
      </c>
      <c r="E161" s="33">
        <v>72350038</v>
      </c>
      <c r="F161" s="33">
        <v>15497700</v>
      </c>
      <c r="G161" s="38">
        <f t="shared" si="32"/>
        <v>0.21420444865557639</v>
      </c>
      <c r="H161" s="33">
        <v>17389947</v>
      </c>
      <c r="I161" s="38">
        <f t="shared" si="33"/>
        <v>0.24035850540949266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32887647</v>
      </c>
      <c r="O161" s="38">
        <f t="shared" si="37"/>
        <v>0.45456295406506902</v>
      </c>
      <c r="P161" s="33">
        <v>35495088</v>
      </c>
      <c r="Q161" s="33">
        <v>64908671</v>
      </c>
      <c r="R161" s="33">
        <v>64908671</v>
      </c>
      <c r="S161" s="33">
        <v>19486041</v>
      </c>
      <c r="T161" s="38">
        <f t="shared" si="38"/>
        <v>0.30020705554116184</v>
      </c>
      <c r="U161" s="38">
        <f t="shared" si="39"/>
        <v>-0.51007454890659798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280083462</v>
      </c>
      <c r="E162" s="33">
        <v>280083462</v>
      </c>
      <c r="F162" s="33">
        <v>53829884</v>
      </c>
      <c r="G162" s="38">
        <f t="shared" si="32"/>
        <v>0.19219229730886431</v>
      </c>
      <c r="H162" s="33">
        <v>63863341</v>
      </c>
      <c r="I162" s="38">
        <f t="shared" si="33"/>
        <v>0.22801539421131548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117693225</v>
      </c>
      <c r="O162" s="38">
        <f t="shared" si="37"/>
        <v>0.42020769152017978</v>
      </c>
      <c r="P162" s="33">
        <v>99945157</v>
      </c>
      <c r="Q162" s="33">
        <v>250026024</v>
      </c>
      <c r="R162" s="33">
        <v>250026024</v>
      </c>
      <c r="S162" s="33">
        <v>46244799</v>
      </c>
      <c r="T162" s="38">
        <f t="shared" si="38"/>
        <v>0.1849599424098349</v>
      </c>
      <c r="U162" s="38">
        <f t="shared" si="39"/>
        <v>-0.36101615208828974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771927086</v>
      </c>
      <c r="E163" s="34">
        <f>SUM(E158:E162)</f>
        <v>771927086</v>
      </c>
      <c r="F163" s="34">
        <f>SUM(F158:F162)</f>
        <v>139812935</v>
      </c>
      <c r="G163" s="39">
        <f t="shared" si="32"/>
        <v>0.18112194472212106</v>
      </c>
      <c r="H163" s="34">
        <f>SUM(H158:H162)</f>
        <v>184876744</v>
      </c>
      <c r="I163" s="39">
        <f t="shared" si="33"/>
        <v>0.23950026803438271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324689679</v>
      </c>
      <c r="O163" s="39">
        <f t="shared" si="37"/>
        <v>0.4206222127565038</v>
      </c>
      <c r="P163" s="34">
        <f>SUM(P158:P162)</f>
        <v>285466464</v>
      </c>
      <c r="Q163" s="34">
        <f>SUM(Q158:Q162)</f>
        <v>707464953</v>
      </c>
      <c r="R163" s="34">
        <f>SUM(R158:R162)</f>
        <v>707464953</v>
      </c>
      <c r="S163" s="34">
        <f>SUM(S158:S162)</f>
        <v>154424172</v>
      </c>
      <c r="T163" s="39">
        <f t="shared" si="38"/>
        <v>0.21827819363371348</v>
      </c>
      <c r="U163" s="39">
        <f t="shared" si="39"/>
        <v>-0.35236965698359579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103854955</v>
      </c>
      <c r="E164" s="33">
        <v>103854955</v>
      </c>
      <c r="F164" s="33">
        <v>18971925</v>
      </c>
      <c r="G164" s="38">
        <f t="shared" si="32"/>
        <v>0.18267712888614704</v>
      </c>
      <c r="H164" s="33">
        <v>34846401</v>
      </c>
      <c r="I164" s="38">
        <f t="shared" si="33"/>
        <v>0.33552949880918054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53818326</v>
      </c>
      <c r="O164" s="38">
        <f t="shared" si="37"/>
        <v>0.51820662769532755</v>
      </c>
      <c r="P164" s="33">
        <v>42197759</v>
      </c>
      <c r="Q164" s="33">
        <v>109054333</v>
      </c>
      <c r="R164" s="33">
        <v>109054333</v>
      </c>
      <c r="S164" s="33">
        <v>19351736</v>
      </c>
      <c r="T164" s="38">
        <f t="shared" si="38"/>
        <v>0.17745040905435641</v>
      </c>
      <c r="U164" s="38">
        <f t="shared" si="39"/>
        <v>-0.17421204761134357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87316977</v>
      </c>
      <c r="E165" s="33">
        <v>87316977</v>
      </c>
      <c r="F165" s="33">
        <v>16350059</v>
      </c>
      <c r="G165" s="38">
        <f t="shared" si="32"/>
        <v>0.18724948528623478</v>
      </c>
      <c r="H165" s="33">
        <v>23559057</v>
      </c>
      <c r="I165" s="38">
        <f t="shared" si="33"/>
        <v>0.26981072649823873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39909116</v>
      </c>
      <c r="O165" s="38">
        <f t="shared" si="37"/>
        <v>0.45706021178447348</v>
      </c>
      <c r="P165" s="33">
        <v>38633418</v>
      </c>
      <c r="Q165" s="33">
        <v>73844659</v>
      </c>
      <c r="R165" s="33">
        <v>73844659</v>
      </c>
      <c r="S165" s="33">
        <v>30250012</v>
      </c>
      <c r="T165" s="38">
        <f t="shared" si="38"/>
        <v>0.40964387146807735</v>
      </c>
      <c r="U165" s="38">
        <f t="shared" si="39"/>
        <v>-0.39018967982589581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91564983</v>
      </c>
      <c r="E166" s="33">
        <v>91564983</v>
      </c>
      <c r="F166" s="33">
        <v>20384219</v>
      </c>
      <c r="G166" s="38">
        <f t="shared" si="32"/>
        <v>0.22262024555828291</v>
      </c>
      <c r="H166" s="33">
        <v>19929721</v>
      </c>
      <c r="I166" s="38">
        <f t="shared" si="33"/>
        <v>0.2176565794808262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40313940</v>
      </c>
      <c r="O166" s="38">
        <f t="shared" si="37"/>
        <v>0.44027682503910909</v>
      </c>
      <c r="P166" s="33">
        <v>35388707</v>
      </c>
      <c r="Q166" s="33">
        <v>77965712</v>
      </c>
      <c r="R166" s="33">
        <v>77965712</v>
      </c>
      <c r="S166" s="33">
        <v>17980306</v>
      </c>
      <c r="T166" s="38">
        <f t="shared" si="38"/>
        <v>0.23061812095039932</v>
      </c>
      <c r="U166" s="38">
        <f t="shared" si="39"/>
        <v>-0.43683387471602164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124749167</v>
      </c>
      <c r="E167" s="33">
        <v>124749167</v>
      </c>
      <c r="F167" s="33">
        <v>19923303</v>
      </c>
      <c r="G167" s="38">
        <f t="shared" si="32"/>
        <v>0.15970690209097749</v>
      </c>
      <c r="H167" s="33">
        <v>24862080</v>
      </c>
      <c r="I167" s="38">
        <f t="shared" si="33"/>
        <v>0.19929656123475359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44785383</v>
      </c>
      <c r="O167" s="38">
        <f t="shared" si="37"/>
        <v>0.35900346332573108</v>
      </c>
      <c r="P167" s="33">
        <v>35681709</v>
      </c>
      <c r="Q167" s="33">
        <v>101411248</v>
      </c>
      <c r="R167" s="33">
        <v>101411248</v>
      </c>
      <c r="S167" s="33">
        <v>20057453</v>
      </c>
      <c r="T167" s="38">
        <f t="shared" si="38"/>
        <v>0.19778331689597192</v>
      </c>
      <c r="U167" s="38">
        <f t="shared" si="39"/>
        <v>-0.30322619917112159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217552827</v>
      </c>
      <c r="E168" s="33">
        <v>217552827</v>
      </c>
      <c r="F168" s="33">
        <v>41535004</v>
      </c>
      <c r="G168" s="38">
        <f t="shared" si="32"/>
        <v>0.19091916465879802</v>
      </c>
      <c r="H168" s="33">
        <v>57246162</v>
      </c>
      <c r="I168" s="38">
        <f t="shared" si="33"/>
        <v>0.26313683342758859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98781166</v>
      </c>
      <c r="O168" s="38">
        <f t="shared" si="37"/>
        <v>0.45405599808638664</v>
      </c>
      <c r="P168" s="33">
        <v>82993397</v>
      </c>
      <c r="Q168" s="33">
        <v>208209031</v>
      </c>
      <c r="R168" s="33">
        <v>208209031</v>
      </c>
      <c r="S168" s="33">
        <v>41273334</v>
      </c>
      <c r="T168" s="38">
        <f t="shared" si="38"/>
        <v>0.19823027753296638</v>
      </c>
      <c r="U168" s="38">
        <f t="shared" si="39"/>
        <v>-0.31023233089254076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625038909</v>
      </c>
      <c r="E169" s="34">
        <f>SUM(E164:E168)</f>
        <v>625038909</v>
      </c>
      <c r="F169" s="34">
        <f>SUM(F164:F168)</f>
        <v>117164510</v>
      </c>
      <c r="G169" s="39">
        <f t="shared" si="32"/>
        <v>0.187451546316455</v>
      </c>
      <c r="H169" s="34">
        <f>SUM(H164:H168)</f>
        <v>160443421</v>
      </c>
      <c r="I169" s="39">
        <f t="shared" si="33"/>
        <v>0.25669349330059066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277607931</v>
      </c>
      <c r="O169" s="39">
        <f t="shared" si="37"/>
        <v>0.44414503961704566</v>
      </c>
      <c r="P169" s="34">
        <f>SUM(P164:P168)</f>
        <v>234894990</v>
      </c>
      <c r="Q169" s="34">
        <f>SUM(Q164:Q168)</f>
        <v>570484983</v>
      </c>
      <c r="R169" s="34">
        <f>SUM(R164:R168)</f>
        <v>570484983</v>
      </c>
      <c r="S169" s="34">
        <f>SUM(S164:S168)</f>
        <v>128912841</v>
      </c>
      <c r="T169" s="39">
        <f t="shared" si="38"/>
        <v>0.22597061244642788</v>
      </c>
      <c r="U169" s="39">
        <f t="shared" si="39"/>
        <v>-0.31695681972612533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14100531116</v>
      </c>
      <c r="E170" s="34">
        <f>SUM(E105,E107:E111,E113:E120,E122:E125,E127:E131,E133:E136,E138:E143,E145:E149,E151:E156,E158:E162,E164:E168)</f>
        <v>14140207685</v>
      </c>
      <c r="F170" s="34">
        <f>SUM(F105,F107:F111,F113:F120,F122:F125,F127:F131,F133:F136,F138:F143,F145:F149,F151:F156,F158:F162,F164:F168)</f>
        <v>2683883198</v>
      </c>
      <c r="G170" s="39">
        <f t="shared" si="32"/>
        <v>0.19033915644174379</v>
      </c>
      <c r="H170" s="34">
        <f>SUM(H105,H107:H111,H113:H120,H122:H125,H127:H131,H133:H136,H138:H143,H145:H149,H151:H156,H158:H162,H164:H168)</f>
        <v>3584459088</v>
      </c>
      <c r="I170" s="39">
        <f t="shared" si="33"/>
        <v>0.25420738116259195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6268342286</v>
      </c>
      <c r="O170" s="39">
        <f t="shared" si="37"/>
        <v>0.44454653760433571</v>
      </c>
      <c r="P170" s="34">
        <f>SUM(P105,P107:P111,P113:P120,P122:P125,P127:P131,P133:P136,P138:P143,P145:P149,P151:P156,P158:P162,P164:P168)</f>
        <v>6188287316</v>
      </c>
      <c r="Q170" s="34">
        <f>SUM(Q105,Q107:Q111,Q113:Q120,Q122:Q125,Q127:Q131,Q133:Q136,Q138:Q143,Q145:Q149,Q151:Q156,Q158:Q162,Q164:Q168)</f>
        <v>14366594914</v>
      </c>
      <c r="R170" s="34">
        <f>SUM(R105,R107:R111,R113:R120,R122:R125,R127:R131,R133:R136,R138:R143,R145:R149,R151:R156,R158:R162,R164:R168)</f>
        <v>14366594914</v>
      </c>
      <c r="S170" s="34">
        <f>SUM(S105,S107:S111,S113:S120,S122:S125,S127:S131,S133:S136,S138:S143,S145:S149,S151:S156,S158:S162,S164:S168)</f>
        <v>2929709886</v>
      </c>
      <c r="T170" s="39">
        <f t="shared" si="38"/>
        <v>0.20392514047605309</v>
      </c>
      <c r="U170" s="39">
        <f t="shared" si="39"/>
        <v>-0.42076718404262281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267176498</v>
      </c>
      <c r="E173" s="33">
        <v>267176498</v>
      </c>
      <c r="F173" s="33">
        <v>33238734</v>
      </c>
      <c r="G173" s="38">
        <f t="shared" ref="G173:G205" si="40">IF(($D173     =0),0,($F173     /$D173     ))</f>
        <v>0.12440740203129692</v>
      </c>
      <c r="H173" s="33">
        <v>29647931</v>
      </c>
      <c r="I173" s="38">
        <f t="shared" ref="I173:I205" si="41">IF(($D173     =0),0,($H173     /$D173     ))</f>
        <v>0.11096758592890907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62886665</v>
      </c>
      <c r="O173" s="38">
        <f t="shared" ref="O173:O205" si="45">IF(($D173     =0),0,($N173     /$D173     ))</f>
        <v>0.23537498796020598</v>
      </c>
      <c r="P173" s="33">
        <v>59170970</v>
      </c>
      <c r="Q173" s="33">
        <v>252692200</v>
      </c>
      <c r="R173" s="33">
        <v>252692200</v>
      </c>
      <c r="S173" s="33">
        <v>31766945</v>
      </c>
      <c r="T173" s="38">
        <f t="shared" ref="T173:T205" si="46">IF(($Q173     =0),0,($S173     /$Q173     ))</f>
        <v>0.12571399117186838</v>
      </c>
      <c r="U173" s="38">
        <f t="shared" ref="U173:U205" si="47">IF(($P173     =0),0,(($H173     /$P173     )-1))</f>
        <v>-0.49894465140591748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135919723</v>
      </c>
      <c r="E174" s="33">
        <v>135919723</v>
      </c>
      <c r="F174" s="33">
        <v>22894852</v>
      </c>
      <c r="G174" s="38">
        <f t="shared" si="40"/>
        <v>0.16844392774402578</v>
      </c>
      <c r="H174" s="33">
        <v>35040549</v>
      </c>
      <c r="I174" s="38">
        <f t="shared" si="41"/>
        <v>0.25780326965498596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57935401</v>
      </c>
      <c r="O174" s="38">
        <f t="shared" si="45"/>
        <v>0.42624719739901179</v>
      </c>
      <c r="P174" s="33">
        <v>50601111</v>
      </c>
      <c r="Q174" s="33">
        <v>141413694</v>
      </c>
      <c r="R174" s="33">
        <v>141413694</v>
      </c>
      <c r="S174" s="33">
        <v>25965446</v>
      </c>
      <c r="T174" s="38">
        <f t="shared" si="46"/>
        <v>0.18361337764078209</v>
      </c>
      <c r="U174" s="38">
        <f t="shared" si="47"/>
        <v>-0.30751423619928031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263481478</v>
      </c>
      <c r="E175" s="33">
        <v>263481478</v>
      </c>
      <c r="F175" s="33">
        <v>62715109</v>
      </c>
      <c r="G175" s="38">
        <f t="shared" si="40"/>
        <v>0.23802473508213734</v>
      </c>
      <c r="H175" s="33">
        <v>53757102</v>
      </c>
      <c r="I175" s="38">
        <f t="shared" si="41"/>
        <v>0.20402611374451149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116472211</v>
      </c>
      <c r="O175" s="38">
        <f t="shared" si="45"/>
        <v>0.44205084882664886</v>
      </c>
      <c r="P175" s="33">
        <v>152413476</v>
      </c>
      <c r="Q175" s="33">
        <v>237609210</v>
      </c>
      <c r="R175" s="33">
        <v>237609210</v>
      </c>
      <c r="S175" s="33">
        <v>105390624</v>
      </c>
      <c r="T175" s="38">
        <f t="shared" si="46"/>
        <v>0.44354603931388015</v>
      </c>
      <c r="U175" s="38">
        <f t="shared" si="47"/>
        <v>-0.64729429830732288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162104704</v>
      </c>
      <c r="E176" s="33">
        <v>162104704</v>
      </c>
      <c r="F176" s="33">
        <v>24411644</v>
      </c>
      <c r="G176" s="38">
        <f t="shared" si="40"/>
        <v>0.15059182983363642</v>
      </c>
      <c r="H176" s="33">
        <v>21748677</v>
      </c>
      <c r="I176" s="38">
        <f t="shared" si="41"/>
        <v>0.13416437933843056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46160321</v>
      </c>
      <c r="O176" s="38">
        <f t="shared" si="45"/>
        <v>0.28475620917206695</v>
      </c>
      <c r="P176" s="33">
        <v>38126025</v>
      </c>
      <c r="Q176" s="33">
        <v>155716372</v>
      </c>
      <c r="R176" s="33">
        <v>155716372</v>
      </c>
      <c r="S176" s="33">
        <v>17533773</v>
      </c>
      <c r="T176" s="38">
        <f t="shared" si="46"/>
        <v>0.11260070328378829</v>
      </c>
      <c r="U176" s="38">
        <f t="shared" si="47"/>
        <v>-0.42955823482778499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121724984</v>
      </c>
      <c r="E177" s="33">
        <v>121724984</v>
      </c>
      <c r="F177" s="33">
        <v>12150815</v>
      </c>
      <c r="G177" s="38">
        <f t="shared" si="40"/>
        <v>9.9821865657423292E-2</v>
      </c>
      <c r="H177" s="33">
        <v>18589164</v>
      </c>
      <c r="I177" s="38">
        <f t="shared" si="41"/>
        <v>0.15271445014114768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30739979</v>
      </c>
      <c r="O177" s="38">
        <f t="shared" si="45"/>
        <v>0.252536315798571</v>
      </c>
      <c r="P177" s="33">
        <v>23281955</v>
      </c>
      <c r="Q177" s="33">
        <v>116004102</v>
      </c>
      <c r="R177" s="33">
        <v>116004102</v>
      </c>
      <c r="S177" s="33">
        <v>12502868</v>
      </c>
      <c r="T177" s="38">
        <f t="shared" si="46"/>
        <v>0.10777953352028879</v>
      </c>
      <c r="U177" s="38">
        <f t="shared" si="47"/>
        <v>-0.20156344258890635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295218840</v>
      </c>
      <c r="E178" s="33">
        <v>295218840</v>
      </c>
      <c r="F178" s="33">
        <v>42301181</v>
      </c>
      <c r="G178" s="38">
        <f t="shared" si="40"/>
        <v>0.14328753883051637</v>
      </c>
      <c r="H178" s="33">
        <v>23423804</v>
      </c>
      <c r="I178" s="38">
        <f t="shared" si="41"/>
        <v>7.9343865723474835E-2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65724985</v>
      </c>
      <c r="O178" s="38">
        <f t="shared" si="45"/>
        <v>0.22263140455399119</v>
      </c>
      <c r="P178" s="33">
        <v>93193102</v>
      </c>
      <c r="Q178" s="33">
        <v>189240372</v>
      </c>
      <c r="R178" s="33">
        <v>189240372</v>
      </c>
      <c r="S178" s="33">
        <v>55006092</v>
      </c>
      <c r="T178" s="38">
        <f t="shared" si="46"/>
        <v>0.29066784967004822</v>
      </c>
      <c r="U178" s="38">
        <f t="shared" si="47"/>
        <v>-0.74865302798913169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1245626227</v>
      </c>
      <c r="E179" s="34">
        <f>SUM(E173:E178)</f>
        <v>1245626227</v>
      </c>
      <c r="F179" s="34">
        <f>SUM(F173:F178)</f>
        <v>197712335</v>
      </c>
      <c r="G179" s="39">
        <f t="shared" si="40"/>
        <v>0.15872525057229708</v>
      </c>
      <c r="H179" s="34">
        <f>SUM(H173:H178)</f>
        <v>182207227</v>
      </c>
      <c r="I179" s="39">
        <f t="shared" si="41"/>
        <v>0.1462776096476652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379919562</v>
      </c>
      <c r="O179" s="39">
        <f t="shared" si="45"/>
        <v>0.30500286021996226</v>
      </c>
      <c r="P179" s="34">
        <f>SUM(P173:P178)</f>
        <v>416786639</v>
      </c>
      <c r="Q179" s="34">
        <f>SUM(Q173:Q178)</f>
        <v>1092675950</v>
      </c>
      <c r="R179" s="34">
        <f>SUM(R173:R178)</f>
        <v>1092675950</v>
      </c>
      <c r="S179" s="34">
        <f>SUM(S173:S178)</f>
        <v>248165748</v>
      </c>
      <c r="T179" s="39">
        <f t="shared" si="46"/>
        <v>0.22711742488703993</v>
      </c>
      <c r="U179" s="39">
        <f t="shared" si="47"/>
        <v>-0.56282853155472679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193344276</v>
      </c>
      <c r="E180" s="33">
        <v>193344276</v>
      </c>
      <c r="F180" s="33">
        <v>16344784</v>
      </c>
      <c r="G180" s="38">
        <f t="shared" si="40"/>
        <v>8.4537201401297238E-2</v>
      </c>
      <c r="H180" s="33">
        <v>24778356</v>
      </c>
      <c r="I180" s="38">
        <f t="shared" si="41"/>
        <v>0.12815665667805962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41123140</v>
      </c>
      <c r="O180" s="38">
        <f t="shared" si="45"/>
        <v>0.21269385807935684</v>
      </c>
      <c r="P180" s="33">
        <v>38183432</v>
      </c>
      <c r="Q180" s="33">
        <v>67042020</v>
      </c>
      <c r="R180" s="33">
        <v>67042020</v>
      </c>
      <c r="S180" s="33">
        <v>24001896</v>
      </c>
      <c r="T180" s="38">
        <f t="shared" si="46"/>
        <v>0.35801272097708275</v>
      </c>
      <c r="U180" s="38">
        <f t="shared" si="47"/>
        <v>-0.35107048523034812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146745783</v>
      </c>
      <c r="E181" s="33">
        <v>146805783</v>
      </c>
      <c r="F181" s="33">
        <v>32334780</v>
      </c>
      <c r="G181" s="38">
        <f t="shared" si="40"/>
        <v>0.22034554819200494</v>
      </c>
      <c r="H181" s="33">
        <v>30182200</v>
      </c>
      <c r="I181" s="38">
        <f t="shared" si="41"/>
        <v>0.20567677914124455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62516980</v>
      </c>
      <c r="O181" s="38">
        <f t="shared" si="45"/>
        <v>0.42602232733324952</v>
      </c>
      <c r="P181" s="33">
        <v>55998942</v>
      </c>
      <c r="Q181" s="33">
        <v>136442804</v>
      </c>
      <c r="R181" s="33">
        <v>136442804</v>
      </c>
      <c r="S181" s="33">
        <v>28520841</v>
      </c>
      <c r="T181" s="38">
        <f t="shared" si="46"/>
        <v>0.20903147812764095</v>
      </c>
      <c r="U181" s="38">
        <f t="shared" si="47"/>
        <v>-0.46102196002203044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405309068</v>
      </c>
      <c r="E182" s="33">
        <v>405309068</v>
      </c>
      <c r="F182" s="33">
        <v>105159548</v>
      </c>
      <c r="G182" s="38">
        <f t="shared" si="40"/>
        <v>0.25945520666219096</v>
      </c>
      <c r="H182" s="33">
        <v>114110670</v>
      </c>
      <c r="I182" s="38">
        <f t="shared" si="41"/>
        <v>0.28153988896197113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219270218</v>
      </c>
      <c r="O182" s="38">
        <f t="shared" si="45"/>
        <v>0.54099509562416204</v>
      </c>
      <c r="P182" s="33">
        <v>171785781</v>
      </c>
      <c r="Q182" s="33">
        <v>365710596</v>
      </c>
      <c r="R182" s="33">
        <v>365710596</v>
      </c>
      <c r="S182" s="33">
        <v>119363876</v>
      </c>
      <c r="T182" s="38">
        <f t="shared" si="46"/>
        <v>0.3263888913954246</v>
      </c>
      <c r="U182" s="38">
        <f t="shared" si="47"/>
        <v>-0.33573856150527381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207254124</v>
      </c>
      <c r="E183" s="33">
        <v>207104124</v>
      </c>
      <c r="F183" s="33">
        <v>37778914</v>
      </c>
      <c r="G183" s="38">
        <f t="shared" si="40"/>
        <v>0.18228305073437284</v>
      </c>
      <c r="H183" s="33">
        <v>57521739</v>
      </c>
      <c r="I183" s="38">
        <f t="shared" si="41"/>
        <v>0.27754207197343878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95300653</v>
      </c>
      <c r="O183" s="38">
        <f t="shared" si="45"/>
        <v>0.45982512270781162</v>
      </c>
      <c r="P183" s="33">
        <v>75514955</v>
      </c>
      <c r="Q183" s="33">
        <v>185123432</v>
      </c>
      <c r="R183" s="33">
        <v>185123432</v>
      </c>
      <c r="S183" s="33">
        <v>40566104</v>
      </c>
      <c r="T183" s="38">
        <f t="shared" si="46"/>
        <v>0.21913003427896691</v>
      </c>
      <c r="U183" s="38">
        <f t="shared" si="47"/>
        <v>-0.23827354462437278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558122932</v>
      </c>
      <c r="E184" s="33">
        <v>558122932</v>
      </c>
      <c r="F184" s="33">
        <v>51621824</v>
      </c>
      <c r="G184" s="38">
        <f t="shared" si="40"/>
        <v>9.2491852673059496E-2</v>
      </c>
      <c r="H184" s="33">
        <v>79276040</v>
      </c>
      <c r="I184" s="38">
        <f t="shared" si="41"/>
        <v>0.14204046358733025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130897864</v>
      </c>
      <c r="O184" s="38">
        <f t="shared" si="45"/>
        <v>0.23453231626038976</v>
      </c>
      <c r="P184" s="33">
        <v>87063438</v>
      </c>
      <c r="Q184" s="33">
        <v>228452201</v>
      </c>
      <c r="R184" s="33">
        <v>228452201</v>
      </c>
      <c r="S184" s="33">
        <v>42745408</v>
      </c>
      <c r="T184" s="38">
        <f t="shared" si="46"/>
        <v>0.18710875978822372</v>
      </c>
      <c r="U184" s="38">
        <f t="shared" si="47"/>
        <v>-8.944510093892688E-2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1510776183</v>
      </c>
      <c r="E185" s="34">
        <f>SUM(E180:E184)</f>
        <v>1510686183</v>
      </c>
      <c r="F185" s="34">
        <f>SUM(F180:F184)</f>
        <v>243239850</v>
      </c>
      <c r="G185" s="39">
        <f t="shared" si="40"/>
        <v>0.16100323313079393</v>
      </c>
      <c r="H185" s="34">
        <f>SUM(H180:H184)</f>
        <v>305869005</v>
      </c>
      <c r="I185" s="39">
        <f t="shared" si="41"/>
        <v>0.20245818569407512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549108855</v>
      </c>
      <c r="O185" s="39">
        <f t="shared" si="45"/>
        <v>0.36346141882486904</v>
      </c>
      <c r="P185" s="34">
        <f>SUM(P180:P184)</f>
        <v>428546548</v>
      </c>
      <c r="Q185" s="34">
        <f>SUM(Q180:Q184)</f>
        <v>982771053</v>
      </c>
      <c r="R185" s="34">
        <f>SUM(R180:R184)</f>
        <v>982771053</v>
      </c>
      <c r="S185" s="34">
        <f>SUM(S180:S184)</f>
        <v>255198125</v>
      </c>
      <c r="T185" s="39">
        <f t="shared" si="46"/>
        <v>0.25967200012758213</v>
      </c>
      <c r="U185" s="39">
        <f t="shared" si="47"/>
        <v>-0.28626421930716384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113686674</v>
      </c>
      <c r="E186" s="33">
        <v>113586674</v>
      </c>
      <c r="F186" s="33">
        <v>17221096</v>
      </c>
      <c r="G186" s="38">
        <f t="shared" si="40"/>
        <v>0.15147858050627816</v>
      </c>
      <c r="H186" s="33">
        <v>24286798</v>
      </c>
      <c r="I186" s="38">
        <f t="shared" si="41"/>
        <v>0.21362924206930356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41507894</v>
      </c>
      <c r="O186" s="38">
        <f t="shared" si="45"/>
        <v>0.36510782257558172</v>
      </c>
      <c r="P186" s="33">
        <v>43640461</v>
      </c>
      <c r="Q186" s="33">
        <v>110836173</v>
      </c>
      <c r="R186" s="33">
        <v>110836173</v>
      </c>
      <c r="S186" s="33">
        <v>21449871</v>
      </c>
      <c r="T186" s="38">
        <f t="shared" si="46"/>
        <v>0.1935277122929894</v>
      </c>
      <c r="U186" s="38">
        <f t="shared" si="47"/>
        <v>-0.44347980192051595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90852180</v>
      </c>
      <c r="E187" s="33">
        <v>90852180</v>
      </c>
      <c r="F187" s="33">
        <v>14638842</v>
      </c>
      <c r="G187" s="38">
        <f t="shared" si="40"/>
        <v>0.16112813143283958</v>
      </c>
      <c r="H187" s="33">
        <v>7607840</v>
      </c>
      <c r="I187" s="38">
        <f t="shared" si="41"/>
        <v>8.3738662077233586E-2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22246682</v>
      </c>
      <c r="O187" s="38">
        <f t="shared" si="45"/>
        <v>0.24486679351007318</v>
      </c>
      <c r="P187" s="33">
        <v>32930813</v>
      </c>
      <c r="Q187" s="33">
        <v>81709289</v>
      </c>
      <c r="R187" s="33">
        <v>81709289</v>
      </c>
      <c r="S187" s="33">
        <v>19955076</v>
      </c>
      <c r="T187" s="38">
        <f t="shared" si="46"/>
        <v>0.24422040926093483</v>
      </c>
      <c r="U187" s="38">
        <f t="shared" si="47"/>
        <v>-0.76897503259333444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809228112</v>
      </c>
      <c r="E188" s="33">
        <v>809228112</v>
      </c>
      <c r="F188" s="33">
        <v>187581218</v>
      </c>
      <c r="G188" s="38">
        <f t="shared" si="40"/>
        <v>0.23180264652002106</v>
      </c>
      <c r="H188" s="33">
        <v>185659271</v>
      </c>
      <c r="I188" s="38">
        <f t="shared" si="41"/>
        <v>0.22942760915849153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373240489</v>
      </c>
      <c r="O188" s="38">
        <f t="shared" si="45"/>
        <v>0.46123025567851256</v>
      </c>
      <c r="P188" s="33">
        <v>381658970</v>
      </c>
      <c r="Q188" s="33">
        <v>810532654</v>
      </c>
      <c r="R188" s="33">
        <v>810532654</v>
      </c>
      <c r="S188" s="33">
        <v>190563469</v>
      </c>
      <c r="T188" s="38">
        <f t="shared" si="46"/>
        <v>0.235108934920221</v>
      </c>
      <c r="U188" s="38">
        <f t="shared" si="47"/>
        <v>-0.51354668540870407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191802300</v>
      </c>
      <c r="E189" s="33">
        <v>191802300</v>
      </c>
      <c r="F189" s="33">
        <v>31041284</v>
      </c>
      <c r="G189" s="38">
        <f t="shared" si="40"/>
        <v>0.16183999879042119</v>
      </c>
      <c r="H189" s="33">
        <v>33511498</v>
      </c>
      <c r="I189" s="38">
        <f t="shared" si="41"/>
        <v>0.17471895801040968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64552782</v>
      </c>
      <c r="O189" s="38">
        <f t="shared" si="45"/>
        <v>0.33655895680083087</v>
      </c>
      <c r="P189" s="33">
        <v>74399890</v>
      </c>
      <c r="Q189" s="33">
        <v>166892222</v>
      </c>
      <c r="R189" s="33">
        <v>166892222</v>
      </c>
      <c r="S189" s="33">
        <v>46915047</v>
      </c>
      <c r="T189" s="38">
        <f t="shared" si="46"/>
        <v>0.28110984704847419</v>
      </c>
      <c r="U189" s="38">
        <f t="shared" si="47"/>
        <v>-0.54957597383544521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366131000</v>
      </c>
      <c r="E190" s="33">
        <v>366131000</v>
      </c>
      <c r="F190" s="33">
        <v>52803873</v>
      </c>
      <c r="G190" s="38">
        <f t="shared" si="40"/>
        <v>0.14422125687254014</v>
      </c>
      <c r="H190" s="33">
        <v>74533353</v>
      </c>
      <c r="I190" s="38">
        <f t="shared" si="41"/>
        <v>0.20357017843340225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127337226</v>
      </c>
      <c r="O190" s="38">
        <f t="shared" si="45"/>
        <v>0.34779143530594242</v>
      </c>
      <c r="P190" s="33">
        <v>112258205</v>
      </c>
      <c r="Q190" s="33">
        <v>338807000</v>
      </c>
      <c r="R190" s="33">
        <v>338807000</v>
      </c>
      <c r="S190" s="33">
        <v>45718063</v>
      </c>
      <c r="T190" s="38">
        <f t="shared" si="46"/>
        <v>0.13493836609042906</v>
      </c>
      <c r="U190" s="38">
        <f t="shared" si="47"/>
        <v>-0.33605429554124799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1571700266</v>
      </c>
      <c r="E191" s="34">
        <f>SUM(E186:E190)</f>
        <v>1571600266</v>
      </c>
      <c r="F191" s="34">
        <f>SUM(F186:F190)</f>
        <v>303286313</v>
      </c>
      <c r="G191" s="39">
        <f t="shared" si="40"/>
        <v>0.19296701766925831</v>
      </c>
      <c r="H191" s="34">
        <f>SUM(H186:H190)</f>
        <v>325598760</v>
      </c>
      <c r="I191" s="39">
        <f t="shared" si="41"/>
        <v>0.20716339307408377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628885073</v>
      </c>
      <c r="O191" s="39">
        <f t="shared" si="45"/>
        <v>0.4001304107433421</v>
      </c>
      <c r="P191" s="34">
        <f>SUM(P186:P190)</f>
        <v>644888339</v>
      </c>
      <c r="Q191" s="34">
        <f>SUM(Q186:Q190)</f>
        <v>1508777338</v>
      </c>
      <c r="R191" s="34">
        <f>SUM(R186:R190)</f>
        <v>1508777338</v>
      </c>
      <c r="S191" s="34">
        <f>SUM(S186:S190)</f>
        <v>324601526</v>
      </c>
      <c r="T191" s="39">
        <f t="shared" si="46"/>
        <v>0.2151421007093626</v>
      </c>
      <c r="U191" s="39">
        <f t="shared" si="47"/>
        <v>-0.49510831517764509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127855353</v>
      </c>
      <c r="E192" s="33">
        <v>127855353</v>
      </c>
      <c r="F192" s="33">
        <v>21916347</v>
      </c>
      <c r="G192" s="38">
        <f t="shared" si="40"/>
        <v>0.17141516945324925</v>
      </c>
      <c r="H192" s="33">
        <v>33010684</v>
      </c>
      <c r="I192" s="38">
        <f t="shared" si="41"/>
        <v>0.25818773501020331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54927031</v>
      </c>
      <c r="O192" s="38">
        <f t="shared" si="45"/>
        <v>0.42960290446345256</v>
      </c>
      <c r="P192" s="33">
        <v>44862946</v>
      </c>
      <c r="Q192" s="33">
        <v>148291788</v>
      </c>
      <c r="R192" s="33">
        <v>148291788</v>
      </c>
      <c r="S192" s="33">
        <v>25154826</v>
      </c>
      <c r="T192" s="38">
        <f t="shared" si="46"/>
        <v>0.16963060692207718</v>
      </c>
      <c r="U192" s="38">
        <f t="shared" si="47"/>
        <v>-0.26418822339487025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122305026</v>
      </c>
      <c r="E193" s="33">
        <v>122305026</v>
      </c>
      <c r="F193" s="33">
        <v>28783423</v>
      </c>
      <c r="G193" s="38">
        <f t="shared" si="40"/>
        <v>0.23534129333327641</v>
      </c>
      <c r="H193" s="33">
        <v>31902769</v>
      </c>
      <c r="I193" s="38">
        <f t="shared" si="41"/>
        <v>0.26084593612694218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60686192</v>
      </c>
      <c r="O193" s="38">
        <f t="shared" si="45"/>
        <v>0.49618722946021859</v>
      </c>
      <c r="P193" s="33">
        <v>50222880</v>
      </c>
      <c r="Q193" s="33">
        <v>106197657</v>
      </c>
      <c r="R193" s="33">
        <v>106197657</v>
      </c>
      <c r="S193" s="33">
        <v>25386814</v>
      </c>
      <c r="T193" s="38">
        <f t="shared" si="46"/>
        <v>0.23905248681710559</v>
      </c>
      <c r="U193" s="38">
        <f t="shared" si="47"/>
        <v>-0.36477619363923375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129599286</v>
      </c>
      <c r="E194" s="33">
        <v>129599286</v>
      </c>
      <c r="F194" s="33">
        <v>20724475</v>
      </c>
      <c r="G194" s="38">
        <f t="shared" si="40"/>
        <v>0.15991195352727483</v>
      </c>
      <c r="H194" s="33">
        <v>21315759</v>
      </c>
      <c r="I194" s="38">
        <f t="shared" si="41"/>
        <v>0.16447435520593839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42040234</v>
      </c>
      <c r="O194" s="38">
        <f t="shared" si="45"/>
        <v>0.32438630873321322</v>
      </c>
      <c r="P194" s="33">
        <v>59793420</v>
      </c>
      <c r="Q194" s="33">
        <v>139917084</v>
      </c>
      <c r="R194" s="33">
        <v>139917084</v>
      </c>
      <c r="S194" s="33">
        <v>36166648</v>
      </c>
      <c r="T194" s="38">
        <f t="shared" si="46"/>
        <v>0.25848629035179149</v>
      </c>
      <c r="U194" s="38">
        <f t="shared" si="47"/>
        <v>-0.64350995477428785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142532805</v>
      </c>
      <c r="E195" s="33">
        <v>142532805</v>
      </c>
      <c r="F195" s="33">
        <v>30963301</v>
      </c>
      <c r="G195" s="38">
        <f t="shared" si="40"/>
        <v>0.21723631272113111</v>
      </c>
      <c r="H195" s="33">
        <v>45343710</v>
      </c>
      <c r="I195" s="38">
        <f t="shared" si="41"/>
        <v>0.31812823721528527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76307011</v>
      </c>
      <c r="O195" s="38">
        <f t="shared" si="45"/>
        <v>0.53536454993641636</v>
      </c>
      <c r="P195" s="33">
        <v>43893479</v>
      </c>
      <c r="Q195" s="33">
        <v>140049824</v>
      </c>
      <c r="R195" s="33">
        <v>140049824</v>
      </c>
      <c r="S195" s="33">
        <v>25232056</v>
      </c>
      <c r="T195" s="38">
        <f t="shared" si="46"/>
        <v>0.18016485333105453</v>
      </c>
      <c r="U195" s="38">
        <f t="shared" si="47"/>
        <v>3.3039782515302596E-2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193490484</v>
      </c>
      <c r="E196" s="33">
        <v>193490484</v>
      </c>
      <c r="F196" s="33">
        <v>26202402</v>
      </c>
      <c r="G196" s="38">
        <f t="shared" si="40"/>
        <v>0.13541958993704312</v>
      </c>
      <c r="H196" s="33">
        <v>35819818</v>
      </c>
      <c r="I196" s="38">
        <f t="shared" si="41"/>
        <v>0.18512444260566324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62022220</v>
      </c>
      <c r="O196" s="38">
        <f t="shared" si="45"/>
        <v>0.32054403254270636</v>
      </c>
      <c r="P196" s="33">
        <v>19251573</v>
      </c>
      <c r="Q196" s="33">
        <v>157647624</v>
      </c>
      <c r="R196" s="33">
        <v>157647624</v>
      </c>
      <c r="S196" s="33">
        <v>12465026</v>
      </c>
      <c r="T196" s="38">
        <f t="shared" si="46"/>
        <v>7.9068911308171702E-2</v>
      </c>
      <c r="U196" s="38">
        <f t="shared" si="47"/>
        <v>0.86061772718520202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45498269</v>
      </c>
      <c r="E197" s="33">
        <v>45498269</v>
      </c>
      <c r="F197" s="33">
        <v>9204314</v>
      </c>
      <c r="G197" s="38">
        <f t="shared" si="40"/>
        <v>0.20230031168878096</v>
      </c>
      <c r="H197" s="33">
        <v>11282102</v>
      </c>
      <c r="I197" s="38">
        <f t="shared" si="41"/>
        <v>0.24796771938730242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20486416</v>
      </c>
      <c r="O197" s="38">
        <f t="shared" si="45"/>
        <v>0.45026803107608337</v>
      </c>
      <c r="P197" s="33">
        <v>19492756</v>
      </c>
      <c r="Q197" s="33">
        <v>50861676</v>
      </c>
      <c r="R197" s="33">
        <v>50861676</v>
      </c>
      <c r="S197" s="33">
        <v>11043722</v>
      </c>
      <c r="T197" s="38">
        <f t="shared" si="46"/>
        <v>0.21713248301137383</v>
      </c>
      <c r="U197" s="38">
        <f t="shared" si="47"/>
        <v>-0.42121565570307251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761281223</v>
      </c>
      <c r="E198" s="34">
        <f>SUM(E192:E197)</f>
        <v>761281223</v>
      </c>
      <c r="F198" s="34">
        <f>SUM(F192:F197)</f>
        <v>137794262</v>
      </c>
      <c r="G198" s="39">
        <f t="shared" si="40"/>
        <v>0.18100310087380153</v>
      </c>
      <c r="H198" s="34">
        <f>SUM(H192:H197)</f>
        <v>178674842</v>
      </c>
      <c r="I198" s="39">
        <f t="shared" si="41"/>
        <v>0.23470280968692694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316469104</v>
      </c>
      <c r="O198" s="39">
        <f t="shared" si="45"/>
        <v>0.41570591056072848</v>
      </c>
      <c r="P198" s="34">
        <f>SUM(P192:P197)</f>
        <v>237517054</v>
      </c>
      <c r="Q198" s="34">
        <f>SUM(Q192:Q197)</f>
        <v>742965653</v>
      </c>
      <c r="R198" s="34">
        <f>SUM(R192:R197)</f>
        <v>742965653</v>
      </c>
      <c r="S198" s="34">
        <f>SUM(S192:S197)</f>
        <v>135449092</v>
      </c>
      <c r="T198" s="39">
        <f t="shared" si="46"/>
        <v>0.18230868607865511</v>
      </c>
      <c r="U198" s="39">
        <f t="shared" si="47"/>
        <v>-0.24773889288808715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154153229</v>
      </c>
      <c r="E199" s="33">
        <v>154153229</v>
      </c>
      <c r="F199" s="33">
        <v>15662130</v>
      </c>
      <c r="G199" s="38">
        <f t="shared" si="40"/>
        <v>0.10160105047167063</v>
      </c>
      <c r="H199" s="33">
        <v>21389253</v>
      </c>
      <c r="I199" s="38">
        <f t="shared" si="41"/>
        <v>0.1387531947190026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37051383</v>
      </c>
      <c r="O199" s="38">
        <f t="shared" si="45"/>
        <v>0.24035424519067325</v>
      </c>
      <c r="P199" s="33">
        <v>26298334</v>
      </c>
      <c r="Q199" s="33">
        <v>143457729</v>
      </c>
      <c r="R199" s="33">
        <v>143457729</v>
      </c>
      <c r="S199" s="33">
        <v>12726085</v>
      </c>
      <c r="T199" s="38">
        <f t="shared" si="46"/>
        <v>8.8709650492236641E-2</v>
      </c>
      <c r="U199" s="38">
        <f t="shared" si="47"/>
        <v>-0.18666889697271316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148682890</v>
      </c>
      <c r="E200" s="33">
        <v>148682890</v>
      </c>
      <c r="F200" s="33">
        <v>42482599</v>
      </c>
      <c r="G200" s="38">
        <f t="shared" si="40"/>
        <v>0.28572621234359918</v>
      </c>
      <c r="H200" s="33">
        <v>38692590</v>
      </c>
      <c r="I200" s="38">
        <f t="shared" si="41"/>
        <v>0.26023565993370185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81175189</v>
      </c>
      <c r="O200" s="38">
        <f t="shared" si="45"/>
        <v>0.54596187227730109</v>
      </c>
      <c r="P200" s="33">
        <v>79418530</v>
      </c>
      <c r="Q200" s="33">
        <v>158383240</v>
      </c>
      <c r="R200" s="33">
        <v>158383240</v>
      </c>
      <c r="S200" s="33">
        <v>49972266</v>
      </c>
      <c r="T200" s="38">
        <f t="shared" si="46"/>
        <v>0.31551486129466727</v>
      </c>
      <c r="U200" s="38">
        <f t="shared" si="47"/>
        <v>-0.5128014834825072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171489814</v>
      </c>
      <c r="E201" s="33">
        <v>171489814</v>
      </c>
      <c r="F201" s="33">
        <v>35338910</v>
      </c>
      <c r="G201" s="38">
        <f t="shared" si="40"/>
        <v>0.2060700234942234</v>
      </c>
      <c r="H201" s="33">
        <v>39210862</v>
      </c>
      <c r="I201" s="38">
        <f t="shared" si="41"/>
        <v>0.2286483440934865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74549772</v>
      </c>
      <c r="O201" s="38">
        <f t="shared" si="45"/>
        <v>0.43471836758770993</v>
      </c>
      <c r="P201" s="33">
        <v>172868444</v>
      </c>
      <c r="Q201" s="33">
        <v>168116880</v>
      </c>
      <c r="R201" s="33">
        <v>168116880</v>
      </c>
      <c r="S201" s="33">
        <v>149361349</v>
      </c>
      <c r="T201" s="38">
        <f t="shared" si="46"/>
        <v>0.88843755011394454</v>
      </c>
      <c r="U201" s="38">
        <f t="shared" si="47"/>
        <v>-0.77317513195178644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536258375</v>
      </c>
      <c r="E202" s="33">
        <v>536258375</v>
      </c>
      <c r="F202" s="33">
        <v>69646578</v>
      </c>
      <c r="G202" s="38">
        <f t="shared" si="40"/>
        <v>0.12987504018002516</v>
      </c>
      <c r="H202" s="33">
        <v>92564021</v>
      </c>
      <c r="I202" s="38">
        <f t="shared" si="41"/>
        <v>0.17261086318698518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162210599</v>
      </c>
      <c r="O202" s="38">
        <f t="shared" si="45"/>
        <v>0.30248590336701037</v>
      </c>
      <c r="P202" s="33">
        <v>276947481</v>
      </c>
      <c r="Q202" s="33">
        <v>426345769</v>
      </c>
      <c r="R202" s="33">
        <v>426345769</v>
      </c>
      <c r="S202" s="33">
        <v>219081138</v>
      </c>
      <c r="T202" s="38">
        <f t="shared" si="46"/>
        <v>0.51385789171511631</v>
      </c>
      <c r="U202" s="38">
        <f t="shared" si="47"/>
        <v>-0.66577048953191231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397028875</v>
      </c>
      <c r="E203" s="33">
        <v>397028875</v>
      </c>
      <c r="F203" s="33">
        <v>61606247</v>
      </c>
      <c r="G203" s="38">
        <f t="shared" si="40"/>
        <v>0.15516817762939786</v>
      </c>
      <c r="H203" s="33">
        <v>62698800</v>
      </c>
      <c r="I203" s="38">
        <f t="shared" si="41"/>
        <v>0.15792000015112251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124305047</v>
      </c>
      <c r="O203" s="38">
        <f t="shared" si="45"/>
        <v>0.31308817778052039</v>
      </c>
      <c r="P203" s="33">
        <v>125011492</v>
      </c>
      <c r="Q203" s="33">
        <v>337916571</v>
      </c>
      <c r="R203" s="33">
        <v>337916571</v>
      </c>
      <c r="S203" s="33">
        <v>69063261</v>
      </c>
      <c r="T203" s="38">
        <f t="shared" si="46"/>
        <v>0.20437962185642561</v>
      </c>
      <c r="U203" s="38">
        <f t="shared" si="47"/>
        <v>-0.49845570997584765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1407613183</v>
      </c>
      <c r="E204" s="34">
        <f>SUM(E199:E203)</f>
        <v>1407613183</v>
      </c>
      <c r="F204" s="34">
        <f>SUM(F199:F203)</f>
        <v>224736464</v>
      </c>
      <c r="G204" s="39">
        <f t="shared" si="40"/>
        <v>0.15965782838224526</v>
      </c>
      <c r="H204" s="34">
        <f>SUM(H199:H203)</f>
        <v>254555526</v>
      </c>
      <c r="I204" s="39">
        <f t="shared" si="41"/>
        <v>0.18084195933535813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479291990</v>
      </c>
      <c r="O204" s="39">
        <f t="shared" si="45"/>
        <v>0.34049978771760336</v>
      </c>
      <c r="P204" s="34">
        <f>SUM(P199:P203)</f>
        <v>680544281</v>
      </c>
      <c r="Q204" s="34">
        <f>SUM(Q199:Q203)</f>
        <v>1234220189</v>
      </c>
      <c r="R204" s="34">
        <f>SUM(R199:R203)</f>
        <v>1234220189</v>
      </c>
      <c r="S204" s="34">
        <f>SUM(S199:S203)</f>
        <v>500204099</v>
      </c>
      <c r="T204" s="39">
        <f t="shared" si="46"/>
        <v>0.40527946589925695</v>
      </c>
      <c r="U204" s="39">
        <f t="shared" si="47"/>
        <v>-0.62595303038039929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6496997082</v>
      </c>
      <c r="E205" s="34">
        <f>SUM(E173:E178,E180:E184,E186:E190,E192:E197,E199:E203)</f>
        <v>6496807082</v>
      </c>
      <c r="F205" s="34">
        <f>SUM(F173:F178,F180:F184,F186:F190,F192:F197,F199:F203)</f>
        <v>1106769224</v>
      </c>
      <c r="G205" s="39">
        <f t="shared" si="40"/>
        <v>0.17035088826903064</v>
      </c>
      <c r="H205" s="34">
        <f>SUM(H173:H178,H180:H184,H186:H190,H192:H197,H199:H203)</f>
        <v>1246905360</v>
      </c>
      <c r="I205" s="39">
        <f t="shared" si="41"/>
        <v>0.19192025858447198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2353674584</v>
      </c>
      <c r="O205" s="39">
        <f t="shared" si="45"/>
        <v>0.36227114685350265</v>
      </c>
      <c r="P205" s="34">
        <f>SUM(P173:P178,P180:P184,P186:P190,P192:P197,P199:P203)</f>
        <v>2408282861</v>
      </c>
      <c r="Q205" s="34">
        <f>SUM(Q173:Q178,Q180:Q184,Q186:Q190,Q192:Q197,Q199:Q203)</f>
        <v>5561410183</v>
      </c>
      <c r="R205" s="34">
        <f>SUM(R173:R178,R180:R184,R186:R190,R192:R197,R199:R203)</f>
        <v>5561410183</v>
      </c>
      <c r="S205" s="34">
        <f>SUM(S173:S178,S180:S184,S186:S190,S192:S197,S199:S203)</f>
        <v>1463618590</v>
      </c>
      <c r="T205" s="39">
        <f t="shared" si="46"/>
        <v>0.26317400476482711</v>
      </c>
      <c r="U205" s="39">
        <f t="shared" si="47"/>
        <v>-0.48224297893219947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229968713</v>
      </c>
      <c r="E208" s="33">
        <v>229968713</v>
      </c>
      <c r="F208" s="33">
        <v>38497511</v>
      </c>
      <c r="G208" s="38">
        <f t="shared" ref="G208:G231" si="48">IF(($D208     =0),0,($F208     /$D208     ))</f>
        <v>0.16740325454619559</v>
      </c>
      <c r="H208" s="33">
        <v>37929699</v>
      </c>
      <c r="I208" s="38">
        <f t="shared" ref="I208:I231" si="49">IF(($D208     =0),0,($H208     /$D208     ))</f>
        <v>0.16493417084957987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76427210</v>
      </c>
      <c r="O208" s="38">
        <f t="shared" ref="O208:O231" si="53">IF(($D208     =0),0,($N208     /$D208     ))</f>
        <v>0.33233742539577549</v>
      </c>
      <c r="P208" s="33">
        <v>48168097</v>
      </c>
      <c r="Q208" s="33">
        <v>161701666</v>
      </c>
      <c r="R208" s="33">
        <v>161701666</v>
      </c>
      <c r="S208" s="33">
        <v>24304778</v>
      </c>
      <c r="T208" s="38">
        <f t="shared" ref="T208:T231" si="54">IF(($Q208     =0),0,($S208     /$Q208     ))</f>
        <v>0.15030629307183513</v>
      </c>
      <c r="U208" s="38">
        <f t="shared" ref="U208:U231" si="55">IF(($P208     =0),0,(($H208     /$P208     )-1))</f>
        <v>-0.21255558424905185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163636836</v>
      </c>
      <c r="E209" s="33">
        <v>163636836</v>
      </c>
      <c r="F209" s="33">
        <v>19417534</v>
      </c>
      <c r="G209" s="38">
        <f t="shared" si="48"/>
        <v>0.11866236523908345</v>
      </c>
      <c r="H209" s="33">
        <v>51674899</v>
      </c>
      <c r="I209" s="38">
        <f t="shared" si="49"/>
        <v>0.31579013786357979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71092433</v>
      </c>
      <c r="O209" s="38">
        <f t="shared" si="53"/>
        <v>0.43445250310266326</v>
      </c>
      <c r="P209" s="33">
        <v>86595103</v>
      </c>
      <c r="Q209" s="33">
        <v>95755594</v>
      </c>
      <c r="R209" s="33">
        <v>95755594</v>
      </c>
      <c r="S209" s="33">
        <v>66819893</v>
      </c>
      <c r="T209" s="38">
        <f t="shared" si="54"/>
        <v>0.69781712178611732</v>
      </c>
      <c r="U209" s="38">
        <f t="shared" si="55"/>
        <v>-0.40325841520160788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166305408</v>
      </c>
      <c r="E210" s="33">
        <v>166305408</v>
      </c>
      <c r="F210" s="33">
        <v>35534539</v>
      </c>
      <c r="G210" s="38">
        <f t="shared" si="48"/>
        <v>0.2136703756500811</v>
      </c>
      <c r="H210" s="33">
        <v>36499340</v>
      </c>
      <c r="I210" s="38">
        <f t="shared" si="49"/>
        <v>0.21947175644462505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72033879</v>
      </c>
      <c r="O210" s="38">
        <f t="shared" si="53"/>
        <v>0.43314213209470614</v>
      </c>
      <c r="P210" s="33">
        <v>56977874</v>
      </c>
      <c r="Q210" s="33">
        <v>123143940</v>
      </c>
      <c r="R210" s="33">
        <v>123143940</v>
      </c>
      <c r="S210" s="33">
        <v>33001411</v>
      </c>
      <c r="T210" s="38">
        <f t="shared" si="54"/>
        <v>0.26799054017599244</v>
      </c>
      <c r="U210" s="38">
        <f t="shared" si="55"/>
        <v>-0.35941204124253567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105577880</v>
      </c>
      <c r="E211" s="33">
        <v>105577880</v>
      </c>
      <c r="F211" s="33">
        <v>10845448</v>
      </c>
      <c r="G211" s="38">
        <f t="shared" si="48"/>
        <v>0.10272462375641564</v>
      </c>
      <c r="H211" s="33">
        <v>27221914</v>
      </c>
      <c r="I211" s="38">
        <f t="shared" si="49"/>
        <v>0.25783728561323643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38067362</v>
      </c>
      <c r="O211" s="38">
        <f t="shared" si="53"/>
        <v>0.36056190936965204</v>
      </c>
      <c r="P211" s="33">
        <v>9149324</v>
      </c>
      <c r="Q211" s="33">
        <v>112039110</v>
      </c>
      <c r="R211" s="33">
        <v>112039110</v>
      </c>
      <c r="S211" s="33">
        <v>2615246</v>
      </c>
      <c r="T211" s="38">
        <f t="shared" si="54"/>
        <v>2.3342259680570472E-2</v>
      </c>
      <c r="U211" s="38">
        <f t="shared" si="55"/>
        <v>1.9752923822568751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134856957</v>
      </c>
      <c r="E212" s="33">
        <v>134856957</v>
      </c>
      <c r="F212" s="33">
        <v>53810533</v>
      </c>
      <c r="G212" s="38">
        <f t="shared" si="48"/>
        <v>0.39901933275863549</v>
      </c>
      <c r="H212" s="33">
        <v>13315215</v>
      </c>
      <c r="I212" s="38">
        <f t="shared" si="49"/>
        <v>9.8735840524712418E-2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67125748</v>
      </c>
      <c r="O212" s="38">
        <f t="shared" si="53"/>
        <v>0.49775517328334795</v>
      </c>
      <c r="P212" s="33">
        <v>47835034</v>
      </c>
      <c r="Q212" s="33">
        <v>133505524</v>
      </c>
      <c r="R212" s="33">
        <v>133505524</v>
      </c>
      <c r="S212" s="33">
        <v>27374867</v>
      </c>
      <c r="T212" s="38">
        <f t="shared" si="54"/>
        <v>0.20504669904145689</v>
      </c>
      <c r="U212" s="38">
        <f t="shared" si="55"/>
        <v>-0.7216430325940606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130143252</v>
      </c>
      <c r="E213" s="33">
        <v>130143252</v>
      </c>
      <c r="F213" s="33">
        <v>18931996</v>
      </c>
      <c r="G213" s="38">
        <f t="shared" si="48"/>
        <v>0.14547043898979872</v>
      </c>
      <c r="H213" s="33">
        <v>19923931</v>
      </c>
      <c r="I213" s="38">
        <f t="shared" si="49"/>
        <v>0.15309230938842683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38855927</v>
      </c>
      <c r="O213" s="38">
        <f t="shared" si="53"/>
        <v>0.29856274837822555</v>
      </c>
      <c r="P213" s="33">
        <v>10102475</v>
      </c>
      <c r="Q213" s="33">
        <v>127643652</v>
      </c>
      <c r="R213" s="33">
        <v>127643652</v>
      </c>
      <c r="S213" s="33">
        <v>5542590</v>
      </c>
      <c r="T213" s="38">
        <f t="shared" si="54"/>
        <v>4.3422370898632705E-2</v>
      </c>
      <c r="U213" s="38">
        <f t="shared" si="55"/>
        <v>0.97218315313821613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711214738</v>
      </c>
      <c r="E214" s="33">
        <v>711214738</v>
      </c>
      <c r="F214" s="33">
        <v>96129300</v>
      </c>
      <c r="G214" s="38">
        <f t="shared" si="48"/>
        <v>0.13516213158113718</v>
      </c>
      <c r="H214" s="33">
        <v>146466766</v>
      </c>
      <c r="I214" s="38">
        <f t="shared" si="49"/>
        <v>0.20593887917997561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242596066</v>
      </c>
      <c r="O214" s="38">
        <f t="shared" si="53"/>
        <v>0.34110101076111277</v>
      </c>
      <c r="P214" s="33">
        <v>163028550</v>
      </c>
      <c r="Q214" s="33">
        <v>670937964</v>
      </c>
      <c r="R214" s="33">
        <v>670937964</v>
      </c>
      <c r="S214" s="33">
        <v>125073205</v>
      </c>
      <c r="T214" s="38">
        <f t="shared" si="54"/>
        <v>0.18641545375423113</v>
      </c>
      <c r="U214" s="38">
        <f t="shared" si="55"/>
        <v>-0.10158824328622196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173799431</v>
      </c>
      <c r="E215" s="33">
        <v>173799431</v>
      </c>
      <c r="F215" s="33">
        <v>43070274</v>
      </c>
      <c r="G215" s="38">
        <f t="shared" si="48"/>
        <v>0.2478159666702246</v>
      </c>
      <c r="H215" s="33">
        <v>40295194</v>
      </c>
      <c r="I215" s="38">
        <f t="shared" si="49"/>
        <v>0.23184882578815807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83365468</v>
      </c>
      <c r="O215" s="38">
        <f t="shared" si="53"/>
        <v>0.47966479245838267</v>
      </c>
      <c r="P215" s="33">
        <v>66760164</v>
      </c>
      <c r="Q215" s="33">
        <v>158326121</v>
      </c>
      <c r="R215" s="33">
        <v>158326121</v>
      </c>
      <c r="S215" s="33">
        <v>33819181</v>
      </c>
      <c r="T215" s="38">
        <f t="shared" si="54"/>
        <v>0.21360455739328066</v>
      </c>
      <c r="U215" s="38">
        <f t="shared" si="55"/>
        <v>-0.39641858878597125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1815503215</v>
      </c>
      <c r="E216" s="34">
        <f>SUM(E208:E215)</f>
        <v>1815503215</v>
      </c>
      <c r="F216" s="34">
        <f>SUM(F208:F215)</f>
        <v>316237135</v>
      </c>
      <c r="G216" s="39">
        <f t="shared" si="48"/>
        <v>0.17418704213090583</v>
      </c>
      <c r="H216" s="34">
        <f>SUM(H208:H215)</f>
        <v>373326958</v>
      </c>
      <c r="I216" s="39">
        <f t="shared" si="49"/>
        <v>0.20563277162800286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689564093</v>
      </c>
      <c r="O216" s="39">
        <f t="shared" si="53"/>
        <v>0.37981981375890872</v>
      </c>
      <c r="P216" s="34">
        <f>SUM(P208:P215)</f>
        <v>488616621</v>
      </c>
      <c r="Q216" s="34">
        <f>SUM(Q208:Q215)</f>
        <v>1583053571</v>
      </c>
      <c r="R216" s="34">
        <f>SUM(R208:R215)</f>
        <v>1583053571</v>
      </c>
      <c r="S216" s="34">
        <f>SUM(S208:S215)</f>
        <v>318551171</v>
      </c>
      <c r="T216" s="39">
        <f t="shared" si="54"/>
        <v>0.20122576824660093</v>
      </c>
      <c r="U216" s="39">
        <f t="shared" si="55"/>
        <v>-0.23595116916827108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124212888</v>
      </c>
      <c r="E217" s="33">
        <v>124212888</v>
      </c>
      <c r="F217" s="33">
        <v>30932007</v>
      </c>
      <c r="G217" s="38">
        <f t="shared" si="48"/>
        <v>0.24902413508008928</v>
      </c>
      <c r="H217" s="33">
        <v>30032415</v>
      </c>
      <c r="I217" s="38">
        <f t="shared" si="49"/>
        <v>0.24178179481665379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60964422</v>
      </c>
      <c r="O217" s="38">
        <f t="shared" si="53"/>
        <v>0.4908059298967431</v>
      </c>
      <c r="P217" s="33">
        <v>99297415</v>
      </c>
      <c r="Q217" s="33">
        <v>125013504</v>
      </c>
      <c r="R217" s="33">
        <v>125013504</v>
      </c>
      <c r="S217" s="33">
        <v>77484377</v>
      </c>
      <c r="T217" s="38">
        <f t="shared" si="54"/>
        <v>0.61980805689599738</v>
      </c>
      <c r="U217" s="38">
        <f t="shared" si="55"/>
        <v>-0.69755088790579289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588156045</v>
      </c>
      <c r="E218" s="33">
        <v>588156045</v>
      </c>
      <c r="F218" s="33">
        <v>50656420</v>
      </c>
      <c r="G218" s="38">
        <f t="shared" si="48"/>
        <v>8.612751740059052E-2</v>
      </c>
      <c r="H218" s="33">
        <v>99287127</v>
      </c>
      <c r="I218" s="38">
        <f t="shared" si="49"/>
        <v>0.16881085868972068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149943547</v>
      </c>
      <c r="O218" s="38">
        <f t="shared" si="53"/>
        <v>0.25493837609031123</v>
      </c>
      <c r="P218" s="33">
        <v>152412440</v>
      </c>
      <c r="Q218" s="33">
        <v>1145835593</v>
      </c>
      <c r="R218" s="33">
        <v>1145835593</v>
      </c>
      <c r="S218" s="33">
        <v>82587241</v>
      </c>
      <c r="T218" s="38">
        <f t="shared" si="54"/>
        <v>7.2075995460895062E-2</v>
      </c>
      <c r="U218" s="38">
        <f t="shared" si="55"/>
        <v>-0.34856284040856511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337091690</v>
      </c>
      <c r="E219" s="33">
        <v>337091690</v>
      </c>
      <c r="F219" s="33">
        <v>74177326</v>
      </c>
      <c r="G219" s="38">
        <f t="shared" si="48"/>
        <v>0.22005088882493662</v>
      </c>
      <c r="H219" s="33">
        <v>79866907</v>
      </c>
      <c r="I219" s="38">
        <f t="shared" si="49"/>
        <v>0.23692932626135044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154044233</v>
      </c>
      <c r="O219" s="38">
        <f t="shared" si="53"/>
        <v>0.45698021508628706</v>
      </c>
      <c r="P219" s="33">
        <v>149704219</v>
      </c>
      <c r="Q219" s="33">
        <v>342448236</v>
      </c>
      <c r="R219" s="33">
        <v>342448236</v>
      </c>
      <c r="S219" s="33">
        <v>74137535</v>
      </c>
      <c r="T219" s="38">
        <f t="shared" si="54"/>
        <v>0.21649267599089048</v>
      </c>
      <c r="U219" s="38">
        <f t="shared" si="55"/>
        <v>-0.46650196278035427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69072876</v>
      </c>
      <c r="E220" s="33">
        <v>69072876</v>
      </c>
      <c r="F220" s="33">
        <v>10148996</v>
      </c>
      <c r="G220" s="38">
        <f t="shared" si="48"/>
        <v>0.14693171310834083</v>
      </c>
      <c r="H220" s="33">
        <v>11812684</v>
      </c>
      <c r="I220" s="38">
        <f t="shared" si="49"/>
        <v>0.17101769441307177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21961680</v>
      </c>
      <c r="O220" s="38">
        <f t="shared" si="53"/>
        <v>0.3179494075214126</v>
      </c>
      <c r="P220" s="33">
        <v>19374086</v>
      </c>
      <c r="Q220" s="33">
        <v>56214444</v>
      </c>
      <c r="R220" s="33">
        <v>56214444</v>
      </c>
      <c r="S220" s="33">
        <v>9820447</v>
      </c>
      <c r="T220" s="38">
        <f t="shared" si="54"/>
        <v>0.17469615104616174</v>
      </c>
      <c r="U220" s="38">
        <f t="shared" si="55"/>
        <v>-0.39028432102551835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517046544</v>
      </c>
      <c r="E221" s="33">
        <v>517046544</v>
      </c>
      <c r="F221" s="33">
        <v>28830773</v>
      </c>
      <c r="G221" s="38">
        <f t="shared" si="48"/>
        <v>5.5760498420428468E-2</v>
      </c>
      <c r="H221" s="33">
        <v>20060476</v>
      </c>
      <c r="I221" s="38">
        <f t="shared" si="49"/>
        <v>3.8798201501952213E-2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48891249</v>
      </c>
      <c r="O221" s="38">
        <f t="shared" si="53"/>
        <v>9.4558699922380682E-2</v>
      </c>
      <c r="P221" s="33">
        <v>47107194</v>
      </c>
      <c r="Q221" s="33">
        <v>248694361</v>
      </c>
      <c r="R221" s="33">
        <v>248694361</v>
      </c>
      <c r="S221" s="33">
        <v>37795610</v>
      </c>
      <c r="T221" s="38">
        <f t="shared" si="54"/>
        <v>0.15197614392229827</v>
      </c>
      <c r="U221" s="38">
        <f t="shared" si="55"/>
        <v>-0.57415260182977579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236293775</v>
      </c>
      <c r="E222" s="33">
        <v>236293775</v>
      </c>
      <c r="F222" s="33">
        <v>22453736</v>
      </c>
      <c r="G222" s="38">
        <f t="shared" si="48"/>
        <v>9.5024661567999408E-2</v>
      </c>
      <c r="H222" s="33">
        <v>45728995</v>
      </c>
      <c r="I222" s="38">
        <f t="shared" si="49"/>
        <v>0.19352602496616764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68182731</v>
      </c>
      <c r="O222" s="38">
        <f t="shared" si="53"/>
        <v>0.28855068653416704</v>
      </c>
      <c r="P222" s="33">
        <v>383786220</v>
      </c>
      <c r="Q222" s="33">
        <v>252898146</v>
      </c>
      <c r="R222" s="33">
        <v>252898146</v>
      </c>
      <c r="S222" s="33">
        <v>367430104</v>
      </c>
      <c r="T222" s="38">
        <f t="shared" si="54"/>
        <v>1.4528778079693792</v>
      </c>
      <c r="U222" s="38">
        <f t="shared" si="55"/>
        <v>-0.88084774122426801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164982990</v>
      </c>
      <c r="E223" s="33">
        <v>164982990</v>
      </c>
      <c r="F223" s="33">
        <v>27891249</v>
      </c>
      <c r="G223" s="38">
        <f t="shared" si="48"/>
        <v>0.169055300791918</v>
      </c>
      <c r="H223" s="33">
        <v>33632270</v>
      </c>
      <c r="I223" s="38">
        <f t="shared" si="49"/>
        <v>0.20385295478036858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61523519</v>
      </c>
      <c r="O223" s="38">
        <f t="shared" si="53"/>
        <v>0.37290825557228657</v>
      </c>
      <c r="P223" s="33">
        <v>50924569</v>
      </c>
      <c r="Q223" s="33">
        <v>135605992</v>
      </c>
      <c r="R223" s="33">
        <v>135605992</v>
      </c>
      <c r="S223" s="33">
        <v>29374411</v>
      </c>
      <c r="T223" s="38">
        <f t="shared" si="54"/>
        <v>0.21661587785884859</v>
      </c>
      <c r="U223" s="38">
        <f t="shared" si="55"/>
        <v>-0.33956691906415548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2036856808</v>
      </c>
      <c r="E224" s="34">
        <f>SUM(E217:E223)</f>
        <v>2036856808</v>
      </c>
      <c r="F224" s="34">
        <f>SUM(F217:F223)</f>
        <v>245090507</v>
      </c>
      <c r="G224" s="39">
        <f t="shared" si="48"/>
        <v>0.12032780411336604</v>
      </c>
      <c r="H224" s="34">
        <f>SUM(H217:H223)</f>
        <v>320420874</v>
      </c>
      <c r="I224" s="39">
        <f t="shared" si="49"/>
        <v>0.15731143826188884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565511381</v>
      </c>
      <c r="O224" s="39">
        <f t="shared" si="53"/>
        <v>0.27763924237525489</v>
      </c>
      <c r="P224" s="34">
        <f>SUM(P217:P223)</f>
        <v>902606143</v>
      </c>
      <c r="Q224" s="34">
        <f>SUM(Q217:Q223)</f>
        <v>2306710276</v>
      </c>
      <c r="R224" s="34">
        <f>SUM(R217:R223)</f>
        <v>2306710276</v>
      </c>
      <c r="S224" s="34">
        <f>SUM(S217:S223)</f>
        <v>678629725</v>
      </c>
      <c r="T224" s="39">
        <f t="shared" si="54"/>
        <v>0.29419807596157777</v>
      </c>
      <c r="U224" s="39">
        <f t="shared" si="55"/>
        <v>-0.64500477147760782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188312025</v>
      </c>
      <c r="E225" s="33">
        <v>188312025</v>
      </c>
      <c r="F225" s="33">
        <v>51287294</v>
      </c>
      <c r="G225" s="38">
        <f t="shared" si="48"/>
        <v>0.27235272946589578</v>
      </c>
      <c r="H225" s="33">
        <v>47287514</v>
      </c>
      <c r="I225" s="38">
        <f t="shared" si="49"/>
        <v>0.25111255640737762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98574808</v>
      </c>
      <c r="O225" s="38">
        <f t="shared" si="53"/>
        <v>0.52346528587327334</v>
      </c>
      <c r="P225" s="33">
        <v>76598825</v>
      </c>
      <c r="Q225" s="33">
        <v>123687804</v>
      </c>
      <c r="R225" s="33">
        <v>123687804</v>
      </c>
      <c r="S225" s="33">
        <v>38273562</v>
      </c>
      <c r="T225" s="38">
        <f t="shared" si="54"/>
        <v>0.30943683016637596</v>
      </c>
      <c r="U225" s="38">
        <f t="shared" si="55"/>
        <v>-0.38266006038604383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378096525</v>
      </c>
      <c r="E226" s="33">
        <v>378096525</v>
      </c>
      <c r="F226" s="33">
        <v>54815759</v>
      </c>
      <c r="G226" s="38">
        <f t="shared" si="48"/>
        <v>0.14497821422717386</v>
      </c>
      <c r="H226" s="33">
        <v>97206367</v>
      </c>
      <c r="I226" s="38">
        <f t="shared" si="49"/>
        <v>0.25709405025608212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152022126</v>
      </c>
      <c r="O226" s="38">
        <f t="shared" si="53"/>
        <v>0.40207226448325595</v>
      </c>
      <c r="P226" s="33">
        <v>88069420</v>
      </c>
      <c r="Q226" s="33">
        <v>305956457</v>
      </c>
      <c r="R226" s="33">
        <v>305956457</v>
      </c>
      <c r="S226" s="33">
        <v>45986834</v>
      </c>
      <c r="T226" s="38">
        <f t="shared" si="54"/>
        <v>0.15030515927303995</v>
      </c>
      <c r="U226" s="38">
        <f t="shared" si="55"/>
        <v>0.10374710086656647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656689151</v>
      </c>
      <c r="E227" s="33">
        <v>656689151</v>
      </c>
      <c r="F227" s="33">
        <v>101615203</v>
      </c>
      <c r="G227" s="38">
        <f t="shared" si="48"/>
        <v>0.15473866569176806</v>
      </c>
      <c r="H227" s="33">
        <v>111736301</v>
      </c>
      <c r="I227" s="38">
        <f t="shared" si="49"/>
        <v>0.1701509775665534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213351504</v>
      </c>
      <c r="O227" s="38">
        <f t="shared" si="53"/>
        <v>0.32488964325832148</v>
      </c>
      <c r="P227" s="33">
        <v>145618968</v>
      </c>
      <c r="Q227" s="33">
        <v>774195640</v>
      </c>
      <c r="R227" s="33">
        <v>774195640</v>
      </c>
      <c r="S227" s="33">
        <v>86632941</v>
      </c>
      <c r="T227" s="38">
        <f t="shared" si="54"/>
        <v>0.11190057980693356</v>
      </c>
      <c r="U227" s="38">
        <f t="shared" si="55"/>
        <v>-0.23268031263619449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497336873</v>
      </c>
      <c r="E228" s="33">
        <v>497336873</v>
      </c>
      <c r="F228" s="33">
        <v>120592328</v>
      </c>
      <c r="G228" s="38">
        <f t="shared" si="48"/>
        <v>0.24247614554008748</v>
      </c>
      <c r="H228" s="33">
        <v>149373978</v>
      </c>
      <c r="I228" s="38">
        <f t="shared" si="49"/>
        <v>0.30034768405358114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269966306</v>
      </c>
      <c r="O228" s="38">
        <f t="shared" si="53"/>
        <v>0.54282382959366859</v>
      </c>
      <c r="P228" s="33">
        <v>217583309</v>
      </c>
      <c r="Q228" s="33">
        <v>526835044</v>
      </c>
      <c r="R228" s="33">
        <v>526835044</v>
      </c>
      <c r="S228" s="33">
        <v>121088962</v>
      </c>
      <c r="T228" s="38">
        <f t="shared" si="54"/>
        <v>0.22984226918663367</v>
      </c>
      <c r="U228" s="38">
        <f t="shared" si="55"/>
        <v>-0.31348604501644006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116027994</v>
      </c>
      <c r="E229" s="33">
        <v>116027994</v>
      </c>
      <c r="F229" s="33">
        <v>25757845</v>
      </c>
      <c r="G229" s="38">
        <f t="shared" si="48"/>
        <v>0.22199681397577209</v>
      </c>
      <c r="H229" s="33">
        <v>29955048</v>
      </c>
      <c r="I229" s="38">
        <f t="shared" si="49"/>
        <v>0.25817086866123012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55712893</v>
      </c>
      <c r="O229" s="38">
        <f t="shared" si="53"/>
        <v>0.48016768263700221</v>
      </c>
      <c r="P229" s="33">
        <v>53548193</v>
      </c>
      <c r="Q229" s="33">
        <v>112907171</v>
      </c>
      <c r="R229" s="33">
        <v>112907171</v>
      </c>
      <c r="S229" s="33">
        <v>30085264</v>
      </c>
      <c r="T229" s="38">
        <f t="shared" si="54"/>
        <v>0.26646017018706458</v>
      </c>
      <c r="U229" s="38">
        <f t="shared" si="55"/>
        <v>-0.44059647353553089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1836462568</v>
      </c>
      <c r="E230" s="34">
        <f>SUM(E225:E229)</f>
        <v>1836462568</v>
      </c>
      <c r="F230" s="34">
        <f>SUM(F225:F229)</f>
        <v>354068429</v>
      </c>
      <c r="G230" s="39">
        <f t="shared" si="48"/>
        <v>0.19279915374784812</v>
      </c>
      <c r="H230" s="34">
        <f>SUM(H225:H229)</f>
        <v>435559208</v>
      </c>
      <c r="I230" s="39">
        <f t="shared" si="49"/>
        <v>0.23717292995214481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789627637</v>
      </c>
      <c r="O230" s="39">
        <f t="shared" si="53"/>
        <v>0.42997208369999296</v>
      </c>
      <c r="P230" s="34">
        <f>SUM(P225:P229)</f>
        <v>581418715</v>
      </c>
      <c r="Q230" s="34">
        <f>SUM(Q225:Q229)</f>
        <v>1843582116</v>
      </c>
      <c r="R230" s="34">
        <f>SUM(R225:R229)</f>
        <v>1843582116</v>
      </c>
      <c r="S230" s="34">
        <f>SUM(S225:S229)</f>
        <v>322067563</v>
      </c>
      <c r="T230" s="39">
        <f t="shared" si="54"/>
        <v>0.17469661926358154</v>
      </c>
      <c r="U230" s="39">
        <f t="shared" si="55"/>
        <v>-0.25086826969441467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5688822591</v>
      </c>
      <c r="E231" s="34">
        <f>SUM(E208:E215,E217:E223,E225:E229)</f>
        <v>5688822591</v>
      </c>
      <c r="F231" s="34">
        <f>SUM(F208:F215,F217:F223,F225:F229)</f>
        <v>915396071</v>
      </c>
      <c r="G231" s="39">
        <f t="shared" si="48"/>
        <v>0.16091134085429243</v>
      </c>
      <c r="H231" s="34">
        <f>SUM(H208:H215,H217:H223,H225:H229)</f>
        <v>1129307040</v>
      </c>
      <c r="I231" s="39">
        <f t="shared" si="49"/>
        <v>0.19851331658445806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2044703111</v>
      </c>
      <c r="O231" s="39">
        <f t="shared" si="53"/>
        <v>0.35942465743875052</v>
      </c>
      <c r="P231" s="34">
        <f>SUM(P208:P215,P217:P223,P225:P229)</f>
        <v>1972641479</v>
      </c>
      <c r="Q231" s="34">
        <f>SUM(Q208:Q215,Q217:Q223,Q225:Q229)</f>
        <v>5733345963</v>
      </c>
      <c r="R231" s="34">
        <f>SUM(R208:R215,R217:R223,R225:R229)</f>
        <v>5733345963</v>
      </c>
      <c r="S231" s="34">
        <f>SUM(S208:S215,S217:S223,S225:S229)</f>
        <v>1319248459</v>
      </c>
      <c r="T231" s="39">
        <f t="shared" si="54"/>
        <v>0.23010096852932577</v>
      </c>
      <c r="U231" s="39">
        <f t="shared" si="55"/>
        <v>-0.42751531283196753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169374399</v>
      </c>
      <c r="E234" s="33">
        <v>169374399</v>
      </c>
      <c r="F234" s="33">
        <v>29968949</v>
      </c>
      <c r="G234" s="38">
        <f t="shared" ref="G234:G260" si="56">IF(($D234     =0),0,($F234     /$D234     ))</f>
        <v>0.17693907212033858</v>
      </c>
      <c r="H234" s="33">
        <v>39442253</v>
      </c>
      <c r="I234" s="38">
        <f t="shared" ref="I234:I260" si="57">IF(($D234     =0),0,($H234     /$D234     ))</f>
        <v>0.23287021670848851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69411202</v>
      </c>
      <c r="O234" s="38">
        <f t="shared" ref="O234:O260" si="61">IF(($D234     =0),0,($N234     /$D234     ))</f>
        <v>0.40980928882882706</v>
      </c>
      <c r="P234" s="33">
        <v>88602300</v>
      </c>
      <c r="Q234" s="33">
        <v>131134029</v>
      </c>
      <c r="R234" s="33">
        <v>131134029</v>
      </c>
      <c r="S234" s="33">
        <v>59922154</v>
      </c>
      <c r="T234" s="38">
        <f t="shared" ref="T234:T260" si="62">IF(($Q234     =0),0,($S234     /$Q234     ))</f>
        <v>0.45695350365540893</v>
      </c>
      <c r="U234" s="38">
        <f t="shared" ref="U234:U260" si="63">IF(($P234     =0),0,(($H234     /$P234     )-1))</f>
        <v>-0.55483940033159418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1179440414</v>
      </c>
      <c r="E235" s="33">
        <v>1179440414</v>
      </c>
      <c r="F235" s="33">
        <v>123325378</v>
      </c>
      <c r="G235" s="38">
        <f t="shared" si="56"/>
        <v>0.10456261845543305</v>
      </c>
      <c r="H235" s="33">
        <v>117959191</v>
      </c>
      <c r="I235" s="38">
        <f t="shared" si="57"/>
        <v>0.10001284473536787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241284569</v>
      </c>
      <c r="O235" s="38">
        <f t="shared" si="61"/>
        <v>0.20457546319080092</v>
      </c>
      <c r="P235" s="33">
        <v>167845320</v>
      </c>
      <c r="Q235" s="33">
        <v>1172313531</v>
      </c>
      <c r="R235" s="33">
        <v>1172313531</v>
      </c>
      <c r="S235" s="33">
        <v>111259967</v>
      </c>
      <c r="T235" s="38">
        <f t="shared" si="62"/>
        <v>9.4906323315311111E-2</v>
      </c>
      <c r="U235" s="38">
        <f t="shared" si="63"/>
        <v>-0.2972148940464947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550448623</v>
      </c>
      <c r="E236" s="33">
        <v>550448623</v>
      </c>
      <c r="F236" s="33">
        <v>61188796</v>
      </c>
      <c r="G236" s="38">
        <f t="shared" si="56"/>
        <v>0.11116168420317767</v>
      </c>
      <c r="H236" s="33">
        <v>90415011</v>
      </c>
      <c r="I236" s="38">
        <f t="shared" si="57"/>
        <v>0.16425694828198345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151603807</v>
      </c>
      <c r="O236" s="38">
        <f t="shared" si="61"/>
        <v>0.27541863248516113</v>
      </c>
      <c r="P236" s="33">
        <v>133416403</v>
      </c>
      <c r="Q236" s="33">
        <v>505838687</v>
      </c>
      <c r="R236" s="33">
        <v>505838687</v>
      </c>
      <c r="S236" s="33">
        <v>68044857</v>
      </c>
      <c r="T236" s="38">
        <f t="shared" si="62"/>
        <v>0.13451888665051828</v>
      </c>
      <c r="U236" s="38">
        <f t="shared" si="63"/>
        <v>-0.32230963384614708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34909209</v>
      </c>
      <c r="E237" s="33">
        <v>34909209</v>
      </c>
      <c r="F237" s="33">
        <v>5079391</v>
      </c>
      <c r="G237" s="38">
        <f t="shared" si="56"/>
        <v>0.14550289581181861</v>
      </c>
      <c r="H237" s="33">
        <v>1388541</v>
      </c>
      <c r="I237" s="38">
        <f t="shared" si="57"/>
        <v>3.9775779508495882E-2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6467932</v>
      </c>
      <c r="O237" s="38">
        <f t="shared" si="61"/>
        <v>0.18527867532031447</v>
      </c>
      <c r="P237" s="33">
        <v>4625880</v>
      </c>
      <c r="Q237" s="33">
        <v>27926626</v>
      </c>
      <c r="R237" s="33">
        <v>27926626</v>
      </c>
      <c r="S237" s="33">
        <v>898299</v>
      </c>
      <c r="T237" s="38">
        <f t="shared" si="62"/>
        <v>3.2166399191939622E-2</v>
      </c>
      <c r="U237" s="38">
        <f t="shared" si="63"/>
        <v>-0.69983203195932453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232954296</v>
      </c>
      <c r="E238" s="33">
        <v>232954296</v>
      </c>
      <c r="F238" s="33">
        <v>38185514</v>
      </c>
      <c r="G238" s="38">
        <f t="shared" si="56"/>
        <v>0.1639184795287055</v>
      </c>
      <c r="H238" s="33">
        <v>43986056</v>
      </c>
      <c r="I238" s="38">
        <f t="shared" si="57"/>
        <v>0.18881839380201856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82171570</v>
      </c>
      <c r="O238" s="38">
        <f t="shared" si="61"/>
        <v>0.35273687333072407</v>
      </c>
      <c r="P238" s="33">
        <v>80120179</v>
      </c>
      <c r="Q238" s="33">
        <v>244344601</v>
      </c>
      <c r="R238" s="33">
        <v>244344601</v>
      </c>
      <c r="S238" s="33">
        <v>48852612</v>
      </c>
      <c r="T238" s="38">
        <f t="shared" si="62"/>
        <v>0.19993325737530823</v>
      </c>
      <c r="U238" s="38">
        <f t="shared" si="63"/>
        <v>-0.45099902984490337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90082808</v>
      </c>
      <c r="E239" s="33">
        <v>90082808</v>
      </c>
      <c r="F239" s="33">
        <v>15273315</v>
      </c>
      <c r="G239" s="38">
        <f t="shared" si="56"/>
        <v>0.16954750122798126</v>
      </c>
      <c r="H239" s="33">
        <v>14556851</v>
      </c>
      <c r="I239" s="38">
        <f t="shared" si="57"/>
        <v>0.16159410794565818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29830166</v>
      </c>
      <c r="O239" s="38">
        <f t="shared" si="61"/>
        <v>0.33114160917363944</v>
      </c>
      <c r="P239" s="33">
        <v>27874172</v>
      </c>
      <c r="Q239" s="33">
        <v>92385940</v>
      </c>
      <c r="R239" s="33">
        <v>92385940</v>
      </c>
      <c r="S239" s="33">
        <v>15248303</v>
      </c>
      <c r="T239" s="38">
        <f t="shared" si="62"/>
        <v>0.16505003899944082</v>
      </c>
      <c r="U239" s="38">
        <f t="shared" si="63"/>
        <v>-0.47776561757601266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2257209749</v>
      </c>
      <c r="E240" s="34">
        <f>SUM(E234:E239)</f>
        <v>2257209749</v>
      </c>
      <c r="F240" s="34">
        <f>SUM(F234:F239)</f>
        <v>273021343</v>
      </c>
      <c r="G240" s="39">
        <f t="shared" si="56"/>
        <v>0.12095523826306138</v>
      </c>
      <c r="H240" s="34">
        <f>SUM(H234:H239)</f>
        <v>307747903</v>
      </c>
      <c r="I240" s="39">
        <f t="shared" si="57"/>
        <v>0.13633996713701063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580769246</v>
      </c>
      <c r="O240" s="39">
        <f t="shared" si="61"/>
        <v>0.257295205400072</v>
      </c>
      <c r="P240" s="34">
        <f>SUM(P234:P239)</f>
        <v>502484254</v>
      </c>
      <c r="Q240" s="34">
        <f>SUM(Q234:Q239)</f>
        <v>2173943414</v>
      </c>
      <c r="R240" s="34">
        <f>SUM(R234:R239)</f>
        <v>2173943414</v>
      </c>
      <c r="S240" s="34">
        <f>SUM(S234:S239)</f>
        <v>304226192</v>
      </c>
      <c r="T240" s="39">
        <f t="shared" si="62"/>
        <v>0.13994209326738252</v>
      </c>
      <c r="U240" s="39">
        <f t="shared" si="63"/>
        <v>-0.38754717078159429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86565981</v>
      </c>
      <c r="E241" s="33">
        <v>86565981</v>
      </c>
      <c r="F241" s="33">
        <v>16216411</v>
      </c>
      <c r="G241" s="38">
        <f t="shared" si="56"/>
        <v>0.18733006676144523</v>
      </c>
      <c r="H241" s="33">
        <v>15425030</v>
      </c>
      <c r="I241" s="38">
        <f t="shared" si="57"/>
        <v>0.17818812681161667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31641441</v>
      </c>
      <c r="O241" s="38">
        <f t="shared" si="61"/>
        <v>0.36551819357306192</v>
      </c>
      <c r="P241" s="33">
        <v>28633875</v>
      </c>
      <c r="Q241" s="33">
        <v>65771753</v>
      </c>
      <c r="R241" s="33">
        <v>65771753</v>
      </c>
      <c r="S241" s="33">
        <v>16247645</v>
      </c>
      <c r="T241" s="38">
        <f t="shared" si="62"/>
        <v>0.24703074281751317</v>
      </c>
      <c r="U241" s="38">
        <f t="shared" si="63"/>
        <v>-0.46130134325165562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140916879</v>
      </c>
      <c r="E242" s="33">
        <v>140916879</v>
      </c>
      <c r="F242" s="33">
        <v>2896001</v>
      </c>
      <c r="G242" s="38">
        <f t="shared" si="56"/>
        <v>2.055112929374486E-2</v>
      </c>
      <c r="H242" s="33">
        <v>19923876</v>
      </c>
      <c r="I242" s="38">
        <f t="shared" si="57"/>
        <v>0.14138743450314423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22819877</v>
      </c>
      <c r="O242" s="38">
        <f t="shared" si="61"/>
        <v>0.16193856379688909</v>
      </c>
      <c r="P242" s="33">
        <v>28669112</v>
      </c>
      <c r="Q242" s="33">
        <v>103026458</v>
      </c>
      <c r="R242" s="33">
        <v>103026458</v>
      </c>
      <c r="S242" s="33">
        <v>18220185</v>
      </c>
      <c r="T242" s="38">
        <f t="shared" si="62"/>
        <v>0.17684957198082069</v>
      </c>
      <c r="U242" s="38">
        <f t="shared" si="63"/>
        <v>-0.30504035144164909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481394168</v>
      </c>
      <c r="E243" s="33">
        <v>481394168</v>
      </c>
      <c r="F243" s="33">
        <v>58086747</v>
      </c>
      <c r="G243" s="38">
        <f t="shared" si="56"/>
        <v>0.12066358685093169</v>
      </c>
      <c r="H243" s="33">
        <v>65239388</v>
      </c>
      <c r="I243" s="38">
        <f t="shared" si="57"/>
        <v>0.13552176643735328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123326135</v>
      </c>
      <c r="O243" s="38">
        <f t="shared" si="61"/>
        <v>0.25618535328828496</v>
      </c>
      <c r="P243" s="33">
        <v>106122363</v>
      </c>
      <c r="Q243" s="33">
        <v>494382192</v>
      </c>
      <c r="R243" s="33">
        <v>494382192</v>
      </c>
      <c r="S243" s="33">
        <v>52306177</v>
      </c>
      <c r="T243" s="38">
        <f t="shared" si="62"/>
        <v>0.10580109446984287</v>
      </c>
      <c r="U243" s="38">
        <f t="shared" si="63"/>
        <v>-0.38524373039073767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283792967</v>
      </c>
      <c r="E244" s="33">
        <v>283792967</v>
      </c>
      <c r="F244" s="33">
        <v>44579264</v>
      </c>
      <c r="G244" s="38">
        <f t="shared" si="56"/>
        <v>0.15708375183237011</v>
      </c>
      <c r="H244" s="33">
        <v>45514009</v>
      </c>
      <c r="I244" s="38">
        <f t="shared" si="57"/>
        <v>0.16037750858004879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90093273</v>
      </c>
      <c r="O244" s="38">
        <f t="shared" si="61"/>
        <v>0.3174612604124189</v>
      </c>
      <c r="P244" s="33">
        <v>68237675</v>
      </c>
      <c r="Q244" s="33">
        <v>243657580</v>
      </c>
      <c r="R244" s="33">
        <v>243657580</v>
      </c>
      <c r="S244" s="33">
        <v>33591721</v>
      </c>
      <c r="T244" s="38">
        <f t="shared" si="62"/>
        <v>0.13786446126568278</v>
      </c>
      <c r="U244" s="38">
        <f t="shared" si="63"/>
        <v>-0.3330076237210603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143712430</v>
      </c>
      <c r="E245" s="33">
        <v>143712430</v>
      </c>
      <c r="F245" s="33">
        <v>13791130</v>
      </c>
      <c r="G245" s="38">
        <f t="shared" si="56"/>
        <v>9.5963376306419698E-2</v>
      </c>
      <c r="H245" s="33">
        <v>13581478</v>
      </c>
      <c r="I245" s="38">
        <f t="shared" si="57"/>
        <v>9.4504546336040662E-2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27372608</v>
      </c>
      <c r="O245" s="38">
        <f t="shared" si="61"/>
        <v>0.19046792264246037</v>
      </c>
      <c r="P245" s="33">
        <v>26472956</v>
      </c>
      <c r="Q245" s="33">
        <v>143400085</v>
      </c>
      <c r="R245" s="33">
        <v>143400085</v>
      </c>
      <c r="S245" s="33">
        <v>14967298</v>
      </c>
      <c r="T245" s="38">
        <f t="shared" si="62"/>
        <v>0.10437440117277476</v>
      </c>
      <c r="U245" s="38">
        <f t="shared" si="63"/>
        <v>-0.48696783237958008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428744972</v>
      </c>
      <c r="E246" s="33">
        <v>428744972</v>
      </c>
      <c r="F246" s="33">
        <v>66497928</v>
      </c>
      <c r="G246" s="38">
        <f t="shared" si="56"/>
        <v>0.15509902702719042</v>
      </c>
      <c r="H246" s="33">
        <v>50907681</v>
      </c>
      <c r="I246" s="38">
        <f t="shared" si="57"/>
        <v>0.11873650847152092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117405609</v>
      </c>
      <c r="O246" s="38">
        <f t="shared" si="61"/>
        <v>0.27383553549871137</v>
      </c>
      <c r="P246" s="33">
        <v>76338247</v>
      </c>
      <c r="Q246" s="33">
        <v>376902798</v>
      </c>
      <c r="R246" s="33">
        <v>376902798</v>
      </c>
      <c r="S246" s="33">
        <v>61030642</v>
      </c>
      <c r="T246" s="38">
        <f t="shared" si="62"/>
        <v>0.16192674165289694</v>
      </c>
      <c r="U246" s="38">
        <f t="shared" si="63"/>
        <v>-0.33313007567491038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1565127397</v>
      </c>
      <c r="E247" s="34">
        <f>SUM(E241:E246)</f>
        <v>1565127397</v>
      </c>
      <c r="F247" s="34">
        <f>SUM(F241:F246)</f>
        <v>202067481</v>
      </c>
      <c r="G247" s="39">
        <f t="shared" si="56"/>
        <v>0.1291060915471279</v>
      </c>
      <c r="H247" s="34">
        <f>SUM(H241:H246)</f>
        <v>210591462</v>
      </c>
      <c r="I247" s="39">
        <f t="shared" si="57"/>
        <v>0.13455228143322828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412658943</v>
      </c>
      <c r="O247" s="39">
        <f t="shared" si="61"/>
        <v>0.26365837298035616</v>
      </c>
      <c r="P247" s="34">
        <f>SUM(P241:P246)</f>
        <v>334474228</v>
      </c>
      <c r="Q247" s="34">
        <f>SUM(Q241:Q246)</f>
        <v>1427140866</v>
      </c>
      <c r="R247" s="34">
        <f>SUM(R241:R246)</f>
        <v>1427140866</v>
      </c>
      <c r="S247" s="34">
        <f>SUM(S241:S246)</f>
        <v>196363668</v>
      </c>
      <c r="T247" s="39">
        <f t="shared" si="62"/>
        <v>0.13759235172794779</v>
      </c>
      <c r="U247" s="39">
        <f t="shared" si="63"/>
        <v>-0.37038060223880687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137913748</v>
      </c>
      <c r="E248" s="33">
        <v>137913748</v>
      </c>
      <c r="F248" s="33">
        <v>14829080</v>
      </c>
      <c r="G248" s="38">
        <f t="shared" si="56"/>
        <v>0.1075243056986603</v>
      </c>
      <c r="H248" s="33">
        <v>14509049</v>
      </c>
      <c r="I248" s="38">
        <f t="shared" si="57"/>
        <v>0.10520379012540505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29338129</v>
      </c>
      <c r="O248" s="38">
        <f t="shared" si="61"/>
        <v>0.21272809582406535</v>
      </c>
      <c r="P248" s="33">
        <v>28145821</v>
      </c>
      <c r="Q248" s="33">
        <v>115833699</v>
      </c>
      <c r="R248" s="33">
        <v>115833699</v>
      </c>
      <c r="S248" s="33">
        <v>16579928</v>
      </c>
      <c r="T248" s="38">
        <f t="shared" si="62"/>
        <v>0.143135617209289</v>
      </c>
      <c r="U248" s="38">
        <f t="shared" si="63"/>
        <v>-0.48450432481610683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128914065</v>
      </c>
      <c r="E249" s="33">
        <v>128914065</v>
      </c>
      <c r="F249" s="33">
        <v>19965081</v>
      </c>
      <c r="G249" s="38">
        <f t="shared" si="56"/>
        <v>0.15487123922436236</v>
      </c>
      <c r="H249" s="33">
        <v>17932214</v>
      </c>
      <c r="I249" s="38">
        <f t="shared" si="57"/>
        <v>0.13910207547950645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37897295</v>
      </c>
      <c r="O249" s="38">
        <f t="shared" si="61"/>
        <v>0.29397331470386884</v>
      </c>
      <c r="P249" s="33">
        <v>0</v>
      </c>
      <c r="Q249" s="33">
        <v>93210458</v>
      </c>
      <c r="R249" s="33">
        <v>93210458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81001016</v>
      </c>
      <c r="E250" s="33">
        <v>81001016</v>
      </c>
      <c r="F250" s="33">
        <v>14714646</v>
      </c>
      <c r="G250" s="38">
        <f t="shared" si="56"/>
        <v>0.18166001769656814</v>
      </c>
      <c r="H250" s="33">
        <v>16001287</v>
      </c>
      <c r="I250" s="38">
        <f t="shared" si="57"/>
        <v>0.19754427524711543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30715933</v>
      </c>
      <c r="O250" s="38">
        <f t="shared" si="61"/>
        <v>0.37920429294368357</v>
      </c>
      <c r="P250" s="33">
        <v>37151054</v>
      </c>
      <c r="Q250" s="33">
        <v>75008285</v>
      </c>
      <c r="R250" s="33">
        <v>75008285</v>
      </c>
      <c r="S250" s="33">
        <v>19400539</v>
      </c>
      <c r="T250" s="38">
        <f t="shared" si="62"/>
        <v>0.25864528165122025</v>
      </c>
      <c r="U250" s="38">
        <f t="shared" si="63"/>
        <v>-0.56929117004325103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126323973</v>
      </c>
      <c r="E251" s="33">
        <v>126323973</v>
      </c>
      <c r="F251" s="33">
        <v>8581144</v>
      </c>
      <c r="G251" s="38">
        <f t="shared" si="56"/>
        <v>6.7929655759006252E-2</v>
      </c>
      <c r="H251" s="33">
        <v>20245089</v>
      </c>
      <c r="I251" s="38">
        <f t="shared" si="57"/>
        <v>0.16026323839577147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28826233</v>
      </c>
      <c r="O251" s="38">
        <f t="shared" si="61"/>
        <v>0.22819289415477773</v>
      </c>
      <c r="P251" s="33">
        <v>23832099</v>
      </c>
      <c r="Q251" s="33">
        <v>167471293</v>
      </c>
      <c r="R251" s="33">
        <v>167471293</v>
      </c>
      <c r="S251" s="33">
        <v>16047718</v>
      </c>
      <c r="T251" s="38">
        <f t="shared" si="62"/>
        <v>9.5823694392805581E-2</v>
      </c>
      <c r="U251" s="38">
        <f t="shared" si="63"/>
        <v>-0.15051171111701067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103332427</v>
      </c>
      <c r="E252" s="33">
        <v>103332427</v>
      </c>
      <c r="F252" s="33">
        <v>16271513</v>
      </c>
      <c r="G252" s="38">
        <f t="shared" si="56"/>
        <v>0.15746763598226526</v>
      </c>
      <c r="H252" s="33">
        <v>13903405</v>
      </c>
      <c r="I252" s="38">
        <f t="shared" si="57"/>
        <v>0.13455026078115828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30174918</v>
      </c>
      <c r="O252" s="38">
        <f t="shared" si="61"/>
        <v>0.29201789676342355</v>
      </c>
      <c r="P252" s="33">
        <v>24298994</v>
      </c>
      <c r="Q252" s="33">
        <v>71391752</v>
      </c>
      <c r="R252" s="33">
        <v>71391752</v>
      </c>
      <c r="S252" s="33">
        <v>12638261</v>
      </c>
      <c r="T252" s="38">
        <f t="shared" si="62"/>
        <v>0.17702690641350277</v>
      </c>
      <c r="U252" s="38">
        <f t="shared" si="63"/>
        <v>-0.42781972784552313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115268675</v>
      </c>
      <c r="E253" s="33">
        <v>115268675</v>
      </c>
      <c r="F253" s="33">
        <v>19789541</v>
      </c>
      <c r="G253" s="38">
        <f t="shared" si="56"/>
        <v>0.17168186413177736</v>
      </c>
      <c r="H253" s="33">
        <v>76305561</v>
      </c>
      <c r="I253" s="38">
        <f t="shared" si="57"/>
        <v>0.66198003056771493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96095102</v>
      </c>
      <c r="O253" s="38">
        <f t="shared" si="61"/>
        <v>0.83366189469949226</v>
      </c>
      <c r="P253" s="33">
        <v>86604648</v>
      </c>
      <c r="Q253" s="33">
        <v>79236223</v>
      </c>
      <c r="R253" s="33">
        <v>79236223</v>
      </c>
      <c r="S253" s="33">
        <v>46196042</v>
      </c>
      <c r="T253" s="38">
        <f t="shared" si="62"/>
        <v>0.58301670941584383</v>
      </c>
      <c r="U253" s="38">
        <f t="shared" si="63"/>
        <v>-0.11892071889721212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692753904</v>
      </c>
      <c r="E254" s="34">
        <f>SUM(E248:E253)</f>
        <v>692753904</v>
      </c>
      <c r="F254" s="34">
        <f>SUM(F248:F253)</f>
        <v>94151005</v>
      </c>
      <c r="G254" s="39">
        <f t="shared" si="56"/>
        <v>0.13590829940671109</v>
      </c>
      <c r="H254" s="34">
        <f>SUM(H248:H253)</f>
        <v>158896605</v>
      </c>
      <c r="I254" s="39">
        <f t="shared" si="57"/>
        <v>0.22936948327901446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253047610</v>
      </c>
      <c r="O254" s="39">
        <f t="shared" si="61"/>
        <v>0.36527778268572558</v>
      </c>
      <c r="P254" s="34">
        <f>SUM(P248:P253)</f>
        <v>200032616</v>
      </c>
      <c r="Q254" s="34">
        <f>SUM(Q248:Q253)</f>
        <v>602151710</v>
      </c>
      <c r="R254" s="34">
        <f>SUM(R248:R253)</f>
        <v>602151710</v>
      </c>
      <c r="S254" s="34">
        <f>SUM(S248:S253)</f>
        <v>110862488</v>
      </c>
      <c r="T254" s="39">
        <f t="shared" si="62"/>
        <v>0.18411055911474536</v>
      </c>
      <c r="U254" s="39">
        <f t="shared" si="63"/>
        <v>-0.20564651816581747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275725541</v>
      </c>
      <c r="E255" s="33">
        <v>275725541</v>
      </c>
      <c r="F255" s="33">
        <v>34121585</v>
      </c>
      <c r="G255" s="38">
        <f t="shared" si="56"/>
        <v>0.12375199220300016</v>
      </c>
      <c r="H255" s="33">
        <v>42165495</v>
      </c>
      <c r="I255" s="38">
        <f t="shared" si="57"/>
        <v>0.15292560437844965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76287080</v>
      </c>
      <c r="O255" s="38">
        <f t="shared" si="61"/>
        <v>0.2766775965814498</v>
      </c>
      <c r="P255" s="33">
        <v>69026624</v>
      </c>
      <c r="Q255" s="33">
        <v>323475519</v>
      </c>
      <c r="R255" s="33">
        <v>323475519</v>
      </c>
      <c r="S255" s="33">
        <v>38524129</v>
      </c>
      <c r="T255" s="38">
        <f t="shared" si="62"/>
        <v>0.11909441901227771</v>
      </c>
      <c r="U255" s="38">
        <f t="shared" si="63"/>
        <v>-0.38914157238806868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61647085</v>
      </c>
      <c r="E256" s="33">
        <v>61647085</v>
      </c>
      <c r="F256" s="33">
        <v>12349015</v>
      </c>
      <c r="G256" s="38">
        <f t="shared" si="56"/>
        <v>0.20031790635356075</v>
      </c>
      <c r="H256" s="33">
        <v>17321860</v>
      </c>
      <c r="I256" s="38">
        <f t="shared" si="57"/>
        <v>0.28098425091794688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29670875</v>
      </c>
      <c r="O256" s="38">
        <f t="shared" si="61"/>
        <v>0.48130215727150766</v>
      </c>
      <c r="P256" s="33">
        <v>22880819</v>
      </c>
      <c r="Q256" s="33">
        <v>54706351</v>
      </c>
      <c r="R256" s="33">
        <v>54706351</v>
      </c>
      <c r="S256" s="33">
        <v>15337959</v>
      </c>
      <c r="T256" s="38">
        <f t="shared" si="62"/>
        <v>0.280368891721548</v>
      </c>
      <c r="U256" s="38">
        <f t="shared" si="63"/>
        <v>-0.24295279814940196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465893874</v>
      </c>
      <c r="E257" s="33">
        <v>465893874</v>
      </c>
      <c r="F257" s="33">
        <v>98547825</v>
      </c>
      <c r="G257" s="38">
        <f t="shared" si="56"/>
        <v>0.2115241914513776</v>
      </c>
      <c r="H257" s="33">
        <v>122387025</v>
      </c>
      <c r="I257" s="38">
        <f t="shared" si="57"/>
        <v>0.26269292607182898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220934850</v>
      </c>
      <c r="O257" s="38">
        <f t="shared" si="61"/>
        <v>0.47421711752320661</v>
      </c>
      <c r="P257" s="33">
        <v>149328762</v>
      </c>
      <c r="Q257" s="33">
        <v>491296521</v>
      </c>
      <c r="R257" s="33">
        <v>491296521</v>
      </c>
      <c r="S257" s="33">
        <v>92056867</v>
      </c>
      <c r="T257" s="38">
        <f t="shared" si="62"/>
        <v>0.18737536918157824</v>
      </c>
      <c r="U257" s="38">
        <f t="shared" si="63"/>
        <v>-0.18041894032443662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63166234</v>
      </c>
      <c r="E258" s="33">
        <v>63166234</v>
      </c>
      <c r="F258" s="33">
        <v>13724444</v>
      </c>
      <c r="G258" s="38">
        <f t="shared" si="56"/>
        <v>0.2172750080367305</v>
      </c>
      <c r="H258" s="33">
        <v>13710734</v>
      </c>
      <c r="I258" s="38">
        <f t="shared" si="57"/>
        <v>0.21705796169516769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27435178</v>
      </c>
      <c r="O258" s="38">
        <f t="shared" si="61"/>
        <v>0.43433296973189822</v>
      </c>
      <c r="P258" s="33">
        <v>26718423</v>
      </c>
      <c r="Q258" s="33">
        <v>61525114</v>
      </c>
      <c r="R258" s="33">
        <v>61525114</v>
      </c>
      <c r="S258" s="33">
        <v>15338734</v>
      </c>
      <c r="T258" s="38">
        <f t="shared" si="62"/>
        <v>0.24930850189078885</v>
      </c>
      <c r="U258" s="38">
        <f t="shared" si="63"/>
        <v>-0.48684344132136836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866432734</v>
      </c>
      <c r="E259" s="34">
        <f>SUM(E255:E258)</f>
        <v>866432734</v>
      </c>
      <c r="F259" s="34">
        <f>SUM(F255:F258)</f>
        <v>158742869</v>
      </c>
      <c r="G259" s="39">
        <f t="shared" si="56"/>
        <v>0.18321430247347972</v>
      </c>
      <c r="H259" s="34">
        <f>SUM(H255:H258)</f>
        <v>195585114</v>
      </c>
      <c r="I259" s="39">
        <f t="shared" si="57"/>
        <v>0.22573606273744501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354327983</v>
      </c>
      <c r="O259" s="39">
        <f t="shared" si="61"/>
        <v>0.4089503652109247</v>
      </c>
      <c r="P259" s="34">
        <f>SUM(P255:P258)</f>
        <v>267954628</v>
      </c>
      <c r="Q259" s="34">
        <f>SUM(Q255:Q258)</f>
        <v>931003505</v>
      </c>
      <c r="R259" s="34">
        <f>SUM(R255:R258)</f>
        <v>931003505</v>
      </c>
      <c r="S259" s="34">
        <f>SUM(S255:S258)</f>
        <v>161257689</v>
      </c>
      <c r="T259" s="39">
        <f t="shared" si="62"/>
        <v>0.17320846606264925</v>
      </c>
      <c r="U259" s="39">
        <f t="shared" si="63"/>
        <v>-0.27008122434817583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5381523784</v>
      </c>
      <c r="E260" s="34">
        <f>SUM(E234:E239,E241:E246,E248:E253,E255:E258)</f>
        <v>5381523784</v>
      </c>
      <c r="F260" s="34">
        <f>SUM(F234:F239,F241:F246,F248:F253,F255:F258)</f>
        <v>727982698</v>
      </c>
      <c r="G260" s="39">
        <f t="shared" si="56"/>
        <v>0.13527445519508643</v>
      </c>
      <c r="H260" s="34">
        <f>SUM(H234:H239,H241:H246,H248:H253,H255:H258)</f>
        <v>872821084</v>
      </c>
      <c r="I260" s="39">
        <f t="shared" si="57"/>
        <v>0.1621884653924629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1600803782</v>
      </c>
      <c r="O260" s="39">
        <f t="shared" si="61"/>
        <v>0.29746292058754936</v>
      </c>
      <c r="P260" s="34">
        <f>SUM(P234:P239,P241:P246,P248:P253,P255:P258)</f>
        <v>1304945726</v>
      </c>
      <c r="Q260" s="34">
        <f>SUM(Q234:Q239,Q241:Q246,Q248:Q253,Q255:Q258)</f>
        <v>5134239495</v>
      </c>
      <c r="R260" s="34">
        <f>SUM(R234:R239,R241:R246,R248:R253,R255:R258)</f>
        <v>5134239495</v>
      </c>
      <c r="S260" s="34">
        <f>SUM(S234:S239,S241:S246,S248:S253,S255:S258)</f>
        <v>772710037</v>
      </c>
      <c r="T260" s="39">
        <f t="shared" si="62"/>
        <v>0.15050136203278144</v>
      </c>
      <c r="U260" s="39">
        <f t="shared" si="63"/>
        <v>-0.33114376589789296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209976948</v>
      </c>
      <c r="E263" s="33">
        <v>209976948</v>
      </c>
      <c r="F263" s="33">
        <v>15379825</v>
      </c>
      <c r="G263" s="38">
        <f t="shared" ref="G263:G299" si="64">IF(($D263     =0),0,($F263     /$D263     ))</f>
        <v>7.3245302146214636E-2</v>
      </c>
      <c r="H263" s="33">
        <v>20863282</v>
      </c>
      <c r="I263" s="38">
        <f t="shared" ref="I263:I299" si="65">IF(($D263     =0),0,($H263     /$D263     ))</f>
        <v>9.9359868779500496E-2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36243107</v>
      </c>
      <c r="O263" s="38">
        <f t="shared" ref="O263:O299" si="69">IF(($D263     =0),0,($N263     /$D263     ))</f>
        <v>0.17260517092571515</v>
      </c>
      <c r="P263" s="33">
        <v>36737557</v>
      </c>
      <c r="Q263" s="33">
        <v>98983518</v>
      </c>
      <c r="R263" s="33">
        <v>98983518</v>
      </c>
      <c r="S263" s="33">
        <v>19680249</v>
      </c>
      <c r="T263" s="38">
        <f t="shared" ref="T263:T299" si="70">IF(($Q263     =0),0,($S263     /$Q263     ))</f>
        <v>0.1988234950388407</v>
      </c>
      <c r="U263" s="38">
        <f t="shared" ref="U263:U299" si="71">IF(($P263     =0),0,(($H263     /$P263     )-1))</f>
        <v>-0.43209936360221235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217830985</v>
      </c>
      <c r="E264" s="33">
        <v>217830985</v>
      </c>
      <c r="F264" s="33">
        <v>50516482</v>
      </c>
      <c r="G264" s="38">
        <f t="shared" si="64"/>
        <v>0.23190677855126993</v>
      </c>
      <c r="H264" s="33">
        <v>56316385</v>
      </c>
      <c r="I264" s="38">
        <f t="shared" si="65"/>
        <v>0.25853248104258447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106832867</v>
      </c>
      <c r="O264" s="38">
        <f t="shared" si="69"/>
        <v>0.49043925959385437</v>
      </c>
      <c r="P264" s="33">
        <v>92837877</v>
      </c>
      <c r="Q264" s="33">
        <v>192521292</v>
      </c>
      <c r="R264" s="33">
        <v>192521292</v>
      </c>
      <c r="S264" s="33">
        <v>36115998</v>
      </c>
      <c r="T264" s="38">
        <f t="shared" si="70"/>
        <v>0.18759482457659801</v>
      </c>
      <c r="U264" s="38">
        <f t="shared" si="71"/>
        <v>-0.39338999533563224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144191655</v>
      </c>
      <c r="E265" s="33">
        <v>144191655</v>
      </c>
      <c r="F265" s="33">
        <v>25357652</v>
      </c>
      <c r="G265" s="38">
        <f t="shared" si="64"/>
        <v>0.17586074589406717</v>
      </c>
      <c r="H265" s="33">
        <v>40575144</v>
      </c>
      <c r="I265" s="38">
        <f t="shared" si="65"/>
        <v>0.28139731109959171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65932796</v>
      </c>
      <c r="O265" s="38">
        <f t="shared" si="69"/>
        <v>0.4572580569936589</v>
      </c>
      <c r="P265" s="33">
        <v>52508830</v>
      </c>
      <c r="Q265" s="33">
        <v>130513136</v>
      </c>
      <c r="R265" s="33">
        <v>130513136</v>
      </c>
      <c r="S265" s="33">
        <v>36168164</v>
      </c>
      <c r="T265" s="38">
        <f t="shared" si="70"/>
        <v>0.27712278708864985</v>
      </c>
      <c r="U265" s="38">
        <f t="shared" si="71"/>
        <v>-0.22727008009890903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50608960</v>
      </c>
      <c r="E266" s="33">
        <v>50608960</v>
      </c>
      <c r="F266" s="33">
        <v>11959039</v>
      </c>
      <c r="G266" s="38">
        <f t="shared" si="64"/>
        <v>0.2363028009269505</v>
      </c>
      <c r="H266" s="33">
        <v>17143027</v>
      </c>
      <c r="I266" s="38">
        <f t="shared" si="65"/>
        <v>0.33873501846313381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29102066</v>
      </c>
      <c r="O266" s="38">
        <f t="shared" si="69"/>
        <v>0.57503781939008425</v>
      </c>
      <c r="P266" s="33">
        <v>22396019</v>
      </c>
      <c r="Q266" s="33">
        <v>47263478</v>
      </c>
      <c r="R266" s="33">
        <v>47263478</v>
      </c>
      <c r="S266" s="33">
        <v>12995718</v>
      </c>
      <c r="T266" s="38">
        <f t="shared" si="70"/>
        <v>0.27496321789945294</v>
      </c>
      <c r="U266" s="38">
        <f t="shared" si="71"/>
        <v>-0.23455025645406002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622608548</v>
      </c>
      <c r="E267" s="34">
        <f>SUM(E263:E266)</f>
        <v>622608548</v>
      </c>
      <c r="F267" s="34">
        <f>SUM(F263:F266)</f>
        <v>103212998</v>
      </c>
      <c r="G267" s="39">
        <f t="shared" si="64"/>
        <v>0.16577510593381703</v>
      </c>
      <c r="H267" s="34">
        <f>SUM(H263:H266)</f>
        <v>134897838</v>
      </c>
      <c r="I267" s="39">
        <f t="shared" si="65"/>
        <v>0.21666557330979658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238110836</v>
      </c>
      <c r="O267" s="39">
        <f t="shared" si="69"/>
        <v>0.38244067924361358</v>
      </c>
      <c r="P267" s="34">
        <f>SUM(P263:P266)</f>
        <v>204480283</v>
      </c>
      <c r="Q267" s="34">
        <f>SUM(Q263:Q266)</f>
        <v>469281424</v>
      </c>
      <c r="R267" s="34">
        <f>SUM(R263:R266)</f>
        <v>469281424</v>
      </c>
      <c r="S267" s="34">
        <f>SUM(S263:S266)</f>
        <v>104960129</v>
      </c>
      <c r="T267" s="39">
        <f t="shared" si="70"/>
        <v>0.22366137595081964</v>
      </c>
      <c r="U267" s="39">
        <f t="shared" si="71"/>
        <v>-0.3402892639775934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29003176</v>
      </c>
      <c r="E268" s="33">
        <v>29003176</v>
      </c>
      <c r="F268" s="33">
        <v>1711842</v>
      </c>
      <c r="G268" s="38">
        <f t="shared" si="64"/>
        <v>5.9022570493659041E-2</v>
      </c>
      <c r="H268" s="33">
        <v>9145886</v>
      </c>
      <c r="I268" s="38">
        <f t="shared" si="65"/>
        <v>0.31534084405101015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10857728</v>
      </c>
      <c r="O268" s="38">
        <f t="shared" si="69"/>
        <v>0.3743634145446692</v>
      </c>
      <c r="P268" s="33">
        <v>11961674</v>
      </c>
      <c r="Q268" s="33">
        <v>27741785</v>
      </c>
      <c r="R268" s="33">
        <v>27741785</v>
      </c>
      <c r="S268" s="33">
        <v>4648010</v>
      </c>
      <c r="T268" s="38">
        <f t="shared" si="70"/>
        <v>0.16754545534831303</v>
      </c>
      <c r="U268" s="38">
        <f t="shared" si="71"/>
        <v>-0.23540083102080867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93752368</v>
      </c>
      <c r="E269" s="33">
        <v>93752368</v>
      </c>
      <c r="F269" s="33">
        <v>14139318</v>
      </c>
      <c r="G269" s="38">
        <f t="shared" si="64"/>
        <v>0.15081558259947098</v>
      </c>
      <c r="H269" s="33">
        <v>21260470</v>
      </c>
      <c r="I269" s="38">
        <f t="shared" si="65"/>
        <v>0.22677261869268198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35399788</v>
      </c>
      <c r="O269" s="38">
        <f t="shared" si="69"/>
        <v>0.37758820129215298</v>
      </c>
      <c r="P269" s="33">
        <v>32703651</v>
      </c>
      <c r="Q269" s="33">
        <v>92901323</v>
      </c>
      <c r="R269" s="33">
        <v>92901323</v>
      </c>
      <c r="S269" s="33">
        <v>17259897</v>
      </c>
      <c r="T269" s="38">
        <f t="shared" si="70"/>
        <v>0.18578741876474678</v>
      </c>
      <c r="U269" s="38">
        <f t="shared" si="71"/>
        <v>-0.34990530567978484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31727472</v>
      </c>
      <c r="E270" s="33">
        <v>31727472</v>
      </c>
      <c r="F270" s="33">
        <v>3934119</v>
      </c>
      <c r="G270" s="38">
        <f t="shared" si="64"/>
        <v>0.12399724125514948</v>
      </c>
      <c r="H270" s="33">
        <v>3388508</v>
      </c>
      <c r="I270" s="38">
        <f t="shared" si="65"/>
        <v>0.10680044095539663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7322627</v>
      </c>
      <c r="O270" s="38">
        <f t="shared" si="69"/>
        <v>0.23079768221054611</v>
      </c>
      <c r="P270" s="33">
        <v>6642999</v>
      </c>
      <c r="Q270" s="33">
        <v>25909336</v>
      </c>
      <c r="R270" s="33">
        <v>25909336</v>
      </c>
      <c r="S270" s="33">
        <v>3301519</v>
      </c>
      <c r="T270" s="38">
        <f t="shared" si="70"/>
        <v>0.12742584371903626</v>
      </c>
      <c r="U270" s="38">
        <f t="shared" si="71"/>
        <v>-0.48991291433281869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23957922</v>
      </c>
      <c r="E271" s="33">
        <v>23957922</v>
      </c>
      <c r="F271" s="33">
        <v>4780242</v>
      </c>
      <c r="G271" s="38">
        <f t="shared" si="64"/>
        <v>0.19952656995878024</v>
      </c>
      <c r="H271" s="33">
        <v>4331668</v>
      </c>
      <c r="I271" s="38">
        <f t="shared" si="65"/>
        <v>0.18080315980659759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9111910</v>
      </c>
      <c r="O271" s="38">
        <f t="shared" si="69"/>
        <v>0.38032972976537782</v>
      </c>
      <c r="P271" s="33">
        <v>9905391</v>
      </c>
      <c r="Q271" s="33">
        <v>24139794</v>
      </c>
      <c r="R271" s="33">
        <v>24139794</v>
      </c>
      <c r="S271" s="33">
        <v>5404613</v>
      </c>
      <c r="T271" s="38">
        <f t="shared" si="70"/>
        <v>0.22388811602949055</v>
      </c>
      <c r="U271" s="38">
        <f t="shared" si="71"/>
        <v>-0.56269590973238715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18811621</v>
      </c>
      <c r="E272" s="33">
        <v>18811621</v>
      </c>
      <c r="F272" s="33">
        <v>3776746</v>
      </c>
      <c r="G272" s="38">
        <f t="shared" si="64"/>
        <v>0.20076664312979728</v>
      </c>
      <c r="H272" s="33">
        <v>5571158</v>
      </c>
      <c r="I272" s="38">
        <f t="shared" si="65"/>
        <v>0.29615512666345978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9347904</v>
      </c>
      <c r="O272" s="38">
        <f t="shared" si="69"/>
        <v>0.49692176979325703</v>
      </c>
      <c r="P272" s="33">
        <v>6994491</v>
      </c>
      <c r="Q272" s="33">
        <v>16919405</v>
      </c>
      <c r="R272" s="33">
        <v>16919405</v>
      </c>
      <c r="S272" s="33">
        <v>4217563</v>
      </c>
      <c r="T272" s="38">
        <f t="shared" si="70"/>
        <v>0.24927371854979533</v>
      </c>
      <c r="U272" s="38">
        <f t="shared" si="71"/>
        <v>-0.20349343504766826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22822992</v>
      </c>
      <c r="E273" s="33">
        <v>22822992</v>
      </c>
      <c r="F273" s="33">
        <v>3328622</v>
      </c>
      <c r="G273" s="38">
        <f t="shared" si="64"/>
        <v>0.1458451196933338</v>
      </c>
      <c r="H273" s="33">
        <v>4379900</v>
      </c>
      <c r="I273" s="38">
        <f t="shared" si="65"/>
        <v>0.19190735377727863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7708522</v>
      </c>
      <c r="O273" s="38">
        <f t="shared" si="69"/>
        <v>0.33775247347061244</v>
      </c>
      <c r="P273" s="33">
        <v>6723927</v>
      </c>
      <c r="Q273" s="33">
        <v>23686553</v>
      </c>
      <c r="R273" s="33">
        <v>23686553</v>
      </c>
      <c r="S273" s="33">
        <v>3485482</v>
      </c>
      <c r="T273" s="38">
        <f t="shared" si="70"/>
        <v>0.14715024174264613</v>
      </c>
      <c r="U273" s="38">
        <f t="shared" si="71"/>
        <v>-0.34860982280146702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26956861</v>
      </c>
      <c r="E274" s="33">
        <v>26956861</v>
      </c>
      <c r="F274" s="33">
        <v>6004295</v>
      </c>
      <c r="G274" s="38">
        <f t="shared" si="64"/>
        <v>0.222737172551359</v>
      </c>
      <c r="H274" s="33">
        <v>7137793</v>
      </c>
      <c r="I274" s="38">
        <f t="shared" si="65"/>
        <v>0.26478576270434456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13142088</v>
      </c>
      <c r="O274" s="38">
        <f t="shared" si="69"/>
        <v>0.48752293525570356</v>
      </c>
      <c r="P274" s="33">
        <v>10554913</v>
      </c>
      <c r="Q274" s="33">
        <v>15918737</v>
      </c>
      <c r="R274" s="33">
        <v>15918737</v>
      </c>
      <c r="S274" s="33">
        <v>5352843</v>
      </c>
      <c r="T274" s="38">
        <f t="shared" si="70"/>
        <v>0.33626053373455445</v>
      </c>
      <c r="U274" s="38">
        <f t="shared" si="71"/>
        <v>-0.32374686555919507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247032412</v>
      </c>
      <c r="E275" s="34">
        <f>SUM(E268:E274)</f>
        <v>247032412</v>
      </c>
      <c r="F275" s="34">
        <f>SUM(F268:F274)</f>
        <v>37675184</v>
      </c>
      <c r="G275" s="39">
        <f t="shared" si="64"/>
        <v>0.152511096398152</v>
      </c>
      <c r="H275" s="34">
        <f>SUM(H268:H274)</f>
        <v>55215383</v>
      </c>
      <c r="I275" s="39">
        <f t="shared" si="65"/>
        <v>0.22351473052855914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92890567</v>
      </c>
      <c r="O275" s="39">
        <f t="shared" si="69"/>
        <v>0.37602582692671116</v>
      </c>
      <c r="P275" s="34">
        <f>SUM(P268:P274)</f>
        <v>85487046</v>
      </c>
      <c r="Q275" s="34">
        <f>SUM(Q268:Q274)</f>
        <v>227216933</v>
      </c>
      <c r="R275" s="34">
        <f>SUM(R268:R274)</f>
        <v>227216933</v>
      </c>
      <c r="S275" s="34">
        <f>SUM(S268:S274)</f>
        <v>43669927</v>
      </c>
      <c r="T275" s="39">
        <f t="shared" si="70"/>
        <v>0.19219486163911911</v>
      </c>
      <c r="U275" s="39">
        <f t="shared" si="71"/>
        <v>-0.35410818850846715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47874183</v>
      </c>
      <c r="E276" s="33">
        <v>47874183</v>
      </c>
      <c r="F276" s="33">
        <v>5362361</v>
      </c>
      <c r="G276" s="38">
        <f t="shared" si="64"/>
        <v>0.11200945194197884</v>
      </c>
      <c r="H276" s="33">
        <v>10250511</v>
      </c>
      <c r="I276" s="38">
        <f t="shared" si="65"/>
        <v>0.21411354424575768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15612872</v>
      </c>
      <c r="O276" s="38">
        <f t="shared" si="69"/>
        <v>0.32612299618773649</v>
      </c>
      <c r="P276" s="33">
        <v>16685656</v>
      </c>
      <c r="Q276" s="33">
        <v>58877479</v>
      </c>
      <c r="R276" s="33">
        <v>58877479</v>
      </c>
      <c r="S276" s="33">
        <v>9909412</v>
      </c>
      <c r="T276" s="38">
        <f t="shared" si="70"/>
        <v>0.16830564365705944</v>
      </c>
      <c r="U276" s="38">
        <f t="shared" si="71"/>
        <v>-0.38566928384475863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36551018</v>
      </c>
      <c r="E277" s="33">
        <v>36551018</v>
      </c>
      <c r="F277" s="33">
        <v>5359607</v>
      </c>
      <c r="G277" s="38">
        <f t="shared" si="64"/>
        <v>0.14663359034213494</v>
      </c>
      <c r="H277" s="33">
        <v>7126078</v>
      </c>
      <c r="I277" s="38">
        <f t="shared" si="65"/>
        <v>0.19496250419071776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12485685</v>
      </c>
      <c r="O277" s="38">
        <f t="shared" si="69"/>
        <v>0.34159609453285267</v>
      </c>
      <c r="P277" s="33">
        <v>12383251</v>
      </c>
      <c r="Q277" s="33">
        <v>37013089</v>
      </c>
      <c r="R277" s="33">
        <v>37013089</v>
      </c>
      <c r="S277" s="33">
        <v>6983596</v>
      </c>
      <c r="T277" s="38">
        <f t="shared" si="70"/>
        <v>0.18867909133441957</v>
      </c>
      <c r="U277" s="38">
        <f t="shared" si="71"/>
        <v>-0.42453900029967895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40660968</v>
      </c>
      <c r="E278" s="33">
        <v>40660968</v>
      </c>
      <c r="F278" s="33">
        <v>15529226</v>
      </c>
      <c r="G278" s="38">
        <f t="shared" si="64"/>
        <v>0.3819197319650629</v>
      </c>
      <c r="H278" s="33">
        <v>20417269</v>
      </c>
      <c r="I278" s="38">
        <f t="shared" si="65"/>
        <v>0.5021343564668701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35946495</v>
      </c>
      <c r="O278" s="38">
        <f t="shared" si="69"/>
        <v>0.88405408843193301</v>
      </c>
      <c r="P278" s="33">
        <v>18888322</v>
      </c>
      <c r="Q278" s="33">
        <v>36811787</v>
      </c>
      <c r="R278" s="33">
        <v>36811787</v>
      </c>
      <c r="S278" s="33">
        <v>11045854</v>
      </c>
      <c r="T278" s="38">
        <f t="shared" si="70"/>
        <v>0.30006296624502365</v>
      </c>
      <c r="U278" s="38">
        <f t="shared" si="71"/>
        <v>8.0946682293959293E-2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18801351</v>
      </c>
      <c r="E279" s="33">
        <v>18801351</v>
      </c>
      <c r="F279" s="33">
        <v>3501060</v>
      </c>
      <c r="G279" s="38">
        <f t="shared" si="64"/>
        <v>0.18621321414615363</v>
      </c>
      <c r="H279" s="33">
        <v>5690974</v>
      </c>
      <c r="I279" s="38">
        <f t="shared" si="65"/>
        <v>0.30268963118660996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9192034</v>
      </c>
      <c r="O279" s="38">
        <f t="shared" si="69"/>
        <v>0.48890284533276357</v>
      </c>
      <c r="P279" s="33">
        <v>4916325</v>
      </c>
      <c r="Q279" s="33">
        <v>19445435</v>
      </c>
      <c r="R279" s="33">
        <v>19445435</v>
      </c>
      <c r="S279" s="33">
        <v>2864041</v>
      </c>
      <c r="T279" s="38">
        <f t="shared" si="70"/>
        <v>0.14728603397146939</v>
      </c>
      <c r="U279" s="38">
        <f t="shared" si="71"/>
        <v>0.15756667836239457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23570931</v>
      </c>
      <c r="E280" s="33">
        <v>23570931</v>
      </c>
      <c r="F280" s="33">
        <v>4783136</v>
      </c>
      <c r="G280" s="38">
        <f t="shared" si="64"/>
        <v>0.20292520477871664</v>
      </c>
      <c r="H280" s="33">
        <v>5586090</v>
      </c>
      <c r="I280" s="38">
        <f t="shared" si="65"/>
        <v>0.23699063902058004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10369226</v>
      </c>
      <c r="O280" s="38">
        <f t="shared" si="69"/>
        <v>0.43991584379929666</v>
      </c>
      <c r="P280" s="33">
        <v>11956108</v>
      </c>
      <c r="Q280" s="33">
        <v>22524125</v>
      </c>
      <c r="R280" s="33">
        <v>22524125</v>
      </c>
      <c r="S280" s="33">
        <v>4669006</v>
      </c>
      <c r="T280" s="38">
        <f t="shared" si="70"/>
        <v>0.20728911777927</v>
      </c>
      <c r="U280" s="38">
        <f t="shared" si="71"/>
        <v>-0.53278357806737775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26118270</v>
      </c>
      <c r="E281" s="33">
        <v>26118270</v>
      </c>
      <c r="F281" s="33">
        <v>5486133</v>
      </c>
      <c r="G281" s="38">
        <f t="shared" si="64"/>
        <v>0.21004963192431964</v>
      </c>
      <c r="H281" s="33">
        <v>6627972</v>
      </c>
      <c r="I281" s="38">
        <f t="shared" si="65"/>
        <v>0.2537676500013209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12114105</v>
      </c>
      <c r="O281" s="38">
        <f t="shared" si="69"/>
        <v>0.46381728192564053</v>
      </c>
      <c r="P281" s="33">
        <v>7876116</v>
      </c>
      <c r="Q281" s="33">
        <v>21119659</v>
      </c>
      <c r="R281" s="33">
        <v>21119659</v>
      </c>
      <c r="S281" s="33">
        <v>2358101</v>
      </c>
      <c r="T281" s="38">
        <f t="shared" si="70"/>
        <v>0.11165431222161305</v>
      </c>
      <c r="U281" s="38">
        <f t="shared" si="71"/>
        <v>-0.15847201844157699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68128855</v>
      </c>
      <c r="E282" s="33">
        <v>68128855</v>
      </c>
      <c r="F282" s="33">
        <v>8596935</v>
      </c>
      <c r="G282" s="38">
        <f t="shared" si="64"/>
        <v>0.1261864007548637</v>
      </c>
      <c r="H282" s="33">
        <v>9822332</v>
      </c>
      <c r="I282" s="38">
        <f t="shared" si="65"/>
        <v>0.14417286185126699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18419267</v>
      </c>
      <c r="O282" s="38">
        <f t="shared" si="69"/>
        <v>0.27035926260613069</v>
      </c>
      <c r="P282" s="33">
        <v>24556841</v>
      </c>
      <c r="Q282" s="33">
        <v>63529900</v>
      </c>
      <c r="R282" s="33">
        <v>63529900</v>
      </c>
      <c r="S282" s="33">
        <v>12282483</v>
      </c>
      <c r="T282" s="38">
        <f t="shared" si="70"/>
        <v>0.19333389474877183</v>
      </c>
      <c r="U282" s="38">
        <f t="shared" si="71"/>
        <v>-0.60001646791621122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63815054</v>
      </c>
      <c r="E283" s="33">
        <v>54701948</v>
      </c>
      <c r="F283" s="33">
        <v>9232003</v>
      </c>
      <c r="G283" s="38">
        <f t="shared" si="64"/>
        <v>0.14466810605535177</v>
      </c>
      <c r="H283" s="33">
        <v>14292184</v>
      </c>
      <c r="I283" s="38">
        <f t="shared" si="65"/>
        <v>0.22396257785819629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23524187</v>
      </c>
      <c r="O283" s="38">
        <f t="shared" si="69"/>
        <v>0.36863068391354803</v>
      </c>
      <c r="P283" s="33">
        <v>19507381</v>
      </c>
      <c r="Q283" s="33">
        <v>59626514</v>
      </c>
      <c r="R283" s="33">
        <v>59626514</v>
      </c>
      <c r="S283" s="33">
        <v>10542398</v>
      </c>
      <c r="T283" s="38">
        <f t="shared" si="70"/>
        <v>0.17680721700416696</v>
      </c>
      <c r="U283" s="38">
        <f t="shared" si="71"/>
        <v>-0.26734480656321835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24550430</v>
      </c>
      <c r="E284" s="33">
        <v>24550430</v>
      </c>
      <c r="F284" s="33">
        <v>5042713</v>
      </c>
      <c r="G284" s="38">
        <f t="shared" si="64"/>
        <v>0.20540222717076645</v>
      </c>
      <c r="H284" s="33">
        <v>6386864</v>
      </c>
      <c r="I284" s="38">
        <f t="shared" si="65"/>
        <v>0.26015283642689763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11429577</v>
      </c>
      <c r="O284" s="38">
        <f t="shared" si="69"/>
        <v>0.46555506359766408</v>
      </c>
      <c r="P284" s="33">
        <v>11227125</v>
      </c>
      <c r="Q284" s="33">
        <v>23256414</v>
      </c>
      <c r="R284" s="33">
        <v>23256414</v>
      </c>
      <c r="S284" s="33">
        <v>4988023</v>
      </c>
      <c r="T284" s="38">
        <f t="shared" si="70"/>
        <v>0.21447945500110205</v>
      </c>
      <c r="U284" s="38">
        <f t="shared" si="71"/>
        <v>-0.43112203703085161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350071060</v>
      </c>
      <c r="E285" s="34">
        <f>SUM(E276:E284)</f>
        <v>340957954</v>
      </c>
      <c r="F285" s="34">
        <f>SUM(F276:F284)</f>
        <v>62893174</v>
      </c>
      <c r="G285" s="39">
        <f t="shared" si="64"/>
        <v>0.17965830708770955</v>
      </c>
      <c r="H285" s="34">
        <f>SUM(H276:H284)</f>
        <v>86200274</v>
      </c>
      <c r="I285" s="39">
        <f t="shared" si="65"/>
        <v>0.24623650409719672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149093448</v>
      </c>
      <c r="O285" s="39">
        <f t="shared" si="69"/>
        <v>0.4258948111849063</v>
      </c>
      <c r="P285" s="34">
        <f>SUM(P276:P284)</f>
        <v>127997125</v>
      </c>
      <c r="Q285" s="34">
        <f>SUM(Q276:Q284)</f>
        <v>342204402</v>
      </c>
      <c r="R285" s="34">
        <f>SUM(R276:R284)</f>
        <v>342204402</v>
      </c>
      <c r="S285" s="34">
        <f>SUM(S276:S284)</f>
        <v>65642914</v>
      </c>
      <c r="T285" s="39">
        <f t="shared" si="70"/>
        <v>0.19182369839883007</v>
      </c>
      <c r="U285" s="39">
        <f t="shared" si="71"/>
        <v>-0.32654523294956816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88071539</v>
      </c>
      <c r="E286" s="33">
        <v>88071539</v>
      </c>
      <c r="F286" s="33">
        <v>17982204</v>
      </c>
      <c r="G286" s="38">
        <f t="shared" si="64"/>
        <v>0.20417724277533064</v>
      </c>
      <c r="H286" s="33">
        <v>25278424</v>
      </c>
      <c r="I286" s="38">
        <f t="shared" si="65"/>
        <v>0.28702148602172151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43260628</v>
      </c>
      <c r="O286" s="38">
        <f t="shared" si="69"/>
        <v>0.49119872879705212</v>
      </c>
      <c r="P286" s="33">
        <v>26166926</v>
      </c>
      <c r="Q286" s="33">
        <v>86781295</v>
      </c>
      <c r="R286" s="33">
        <v>86781295</v>
      </c>
      <c r="S286" s="33">
        <v>8433429</v>
      </c>
      <c r="T286" s="38">
        <f t="shared" si="70"/>
        <v>9.7180262175161139E-2</v>
      </c>
      <c r="U286" s="38">
        <f t="shared" si="71"/>
        <v>-3.3955153922168746E-2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32205335</v>
      </c>
      <c r="E287" s="33">
        <v>32205335</v>
      </c>
      <c r="F287" s="33">
        <v>4912123</v>
      </c>
      <c r="G287" s="38">
        <f t="shared" si="64"/>
        <v>0.15252513287006642</v>
      </c>
      <c r="H287" s="33">
        <v>4183151</v>
      </c>
      <c r="I287" s="38">
        <f t="shared" si="65"/>
        <v>0.12989000114422036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9095274</v>
      </c>
      <c r="O287" s="38">
        <f t="shared" si="69"/>
        <v>0.28241513401428675</v>
      </c>
      <c r="P287" s="33">
        <v>8860042</v>
      </c>
      <c r="Q287" s="33">
        <v>33588689</v>
      </c>
      <c r="R287" s="33">
        <v>33588689</v>
      </c>
      <c r="S287" s="33">
        <v>5847544</v>
      </c>
      <c r="T287" s="38">
        <f t="shared" si="70"/>
        <v>0.17409265363110779</v>
      </c>
      <c r="U287" s="38">
        <f t="shared" si="71"/>
        <v>-0.52786329906788254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72386374</v>
      </c>
      <c r="E288" s="33">
        <v>72386374</v>
      </c>
      <c r="F288" s="33">
        <v>11087905</v>
      </c>
      <c r="G288" s="38">
        <f t="shared" si="64"/>
        <v>0.15317668764566106</v>
      </c>
      <c r="H288" s="33">
        <v>9084715</v>
      </c>
      <c r="I288" s="38">
        <f t="shared" si="65"/>
        <v>0.12550310919013571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20172620</v>
      </c>
      <c r="O288" s="38">
        <f t="shared" si="69"/>
        <v>0.27867979683579674</v>
      </c>
      <c r="P288" s="33">
        <v>24009827</v>
      </c>
      <c r="Q288" s="33">
        <v>51215053</v>
      </c>
      <c r="R288" s="33">
        <v>51215053</v>
      </c>
      <c r="S288" s="33">
        <v>14383564</v>
      </c>
      <c r="T288" s="38">
        <f t="shared" si="70"/>
        <v>0.28084641443210068</v>
      </c>
      <c r="U288" s="38">
        <f t="shared" si="71"/>
        <v>-0.62162513707408218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39792312</v>
      </c>
      <c r="E289" s="33">
        <v>39792312</v>
      </c>
      <c r="F289" s="33">
        <v>7288751</v>
      </c>
      <c r="G289" s="38">
        <f t="shared" si="64"/>
        <v>0.18316982938814916</v>
      </c>
      <c r="H289" s="33">
        <v>2542131</v>
      </c>
      <c r="I289" s="38">
        <f t="shared" si="65"/>
        <v>6.3884978585813254E-2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9830882</v>
      </c>
      <c r="O289" s="38">
        <f t="shared" si="69"/>
        <v>0.2470548079739624</v>
      </c>
      <c r="P289" s="33">
        <v>4668451</v>
      </c>
      <c r="Q289" s="33">
        <v>30427952</v>
      </c>
      <c r="R289" s="33">
        <v>30427952</v>
      </c>
      <c r="S289" s="33">
        <v>5351234</v>
      </c>
      <c r="T289" s="38">
        <f t="shared" si="70"/>
        <v>0.1758657302995614</v>
      </c>
      <c r="U289" s="38">
        <f t="shared" si="71"/>
        <v>-0.45546584937916235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209262082</v>
      </c>
      <c r="E290" s="33">
        <v>209262082</v>
      </c>
      <c r="F290" s="33">
        <v>34851228</v>
      </c>
      <c r="G290" s="38">
        <f t="shared" si="64"/>
        <v>0.16654344478900865</v>
      </c>
      <c r="H290" s="33">
        <v>38955264</v>
      </c>
      <c r="I290" s="38">
        <f t="shared" si="65"/>
        <v>0.1861553876731476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73806492</v>
      </c>
      <c r="O290" s="38">
        <f t="shared" si="69"/>
        <v>0.35269883246215622</v>
      </c>
      <c r="P290" s="33">
        <v>76101116</v>
      </c>
      <c r="Q290" s="33">
        <v>202007416</v>
      </c>
      <c r="R290" s="33">
        <v>202007416</v>
      </c>
      <c r="S290" s="33">
        <v>37755061</v>
      </c>
      <c r="T290" s="38">
        <f t="shared" si="70"/>
        <v>0.18689938096134054</v>
      </c>
      <c r="U290" s="38">
        <f t="shared" si="71"/>
        <v>-0.48811179063392451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37924289</v>
      </c>
      <c r="E291" s="33">
        <v>37924289</v>
      </c>
      <c r="F291" s="33">
        <v>6921223</v>
      </c>
      <c r="G291" s="38">
        <f t="shared" si="64"/>
        <v>0.1825010615228673</v>
      </c>
      <c r="H291" s="33">
        <v>9903913</v>
      </c>
      <c r="I291" s="38">
        <f t="shared" si="65"/>
        <v>0.26114960256736786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16825136</v>
      </c>
      <c r="O291" s="38">
        <f t="shared" si="69"/>
        <v>0.44365066409023513</v>
      </c>
      <c r="P291" s="33">
        <v>17415267</v>
      </c>
      <c r="Q291" s="33">
        <v>40858459</v>
      </c>
      <c r="R291" s="33">
        <v>40858459</v>
      </c>
      <c r="S291" s="33">
        <v>9613718</v>
      </c>
      <c r="T291" s="38">
        <f t="shared" si="70"/>
        <v>0.2352932106421341</v>
      </c>
      <c r="U291" s="38">
        <f t="shared" si="71"/>
        <v>-0.43130857540111212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479641931</v>
      </c>
      <c r="E292" s="34">
        <f>SUM(E286:E291)</f>
        <v>479641931</v>
      </c>
      <c r="F292" s="34">
        <f>SUM(F286:F291)</f>
        <v>83043434</v>
      </c>
      <c r="G292" s="39">
        <f t="shared" si="64"/>
        <v>0.17313630988613463</v>
      </c>
      <c r="H292" s="34">
        <f>SUM(H286:H291)</f>
        <v>89947598</v>
      </c>
      <c r="I292" s="39">
        <f t="shared" si="65"/>
        <v>0.18753072278828767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172991032</v>
      </c>
      <c r="O292" s="39">
        <f t="shared" si="69"/>
        <v>0.36066703267442229</v>
      </c>
      <c r="P292" s="34">
        <f>SUM(P286:P291)</f>
        <v>157221629</v>
      </c>
      <c r="Q292" s="34">
        <f>SUM(Q286:Q291)</f>
        <v>444878864</v>
      </c>
      <c r="R292" s="34">
        <f>SUM(R286:R291)</f>
        <v>444878864</v>
      </c>
      <c r="S292" s="34">
        <f>SUM(S286:S291)</f>
        <v>81384550</v>
      </c>
      <c r="T292" s="39">
        <f t="shared" si="70"/>
        <v>0.18293642738666946</v>
      </c>
      <c r="U292" s="39">
        <f t="shared" si="71"/>
        <v>-0.42789297775307999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270569967</v>
      </c>
      <c r="E293" s="33">
        <v>270569967</v>
      </c>
      <c r="F293" s="33">
        <v>56834595</v>
      </c>
      <c r="G293" s="38">
        <f t="shared" si="64"/>
        <v>0.21005507606836496</v>
      </c>
      <c r="H293" s="33">
        <v>63939267</v>
      </c>
      <c r="I293" s="38">
        <f t="shared" si="65"/>
        <v>0.23631324536473777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120773862</v>
      </c>
      <c r="O293" s="38">
        <f t="shared" si="69"/>
        <v>0.44636832143310273</v>
      </c>
      <c r="P293" s="33">
        <v>113673385</v>
      </c>
      <c r="Q293" s="33">
        <v>262444647</v>
      </c>
      <c r="R293" s="33">
        <v>262444647</v>
      </c>
      <c r="S293" s="33">
        <v>58580240</v>
      </c>
      <c r="T293" s="38">
        <f t="shared" si="70"/>
        <v>0.22320988699761896</v>
      </c>
      <c r="U293" s="38">
        <f t="shared" si="71"/>
        <v>-0.43751770038342752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92225843</v>
      </c>
      <c r="E294" s="33">
        <v>92225843</v>
      </c>
      <c r="F294" s="33">
        <v>18338541</v>
      </c>
      <c r="G294" s="38">
        <f t="shared" si="64"/>
        <v>0.19884384250084872</v>
      </c>
      <c r="H294" s="33">
        <v>7976248</v>
      </c>
      <c r="I294" s="38">
        <f t="shared" si="65"/>
        <v>8.6486040577585174E-2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26314789</v>
      </c>
      <c r="O294" s="38">
        <f t="shared" si="69"/>
        <v>0.28532988307843388</v>
      </c>
      <c r="P294" s="33">
        <v>29268912</v>
      </c>
      <c r="Q294" s="33">
        <v>73537550</v>
      </c>
      <c r="R294" s="33">
        <v>73537550</v>
      </c>
      <c r="S294" s="33">
        <v>16944286</v>
      </c>
      <c r="T294" s="38">
        <f t="shared" si="70"/>
        <v>0.2304167870700071</v>
      </c>
      <c r="U294" s="38">
        <f t="shared" si="71"/>
        <v>-0.72748395977274449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52985254</v>
      </c>
      <c r="E295" s="33">
        <v>52985254</v>
      </c>
      <c r="F295" s="33">
        <v>5745482</v>
      </c>
      <c r="G295" s="38">
        <f t="shared" si="64"/>
        <v>0.10843549037247231</v>
      </c>
      <c r="H295" s="33">
        <v>27971893</v>
      </c>
      <c r="I295" s="38">
        <f t="shared" si="65"/>
        <v>0.52791844689467748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33717375</v>
      </c>
      <c r="O295" s="38">
        <f t="shared" si="69"/>
        <v>0.63635393726714984</v>
      </c>
      <c r="P295" s="33">
        <v>10675508</v>
      </c>
      <c r="Q295" s="33">
        <v>52953471</v>
      </c>
      <c r="R295" s="33">
        <v>52953471</v>
      </c>
      <c r="S295" s="33">
        <v>4919647</v>
      </c>
      <c r="T295" s="38">
        <f t="shared" si="70"/>
        <v>9.2905090206456917E-2</v>
      </c>
      <c r="U295" s="38">
        <f t="shared" si="71"/>
        <v>1.6201931561476979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70268072</v>
      </c>
      <c r="E296" s="33">
        <v>70268072</v>
      </c>
      <c r="F296" s="33">
        <v>7721573</v>
      </c>
      <c r="G296" s="38">
        <f t="shared" si="64"/>
        <v>0.10988736107630788</v>
      </c>
      <c r="H296" s="33">
        <v>6170607</v>
      </c>
      <c r="I296" s="38">
        <f t="shared" si="65"/>
        <v>8.7815231361406926E-2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13892180</v>
      </c>
      <c r="O296" s="38">
        <f t="shared" si="69"/>
        <v>0.19770259243771482</v>
      </c>
      <c r="P296" s="33">
        <v>19222699</v>
      </c>
      <c r="Q296" s="33">
        <v>40379459</v>
      </c>
      <c r="R296" s="33">
        <v>40379459</v>
      </c>
      <c r="S296" s="33">
        <v>10240126</v>
      </c>
      <c r="T296" s="38">
        <f t="shared" si="70"/>
        <v>0.25359740456156188</v>
      </c>
      <c r="U296" s="38">
        <f t="shared" si="71"/>
        <v>-0.67899372507471512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54242402</v>
      </c>
      <c r="E297" s="33">
        <v>54242402</v>
      </c>
      <c r="F297" s="33">
        <v>10420637</v>
      </c>
      <c r="G297" s="38">
        <f t="shared" si="64"/>
        <v>0.19211238101144562</v>
      </c>
      <c r="H297" s="33">
        <v>10523701</v>
      </c>
      <c r="I297" s="38">
        <f t="shared" si="65"/>
        <v>0.19401244436041015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20944338</v>
      </c>
      <c r="O297" s="38">
        <f t="shared" si="69"/>
        <v>0.38612482537185577</v>
      </c>
      <c r="P297" s="33">
        <v>19423035</v>
      </c>
      <c r="Q297" s="33">
        <v>53936940</v>
      </c>
      <c r="R297" s="33">
        <v>53936940</v>
      </c>
      <c r="S297" s="33">
        <v>9685704</v>
      </c>
      <c r="T297" s="38">
        <f t="shared" si="70"/>
        <v>0.17957459210700497</v>
      </c>
      <c r="U297" s="38">
        <f t="shared" si="71"/>
        <v>-0.45818452162599721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540291538</v>
      </c>
      <c r="E298" s="34">
        <f>SUM(E293:E297)</f>
        <v>540291538</v>
      </c>
      <c r="F298" s="34">
        <f>SUM(F293:F297)</f>
        <v>99060828</v>
      </c>
      <c r="G298" s="39">
        <f t="shared" si="64"/>
        <v>0.18334699145334385</v>
      </c>
      <c r="H298" s="34">
        <f>SUM(H293:H297)</f>
        <v>116581716</v>
      </c>
      <c r="I298" s="39">
        <f t="shared" si="65"/>
        <v>0.21577557263167799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215642544</v>
      </c>
      <c r="O298" s="39">
        <f t="shared" si="69"/>
        <v>0.39912256408502184</v>
      </c>
      <c r="P298" s="34">
        <f>SUM(P293:P297)</f>
        <v>192263539</v>
      </c>
      <c r="Q298" s="34">
        <f>SUM(Q293:Q297)</f>
        <v>483252067</v>
      </c>
      <c r="R298" s="34">
        <f>SUM(R293:R297)</f>
        <v>483252067</v>
      </c>
      <c r="S298" s="34">
        <f>SUM(S293:S297)</f>
        <v>100370003</v>
      </c>
      <c r="T298" s="39">
        <f t="shared" si="70"/>
        <v>0.2076969967724939</v>
      </c>
      <c r="U298" s="39">
        <f t="shared" si="71"/>
        <v>-0.39363585729065353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2239645489</v>
      </c>
      <c r="E299" s="34">
        <f>SUM(E263:E266,E268:E274,E276:E284,E286:E291,E293:E297)</f>
        <v>2230532383</v>
      </c>
      <c r="F299" s="34">
        <f>SUM(F263:F266,F268:F274,F276:F284,F286:F291,F293:F297)</f>
        <v>385885618</v>
      </c>
      <c r="G299" s="39">
        <f t="shared" si="64"/>
        <v>0.17229763366357487</v>
      </c>
      <c r="H299" s="34">
        <f>SUM(H263:H266,H268:H274,H276:H284,H286:H291,H293:H297)</f>
        <v>482842809</v>
      </c>
      <c r="I299" s="39">
        <f t="shared" si="65"/>
        <v>0.21558894538063206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868728427</v>
      </c>
      <c r="O299" s="39">
        <f t="shared" si="69"/>
        <v>0.38788657904420693</v>
      </c>
      <c r="P299" s="34">
        <f>SUM(P263:P266,P268:P274,P276:P284,P286:P291,P293:P297)</f>
        <v>767449622</v>
      </c>
      <c r="Q299" s="34">
        <f>SUM(Q263:Q266,Q268:Q274,Q276:Q284,Q286:Q291,Q293:Q297)</f>
        <v>1966833690</v>
      </c>
      <c r="R299" s="34">
        <f>SUM(R263:R266,R268:R274,R276:R284,R286:R291,R293:R297)</f>
        <v>1966833690</v>
      </c>
      <c r="S299" s="34">
        <f>SUM(S263:S266,S268:S274,S276:S284,S286:S291,S293:S297)</f>
        <v>396027523</v>
      </c>
      <c r="T299" s="39">
        <f t="shared" si="70"/>
        <v>0.2013528266337557</v>
      </c>
      <c r="U299" s="39">
        <f t="shared" si="71"/>
        <v>-0.37084755121555069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9114246532</v>
      </c>
      <c r="E302" s="33">
        <v>9113791092</v>
      </c>
      <c r="F302" s="33">
        <v>1823822712</v>
      </c>
      <c r="G302" s="38">
        <f t="shared" ref="G302:G339" si="72">IF(($D302     =0),0,($F302     /$D302     ))</f>
        <v>0.2001068004465956</v>
      </c>
      <c r="H302" s="33">
        <v>2145432904</v>
      </c>
      <c r="I302" s="38">
        <f t="shared" ref="I302:I339" si="73">IF(($D302     =0),0,($H302     /$D302     ))</f>
        <v>0.23539333684549932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3969255616</v>
      </c>
      <c r="O302" s="38">
        <f t="shared" ref="O302:O339" si="77">IF(($D302     =0),0,($N302     /$D302     ))</f>
        <v>0.43550013729209491</v>
      </c>
      <c r="P302" s="33">
        <v>4087970786</v>
      </c>
      <c r="Q302" s="33">
        <v>9558955942</v>
      </c>
      <c r="R302" s="33">
        <v>9558955942</v>
      </c>
      <c r="S302" s="33">
        <v>2165983067</v>
      </c>
      <c r="T302" s="38">
        <f t="shared" ref="T302:T339" si="78">IF(($Q302     =0),0,($S302     /$Q302     ))</f>
        <v>0.22659201278281194</v>
      </c>
      <c r="U302" s="38">
        <f t="shared" ref="U302:U339" si="79">IF(($P302     =0),0,(($H302     /$P302     )-1))</f>
        <v>-0.47518389530878613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9114246532</v>
      </c>
      <c r="E303" s="34">
        <f>E302</f>
        <v>9113791092</v>
      </c>
      <c r="F303" s="34">
        <f>F302</f>
        <v>1823822712</v>
      </c>
      <c r="G303" s="39">
        <f t="shared" si="72"/>
        <v>0.2001068004465956</v>
      </c>
      <c r="H303" s="34">
        <f>H302</f>
        <v>2145432904</v>
      </c>
      <c r="I303" s="39">
        <f t="shared" si="73"/>
        <v>0.23539333684549932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3969255616</v>
      </c>
      <c r="O303" s="39">
        <f t="shared" si="77"/>
        <v>0.43550013729209491</v>
      </c>
      <c r="P303" s="34">
        <f>P302</f>
        <v>4087970786</v>
      </c>
      <c r="Q303" s="34">
        <f>Q302</f>
        <v>9558955942</v>
      </c>
      <c r="R303" s="34">
        <f>R302</f>
        <v>9558955942</v>
      </c>
      <c r="S303" s="34">
        <f>S302</f>
        <v>2165983067</v>
      </c>
      <c r="T303" s="39">
        <f t="shared" si="78"/>
        <v>0.22659201278281194</v>
      </c>
      <c r="U303" s="39">
        <f t="shared" si="79"/>
        <v>-0.47518389530878613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68514549</v>
      </c>
      <c r="E304" s="33">
        <v>68514549</v>
      </c>
      <c r="F304" s="33">
        <v>14076187</v>
      </c>
      <c r="G304" s="38">
        <f t="shared" si="72"/>
        <v>0.20544814503558945</v>
      </c>
      <c r="H304" s="33">
        <v>15371112</v>
      </c>
      <c r="I304" s="38">
        <f t="shared" si="73"/>
        <v>0.22434814538442047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29447299</v>
      </c>
      <c r="O304" s="38">
        <f t="shared" si="77"/>
        <v>0.42979629042000994</v>
      </c>
      <c r="P304" s="33">
        <v>25888685</v>
      </c>
      <c r="Q304" s="33">
        <v>70754732</v>
      </c>
      <c r="R304" s="33">
        <v>70754732</v>
      </c>
      <c r="S304" s="33">
        <v>14364269</v>
      </c>
      <c r="T304" s="38">
        <f t="shared" si="78"/>
        <v>0.2030149587733581</v>
      </c>
      <c r="U304" s="38">
        <f t="shared" si="79"/>
        <v>-0.40626138407570722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88267973</v>
      </c>
      <c r="E305" s="33">
        <v>88267973</v>
      </c>
      <c r="F305" s="33">
        <v>21690630</v>
      </c>
      <c r="G305" s="38">
        <f t="shared" si="72"/>
        <v>0.24573612900343819</v>
      </c>
      <c r="H305" s="33">
        <v>24412705</v>
      </c>
      <c r="I305" s="38">
        <f t="shared" si="73"/>
        <v>0.27657489087236659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46103335</v>
      </c>
      <c r="O305" s="38">
        <f t="shared" si="77"/>
        <v>0.52231101987580475</v>
      </c>
      <c r="P305" s="33">
        <v>37312934</v>
      </c>
      <c r="Q305" s="33">
        <v>84219972</v>
      </c>
      <c r="R305" s="33">
        <v>84219972</v>
      </c>
      <c r="S305" s="33">
        <v>21000810</v>
      </c>
      <c r="T305" s="38">
        <f t="shared" si="78"/>
        <v>0.24935664903806903</v>
      </c>
      <c r="U305" s="38">
        <f t="shared" si="79"/>
        <v>-0.34573075920537366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76248170</v>
      </c>
      <c r="E306" s="33">
        <v>77305570</v>
      </c>
      <c r="F306" s="33">
        <v>16195815</v>
      </c>
      <c r="G306" s="38">
        <f t="shared" si="72"/>
        <v>0.21240922896903625</v>
      </c>
      <c r="H306" s="33">
        <v>19173950</v>
      </c>
      <c r="I306" s="38">
        <f t="shared" si="73"/>
        <v>0.25146767456845193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35369765</v>
      </c>
      <c r="O306" s="38">
        <f t="shared" si="77"/>
        <v>0.46387690353748817</v>
      </c>
      <c r="P306" s="33">
        <v>35063047</v>
      </c>
      <c r="Q306" s="33">
        <v>76413327</v>
      </c>
      <c r="R306" s="33">
        <v>76413327</v>
      </c>
      <c r="S306" s="33">
        <v>18125243</v>
      </c>
      <c r="T306" s="38">
        <f t="shared" si="78"/>
        <v>0.23720002402198767</v>
      </c>
      <c r="U306" s="38">
        <f t="shared" si="79"/>
        <v>-0.45315790724063432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216969201</v>
      </c>
      <c r="E307" s="33">
        <v>217194843</v>
      </c>
      <c r="F307" s="33">
        <v>52089136</v>
      </c>
      <c r="G307" s="38">
        <f t="shared" si="72"/>
        <v>0.24007617560429695</v>
      </c>
      <c r="H307" s="33">
        <v>55554165</v>
      </c>
      <c r="I307" s="38">
        <f t="shared" si="73"/>
        <v>0.25604631783660392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107643301</v>
      </c>
      <c r="O307" s="38">
        <f t="shared" si="77"/>
        <v>0.49612249344090087</v>
      </c>
      <c r="P307" s="33">
        <v>91693762</v>
      </c>
      <c r="Q307" s="33">
        <v>228947980</v>
      </c>
      <c r="R307" s="33">
        <v>228947980</v>
      </c>
      <c r="S307" s="33">
        <v>49401151</v>
      </c>
      <c r="T307" s="38">
        <f t="shared" si="78"/>
        <v>0.2157745659079412</v>
      </c>
      <c r="U307" s="38">
        <f t="shared" si="79"/>
        <v>-0.39413364891714231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127294949</v>
      </c>
      <c r="E308" s="33">
        <v>118508101</v>
      </c>
      <c r="F308" s="33">
        <v>21431060</v>
      </c>
      <c r="G308" s="38">
        <f t="shared" si="72"/>
        <v>0.16835750489989984</v>
      </c>
      <c r="H308" s="33">
        <v>28823812</v>
      </c>
      <c r="I308" s="38">
        <f t="shared" si="73"/>
        <v>0.22643327348361639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50254872</v>
      </c>
      <c r="O308" s="38">
        <f t="shared" si="77"/>
        <v>0.39479077838351623</v>
      </c>
      <c r="P308" s="33">
        <v>44301032</v>
      </c>
      <c r="Q308" s="33">
        <v>118018407</v>
      </c>
      <c r="R308" s="33">
        <v>118018407</v>
      </c>
      <c r="S308" s="33">
        <v>24059550</v>
      </c>
      <c r="T308" s="38">
        <f t="shared" si="78"/>
        <v>0.2038626906733286</v>
      </c>
      <c r="U308" s="38">
        <f t="shared" si="79"/>
        <v>-0.34936477326306981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50699296</v>
      </c>
      <c r="E309" s="33">
        <v>50699296</v>
      </c>
      <c r="F309" s="33">
        <v>10105121</v>
      </c>
      <c r="G309" s="38">
        <f t="shared" si="72"/>
        <v>0.19931481888821495</v>
      </c>
      <c r="H309" s="33">
        <v>10334900</v>
      </c>
      <c r="I309" s="38">
        <f t="shared" si="73"/>
        <v>0.20384701199795752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20440021</v>
      </c>
      <c r="O309" s="38">
        <f t="shared" si="77"/>
        <v>0.40316183088617247</v>
      </c>
      <c r="P309" s="33">
        <v>20124704</v>
      </c>
      <c r="Q309" s="33">
        <v>47640087</v>
      </c>
      <c r="R309" s="33">
        <v>47640087</v>
      </c>
      <c r="S309" s="33">
        <v>12569766</v>
      </c>
      <c r="T309" s="38">
        <f t="shared" si="78"/>
        <v>0.2638485106041053</v>
      </c>
      <c r="U309" s="38">
        <f t="shared" si="79"/>
        <v>-0.48645704304520454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627994138</v>
      </c>
      <c r="E310" s="34">
        <f>SUM(E304:E309)</f>
        <v>620490332</v>
      </c>
      <c r="F310" s="34">
        <f>SUM(F304:F309)</f>
        <v>135587949</v>
      </c>
      <c r="G310" s="39">
        <f t="shared" si="72"/>
        <v>0.21590639274406731</v>
      </c>
      <c r="H310" s="34">
        <f>SUM(H304:H309)</f>
        <v>153670644</v>
      </c>
      <c r="I310" s="39">
        <f t="shared" si="73"/>
        <v>0.24470076184055081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289258593</v>
      </c>
      <c r="O310" s="39">
        <f t="shared" si="77"/>
        <v>0.46060715458461809</v>
      </c>
      <c r="P310" s="34">
        <f>SUM(P304:P309)</f>
        <v>254384164</v>
      </c>
      <c r="Q310" s="34">
        <f>SUM(Q304:Q309)</f>
        <v>625994505</v>
      </c>
      <c r="R310" s="34">
        <f>SUM(R304:R309)</f>
        <v>625994505</v>
      </c>
      <c r="S310" s="34">
        <f>SUM(S304:S309)</f>
        <v>139520789</v>
      </c>
      <c r="T310" s="39">
        <f t="shared" si="78"/>
        <v>0.22287861616293261</v>
      </c>
      <c r="U310" s="39">
        <f t="shared" si="79"/>
        <v>-0.39591112283231589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112849137</v>
      </c>
      <c r="E311" s="33">
        <v>114543188</v>
      </c>
      <c r="F311" s="33">
        <v>18565586</v>
      </c>
      <c r="G311" s="38">
        <f t="shared" si="72"/>
        <v>0.16451686289811857</v>
      </c>
      <c r="H311" s="33">
        <v>27025373</v>
      </c>
      <c r="I311" s="38">
        <f t="shared" si="73"/>
        <v>0.23948231877041293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45590959</v>
      </c>
      <c r="O311" s="38">
        <f t="shared" si="77"/>
        <v>0.40399918166853149</v>
      </c>
      <c r="P311" s="33">
        <v>47406850</v>
      </c>
      <c r="Q311" s="33">
        <v>117450942</v>
      </c>
      <c r="R311" s="33">
        <v>117450942</v>
      </c>
      <c r="S311" s="33">
        <v>26247305</v>
      </c>
      <c r="T311" s="38">
        <f t="shared" si="78"/>
        <v>0.2234746231324394</v>
      </c>
      <c r="U311" s="38">
        <f t="shared" si="79"/>
        <v>-0.42992683546787014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381201779</v>
      </c>
      <c r="E312" s="33">
        <v>384580433</v>
      </c>
      <c r="F312" s="33">
        <v>68725739</v>
      </c>
      <c r="G312" s="38">
        <f t="shared" si="72"/>
        <v>0.18028703638342675</v>
      </c>
      <c r="H312" s="33">
        <v>109696656</v>
      </c>
      <c r="I312" s="38">
        <f t="shared" si="73"/>
        <v>0.28776533070691679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178422395</v>
      </c>
      <c r="O312" s="38">
        <f t="shared" si="77"/>
        <v>0.46805236709034354</v>
      </c>
      <c r="P312" s="33">
        <v>170649978</v>
      </c>
      <c r="Q312" s="33">
        <v>377161406</v>
      </c>
      <c r="R312" s="33">
        <v>377161406</v>
      </c>
      <c r="S312" s="33">
        <v>104538190</v>
      </c>
      <c r="T312" s="38">
        <f t="shared" si="78"/>
        <v>0.27717096271509817</v>
      </c>
      <c r="U312" s="38">
        <f t="shared" si="79"/>
        <v>-0.35718329831838591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275761216</v>
      </c>
      <c r="E313" s="33">
        <v>275761216</v>
      </c>
      <c r="F313" s="33">
        <v>52428345</v>
      </c>
      <c r="G313" s="38">
        <f t="shared" si="72"/>
        <v>0.19012225780147415</v>
      </c>
      <c r="H313" s="33">
        <v>51251588</v>
      </c>
      <c r="I313" s="38">
        <f t="shared" si="73"/>
        <v>0.18585495358419074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103679933</v>
      </c>
      <c r="O313" s="38">
        <f t="shared" si="77"/>
        <v>0.37597721138566492</v>
      </c>
      <c r="P313" s="33">
        <v>94641667</v>
      </c>
      <c r="Q313" s="33">
        <v>258353546</v>
      </c>
      <c r="R313" s="33">
        <v>258353546</v>
      </c>
      <c r="S313" s="33">
        <v>51748228</v>
      </c>
      <c r="T313" s="38">
        <f t="shared" si="78"/>
        <v>0.20030004929756218</v>
      </c>
      <c r="U313" s="38">
        <f t="shared" si="79"/>
        <v>-0.45846697734096331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218212436</v>
      </c>
      <c r="E314" s="33">
        <v>218433416</v>
      </c>
      <c r="F314" s="33">
        <v>33147230</v>
      </c>
      <c r="G314" s="38">
        <f t="shared" si="72"/>
        <v>0.15190348729712178</v>
      </c>
      <c r="H314" s="33">
        <v>47350465</v>
      </c>
      <c r="I314" s="38">
        <f t="shared" si="73"/>
        <v>0.21699251366223693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80497695</v>
      </c>
      <c r="O314" s="38">
        <f t="shared" si="77"/>
        <v>0.36889600095935871</v>
      </c>
      <c r="P314" s="33">
        <v>44059468</v>
      </c>
      <c r="Q314" s="33">
        <v>175137488</v>
      </c>
      <c r="R314" s="33">
        <v>175137488</v>
      </c>
      <c r="S314" s="33">
        <v>29699205</v>
      </c>
      <c r="T314" s="38">
        <f t="shared" si="78"/>
        <v>0.16957651579426558</v>
      </c>
      <c r="U314" s="38">
        <f t="shared" si="79"/>
        <v>7.4694433441638397E-2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113802485</v>
      </c>
      <c r="E315" s="33">
        <v>115550039</v>
      </c>
      <c r="F315" s="33">
        <v>20086050</v>
      </c>
      <c r="G315" s="38">
        <f t="shared" si="72"/>
        <v>0.17649922143615757</v>
      </c>
      <c r="H315" s="33">
        <v>27060835</v>
      </c>
      <c r="I315" s="38">
        <f t="shared" si="73"/>
        <v>0.23778773372128034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47146885</v>
      </c>
      <c r="O315" s="38">
        <f t="shared" si="77"/>
        <v>0.41428695515743791</v>
      </c>
      <c r="P315" s="33">
        <v>39163183</v>
      </c>
      <c r="Q315" s="33">
        <v>102941020</v>
      </c>
      <c r="R315" s="33">
        <v>102941020</v>
      </c>
      <c r="S315" s="33">
        <v>21035408</v>
      </c>
      <c r="T315" s="38">
        <f t="shared" si="78"/>
        <v>0.20434427403186795</v>
      </c>
      <c r="U315" s="38">
        <f t="shared" si="79"/>
        <v>-0.30902360515487215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91377907</v>
      </c>
      <c r="E316" s="33">
        <v>91446757</v>
      </c>
      <c r="F316" s="33">
        <v>14776017</v>
      </c>
      <c r="G316" s="38">
        <f t="shared" si="72"/>
        <v>0.16170229199931227</v>
      </c>
      <c r="H316" s="33">
        <v>22735105</v>
      </c>
      <c r="I316" s="38">
        <f t="shared" si="73"/>
        <v>0.24880308322229355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37511122</v>
      </c>
      <c r="O316" s="38">
        <f t="shared" si="77"/>
        <v>0.41050537522160579</v>
      </c>
      <c r="P316" s="33">
        <v>38696822</v>
      </c>
      <c r="Q316" s="33">
        <v>96076573</v>
      </c>
      <c r="R316" s="33">
        <v>96076573</v>
      </c>
      <c r="S316" s="33">
        <v>22954083</v>
      </c>
      <c r="T316" s="38">
        <f t="shared" si="78"/>
        <v>0.23891446461147192</v>
      </c>
      <c r="U316" s="38">
        <f t="shared" si="79"/>
        <v>-0.41248134019894456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1193204960</v>
      </c>
      <c r="E317" s="34">
        <f>SUM(E311:E316)</f>
        <v>1200315049</v>
      </c>
      <c r="F317" s="34">
        <f>SUM(F311:F316)</f>
        <v>207728967</v>
      </c>
      <c r="G317" s="39">
        <f t="shared" si="72"/>
        <v>0.17409328150965783</v>
      </c>
      <c r="H317" s="34">
        <f>SUM(H311:H316)</f>
        <v>285120022</v>
      </c>
      <c r="I317" s="39">
        <f t="shared" si="73"/>
        <v>0.23895309821709088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492848989</v>
      </c>
      <c r="O317" s="39">
        <f t="shared" si="77"/>
        <v>0.41304637972674868</v>
      </c>
      <c r="P317" s="34">
        <f>SUM(P311:P316)</f>
        <v>434617968</v>
      </c>
      <c r="Q317" s="34">
        <f>SUM(Q311:Q316)</f>
        <v>1127120975</v>
      </c>
      <c r="R317" s="34">
        <f>SUM(R311:R316)</f>
        <v>1127120975</v>
      </c>
      <c r="S317" s="34">
        <f>SUM(S311:S316)</f>
        <v>256222419</v>
      </c>
      <c r="T317" s="39">
        <f t="shared" si="78"/>
        <v>0.22732468358154723</v>
      </c>
      <c r="U317" s="39">
        <f t="shared" si="79"/>
        <v>-0.34397553025235261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180583723</v>
      </c>
      <c r="E318" s="33">
        <v>180748723</v>
      </c>
      <c r="F318" s="33">
        <v>35334277</v>
      </c>
      <c r="G318" s="38">
        <f t="shared" si="72"/>
        <v>0.1956670092575287</v>
      </c>
      <c r="H318" s="33">
        <v>39112521</v>
      </c>
      <c r="I318" s="38">
        <f t="shared" si="73"/>
        <v>0.21658940435069002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74446798</v>
      </c>
      <c r="O318" s="38">
        <f t="shared" si="77"/>
        <v>0.41225641360821874</v>
      </c>
      <c r="P318" s="33">
        <v>69094677</v>
      </c>
      <c r="Q318" s="33">
        <v>173282862</v>
      </c>
      <c r="R318" s="33">
        <v>173282862</v>
      </c>
      <c r="S318" s="33">
        <v>38178497</v>
      </c>
      <c r="T318" s="38">
        <f t="shared" si="78"/>
        <v>0.22032471393506878</v>
      </c>
      <c r="U318" s="38">
        <f t="shared" si="79"/>
        <v>-0.43392859337051393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214255328</v>
      </c>
      <c r="E319" s="33">
        <v>217543704</v>
      </c>
      <c r="F319" s="33">
        <v>45193334</v>
      </c>
      <c r="G319" s="38">
        <f t="shared" si="72"/>
        <v>0.21093213607271413</v>
      </c>
      <c r="H319" s="33">
        <v>55472868</v>
      </c>
      <c r="I319" s="38">
        <f t="shared" si="73"/>
        <v>0.2589100981423435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100666202</v>
      </c>
      <c r="O319" s="38">
        <f t="shared" si="77"/>
        <v>0.46984223421505766</v>
      </c>
      <c r="P319" s="33">
        <v>85050493</v>
      </c>
      <c r="Q319" s="33">
        <v>203732871</v>
      </c>
      <c r="R319" s="33">
        <v>203732871</v>
      </c>
      <c r="S319" s="33">
        <v>47025494</v>
      </c>
      <c r="T319" s="38">
        <f t="shared" si="78"/>
        <v>0.23081937523964899</v>
      </c>
      <c r="U319" s="38">
        <f t="shared" si="79"/>
        <v>-0.34776547385798218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95882480</v>
      </c>
      <c r="E320" s="33">
        <v>95882480</v>
      </c>
      <c r="F320" s="33">
        <v>20246214</v>
      </c>
      <c r="G320" s="38">
        <f t="shared" si="72"/>
        <v>0.21115655331401523</v>
      </c>
      <c r="H320" s="33">
        <v>27123737</v>
      </c>
      <c r="I320" s="38">
        <f t="shared" si="73"/>
        <v>0.2828852257471855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47369951</v>
      </c>
      <c r="O320" s="38">
        <f t="shared" si="77"/>
        <v>0.49404177906120078</v>
      </c>
      <c r="P320" s="33">
        <v>40384925</v>
      </c>
      <c r="Q320" s="33">
        <v>88920134</v>
      </c>
      <c r="R320" s="33">
        <v>88920134</v>
      </c>
      <c r="S320" s="33">
        <v>22931602</v>
      </c>
      <c r="T320" s="38">
        <f t="shared" si="78"/>
        <v>0.25788987227572102</v>
      </c>
      <c r="U320" s="38">
        <f t="shared" si="79"/>
        <v>-0.32836975678424563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62855321</v>
      </c>
      <c r="E321" s="33">
        <v>63204979</v>
      </c>
      <c r="F321" s="33">
        <v>13163723</v>
      </c>
      <c r="G321" s="38">
        <f t="shared" si="72"/>
        <v>0.20942893601641141</v>
      </c>
      <c r="H321" s="33">
        <v>16857641</v>
      </c>
      <c r="I321" s="38">
        <f t="shared" si="73"/>
        <v>0.26819751664302216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30021364</v>
      </c>
      <c r="O321" s="38">
        <f t="shared" si="77"/>
        <v>0.47762645265943354</v>
      </c>
      <c r="P321" s="33">
        <v>27471438</v>
      </c>
      <c r="Q321" s="33">
        <v>57811742</v>
      </c>
      <c r="R321" s="33">
        <v>57811742</v>
      </c>
      <c r="S321" s="33">
        <v>15743588</v>
      </c>
      <c r="T321" s="38">
        <f t="shared" si="78"/>
        <v>0.27232509271213451</v>
      </c>
      <c r="U321" s="38">
        <f t="shared" si="79"/>
        <v>-0.386357532503395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51254848</v>
      </c>
      <c r="E322" s="33">
        <v>51677348</v>
      </c>
      <c r="F322" s="33">
        <v>6856541</v>
      </c>
      <c r="G322" s="38">
        <f t="shared" si="72"/>
        <v>0.13377351153202133</v>
      </c>
      <c r="H322" s="33">
        <v>13545655</v>
      </c>
      <c r="I322" s="38">
        <f t="shared" si="73"/>
        <v>0.26428046377193432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20402196</v>
      </c>
      <c r="O322" s="38">
        <f t="shared" si="77"/>
        <v>0.39805397530395564</v>
      </c>
      <c r="P322" s="33">
        <v>17029859</v>
      </c>
      <c r="Q322" s="33">
        <v>44647010</v>
      </c>
      <c r="R322" s="33">
        <v>44647010</v>
      </c>
      <c r="S322" s="33">
        <v>10630953</v>
      </c>
      <c r="T322" s="38">
        <f t="shared" si="78"/>
        <v>0.23811119714399687</v>
      </c>
      <c r="U322" s="38">
        <f t="shared" si="79"/>
        <v>-0.2045938254685491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604831700</v>
      </c>
      <c r="E323" s="34">
        <f>SUM(E318:E322)</f>
        <v>609057234</v>
      </c>
      <c r="F323" s="34">
        <f>SUM(F318:F322)</f>
        <v>120794089</v>
      </c>
      <c r="G323" s="39">
        <f t="shared" si="72"/>
        <v>0.19971520837945497</v>
      </c>
      <c r="H323" s="34">
        <f>SUM(H318:H322)</f>
        <v>152112422</v>
      </c>
      <c r="I323" s="39">
        <f t="shared" si="73"/>
        <v>0.251495452371296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272906511</v>
      </c>
      <c r="O323" s="39">
        <f t="shared" si="77"/>
        <v>0.451210660750751</v>
      </c>
      <c r="P323" s="34">
        <f>SUM(P318:P322)</f>
        <v>239031392</v>
      </c>
      <c r="Q323" s="34">
        <f>SUM(Q318:Q322)</f>
        <v>568394619</v>
      </c>
      <c r="R323" s="34">
        <f>SUM(R318:R322)</f>
        <v>568394619</v>
      </c>
      <c r="S323" s="34">
        <f>SUM(S318:S322)</f>
        <v>134510134</v>
      </c>
      <c r="T323" s="39">
        <f t="shared" si="78"/>
        <v>0.23664920374624449</v>
      </c>
      <c r="U323" s="39">
        <f t="shared" si="79"/>
        <v>-0.36362993694150436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40321150</v>
      </c>
      <c r="E324" s="33">
        <v>40321150</v>
      </c>
      <c r="F324" s="33">
        <v>46091649</v>
      </c>
      <c r="G324" s="38">
        <f t="shared" si="72"/>
        <v>1.1431134528653077</v>
      </c>
      <c r="H324" s="33">
        <v>9872657</v>
      </c>
      <c r="I324" s="38">
        <f t="shared" si="73"/>
        <v>0.24485058089861028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55964306</v>
      </c>
      <c r="O324" s="38">
        <f t="shared" si="77"/>
        <v>1.3879640337639179</v>
      </c>
      <c r="P324" s="33">
        <v>14009485</v>
      </c>
      <c r="Q324" s="33">
        <v>39031357</v>
      </c>
      <c r="R324" s="33">
        <v>39031357</v>
      </c>
      <c r="S324" s="33">
        <v>9156143</v>
      </c>
      <c r="T324" s="38">
        <f t="shared" si="78"/>
        <v>0.23458428565524894</v>
      </c>
      <c r="U324" s="38">
        <f t="shared" si="79"/>
        <v>-0.29528765689816583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75596507</v>
      </c>
      <c r="E325" s="33">
        <v>75812464</v>
      </c>
      <c r="F325" s="33">
        <v>13335080</v>
      </c>
      <c r="G325" s="38">
        <f t="shared" si="72"/>
        <v>0.17639809733537026</v>
      </c>
      <c r="H325" s="33">
        <v>19481627</v>
      </c>
      <c r="I325" s="38">
        <f t="shared" si="73"/>
        <v>0.25770538577926622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32816707</v>
      </c>
      <c r="O325" s="38">
        <f t="shared" si="77"/>
        <v>0.43410348311463648</v>
      </c>
      <c r="P325" s="33">
        <v>29521676</v>
      </c>
      <c r="Q325" s="33">
        <v>69908553</v>
      </c>
      <c r="R325" s="33">
        <v>69908553</v>
      </c>
      <c r="S325" s="33">
        <v>16646094</v>
      </c>
      <c r="T325" s="38">
        <f t="shared" si="78"/>
        <v>0.23811240950731738</v>
      </c>
      <c r="U325" s="38">
        <f t="shared" si="79"/>
        <v>-0.34009075230010655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166071151</v>
      </c>
      <c r="E326" s="33">
        <v>166137780</v>
      </c>
      <c r="F326" s="33">
        <v>27383793</v>
      </c>
      <c r="G326" s="38">
        <f t="shared" si="72"/>
        <v>0.16489193237421471</v>
      </c>
      <c r="H326" s="33">
        <v>29795673</v>
      </c>
      <c r="I326" s="38">
        <f t="shared" si="73"/>
        <v>0.17941510503531105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57179466</v>
      </c>
      <c r="O326" s="38">
        <f t="shared" si="77"/>
        <v>0.34430703740952573</v>
      </c>
      <c r="P326" s="33">
        <v>55475706</v>
      </c>
      <c r="Q326" s="33">
        <v>155177147</v>
      </c>
      <c r="R326" s="33">
        <v>155177147</v>
      </c>
      <c r="S326" s="33">
        <v>28999574</v>
      </c>
      <c r="T326" s="38">
        <f t="shared" si="78"/>
        <v>0.18688044316216226</v>
      </c>
      <c r="U326" s="38">
        <f t="shared" si="79"/>
        <v>-0.46290592498273031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315369925</v>
      </c>
      <c r="E327" s="33">
        <v>316401795</v>
      </c>
      <c r="F327" s="33">
        <v>54834406</v>
      </c>
      <c r="G327" s="38">
        <f t="shared" si="72"/>
        <v>0.17387328864665835</v>
      </c>
      <c r="H327" s="33">
        <v>96969127</v>
      </c>
      <c r="I327" s="38">
        <f t="shared" si="73"/>
        <v>0.30747740768242249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151803533</v>
      </c>
      <c r="O327" s="38">
        <f t="shared" si="77"/>
        <v>0.48135069632908084</v>
      </c>
      <c r="P327" s="33">
        <v>129848113</v>
      </c>
      <c r="Q327" s="33">
        <v>293484347</v>
      </c>
      <c r="R327" s="33">
        <v>293484347</v>
      </c>
      <c r="S327" s="33">
        <v>76601860</v>
      </c>
      <c r="T327" s="38">
        <f t="shared" si="78"/>
        <v>0.26100833241372157</v>
      </c>
      <c r="U327" s="38">
        <f t="shared" si="79"/>
        <v>-0.25321111905569238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78524000</v>
      </c>
      <c r="E328" s="33">
        <v>78524000</v>
      </c>
      <c r="F328" s="33">
        <v>17482076</v>
      </c>
      <c r="G328" s="38">
        <f t="shared" si="72"/>
        <v>0.2226335387906882</v>
      </c>
      <c r="H328" s="33">
        <v>21152554</v>
      </c>
      <c r="I328" s="38">
        <f t="shared" si="73"/>
        <v>0.26937692934644186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38634630</v>
      </c>
      <c r="O328" s="38">
        <f t="shared" si="77"/>
        <v>0.49201046813713006</v>
      </c>
      <c r="P328" s="33">
        <v>36609951</v>
      </c>
      <c r="Q328" s="33">
        <v>83182675</v>
      </c>
      <c r="R328" s="33">
        <v>83182675</v>
      </c>
      <c r="S328" s="33">
        <v>19067395</v>
      </c>
      <c r="T328" s="38">
        <f t="shared" si="78"/>
        <v>0.2292231525374725</v>
      </c>
      <c r="U328" s="38">
        <f t="shared" si="79"/>
        <v>-0.4222184563972784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145908592</v>
      </c>
      <c r="E329" s="33">
        <v>145908592</v>
      </c>
      <c r="F329" s="33">
        <v>32265758</v>
      </c>
      <c r="G329" s="38">
        <f t="shared" si="72"/>
        <v>0.22113679227334329</v>
      </c>
      <c r="H329" s="33">
        <v>34041915</v>
      </c>
      <c r="I329" s="38">
        <f t="shared" si="73"/>
        <v>0.23330987252621832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66307673</v>
      </c>
      <c r="O329" s="38">
        <f t="shared" si="77"/>
        <v>0.45444666479956164</v>
      </c>
      <c r="P329" s="33">
        <v>58469960</v>
      </c>
      <c r="Q329" s="33">
        <v>138903459</v>
      </c>
      <c r="R329" s="33">
        <v>138903459</v>
      </c>
      <c r="S329" s="33">
        <v>33609172</v>
      </c>
      <c r="T329" s="38">
        <f t="shared" si="78"/>
        <v>0.24196065556582</v>
      </c>
      <c r="U329" s="38">
        <f t="shared" si="79"/>
        <v>-0.41778795470357766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160320216</v>
      </c>
      <c r="E330" s="33">
        <v>160320216</v>
      </c>
      <c r="F330" s="33">
        <v>33183292</v>
      </c>
      <c r="G330" s="38">
        <f t="shared" si="72"/>
        <v>0.20698133290938181</v>
      </c>
      <c r="H330" s="33">
        <v>39768392</v>
      </c>
      <c r="I330" s="38">
        <f t="shared" si="73"/>
        <v>0.24805600311815948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72951684</v>
      </c>
      <c r="O330" s="38">
        <f t="shared" si="77"/>
        <v>0.45503733602754126</v>
      </c>
      <c r="P330" s="33">
        <v>88156677</v>
      </c>
      <c r="Q330" s="33">
        <v>164875378</v>
      </c>
      <c r="R330" s="33">
        <v>164875378</v>
      </c>
      <c r="S330" s="33">
        <v>44760066</v>
      </c>
      <c r="T330" s="38">
        <f t="shared" si="78"/>
        <v>0.27147817062169222</v>
      </c>
      <c r="U330" s="38">
        <f t="shared" si="79"/>
        <v>-0.54888962069203218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84932819</v>
      </c>
      <c r="E331" s="33">
        <v>83775529</v>
      </c>
      <c r="F331" s="33">
        <v>20355228</v>
      </c>
      <c r="G331" s="38">
        <f t="shared" si="72"/>
        <v>0.2396626915209302</v>
      </c>
      <c r="H331" s="33">
        <v>24824361</v>
      </c>
      <c r="I331" s="38">
        <f t="shared" si="73"/>
        <v>0.29228231550868455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45179589</v>
      </c>
      <c r="O331" s="38">
        <f t="shared" si="77"/>
        <v>0.53194500702961478</v>
      </c>
      <c r="P331" s="33">
        <v>41145562</v>
      </c>
      <c r="Q331" s="33">
        <v>77489046</v>
      </c>
      <c r="R331" s="33">
        <v>77489046</v>
      </c>
      <c r="S331" s="33">
        <v>21660600</v>
      </c>
      <c r="T331" s="38">
        <f t="shared" si="78"/>
        <v>0.27953112237309002</v>
      </c>
      <c r="U331" s="38">
        <f t="shared" si="79"/>
        <v>-0.39666977935554748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1067044360</v>
      </c>
      <c r="E332" s="34">
        <f>SUM(E324:E331)</f>
        <v>1067201526</v>
      </c>
      <c r="F332" s="34">
        <f>SUM(F324:F331)</f>
        <v>244931282</v>
      </c>
      <c r="G332" s="39">
        <f t="shared" si="72"/>
        <v>0.22954179899324897</v>
      </c>
      <c r="H332" s="34">
        <f>SUM(H324:H331)</f>
        <v>275906306</v>
      </c>
      <c r="I332" s="39">
        <f t="shared" si="73"/>
        <v>0.25857060525581149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520837588</v>
      </c>
      <c r="O332" s="39">
        <f t="shared" si="77"/>
        <v>0.48811240424906044</v>
      </c>
      <c r="P332" s="34">
        <f>SUM(P324:P331)</f>
        <v>453237130</v>
      </c>
      <c r="Q332" s="34">
        <f>SUM(Q324:Q331)</f>
        <v>1022051962</v>
      </c>
      <c r="R332" s="34">
        <f>SUM(R324:R331)</f>
        <v>1022051962</v>
      </c>
      <c r="S332" s="34">
        <f>SUM(S324:S331)</f>
        <v>250500904</v>
      </c>
      <c r="T332" s="39">
        <f t="shared" si="78"/>
        <v>0.24509605510644281</v>
      </c>
      <c r="U332" s="39">
        <f t="shared" si="79"/>
        <v>-0.39125396456375938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24456890</v>
      </c>
      <c r="E333" s="33">
        <v>24456890</v>
      </c>
      <c r="F333" s="33">
        <v>4135308</v>
      </c>
      <c r="G333" s="38">
        <f t="shared" si="72"/>
        <v>0.16908560327989372</v>
      </c>
      <c r="H333" s="33">
        <v>7120460</v>
      </c>
      <c r="I333" s="38">
        <f t="shared" si="73"/>
        <v>0.29114331380645697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11255768</v>
      </c>
      <c r="O333" s="38">
        <f t="shared" si="77"/>
        <v>0.46022891708635072</v>
      </c>
      <c r="P333" s="33">
        <v>10347740</v>
      </c>
      <c r="Q333" s="33">
        <v>24387044</v>
      </c>
      <c r="R333" s="33">
        <v>24387044</v>
      </c>
      <c r="S333" s="33">
        <v>6397778</v>
      </c>
      <c r="T333" s="38">
        <f t="shared" si="78"/>
        <v>0.26234331639373759</v>
      </c>
      <c r="U333" s="38">
        <f t="shared" si="79"/>
        <v>-0.31188259465351853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25657453</v>
      </c>
      <c r="E334" s="33">
        <v>25657453</v>
      </c>
      <c r="F334" s="33">
        <v>5222613</v>
      </c>
      <c r="G334" s="38">
        <f t="shared" si="72"/>
        <v>0.20355149827225641</v>
      </c>
      <c r="H334" s="33">
        <v>3859566</v>
      </c>
      <c r="I334" s="38">
        <f t="shared" si="73"/>
        <v>0.15042670057702143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9082179</v>
      </c>
      <c r="O334" s="38">
        <f t="shared" si="77"/>
        <v>0.35397819884927784</v>
      </c>
      <c r="P334" s="33">
        <v>11839889</v>
      </c>
      <c r="Q334" s="33">
        <v>19006627</v>
      </c>
      <c r="R334" s="33">
        <v>19006627</v>
      </c>
      <c r="S334" s="33">
        <v>4408569</v>
      </c>
      <c r="T334" s="38">
        <f t="shared" si="78"/>
        <v>0.23194904598275118</v>
      </c>
      <c r="U334" s="38">
        <f t="shared" si="79"/>
        <v>-0.67402008583019657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71220002</v>
      </c>
      <c r="E335" s="33">
        <v>71220003</v>
      </c>
      <c r="F335" s="33">
        <v>14053717</v>
      </c>
      <c r="G335" s="38">
        <f t="shared" si="72"/>
        <v>0.19732823090906401</v>
      </c>
      <c r="H335" s="33">
        <v>16934198</v>
      </c>
      <c r="I335" s="38">
        <f t="shared" si="73"/>
        <v>0.23777306268539561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30987915</v>
      </c>
      <c r="O335" s="38">
        <f t="shared" si="77"/>
        <v>0.43510129359445959</v>
      </c>
      <c r="P335" s="33">
        <v>19584437</v>
      </c>
      <c r="Q335" s="33">
        <v>50497628</v>
      </c>
      <c r="R335" s="33">
        <v>50497628</v>
      </c>
      <c r="S335" s="33">
        <v>9755018</v>
      </c>
      <c r="T335" s="38">
        <f t="shared" si="78"/>
        <v>0.19317774688347739</v>
      </c>
      <c r="U335" s="38">
        <f t="shared" si="79"/>
        <v>-0.1353237266917604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24649722</v>
      </c>
      <c r="E336" s="33">
        <v>24649722</v>
      </c>
      <c r="F336" s="33">
        <v>5498800</v>
      </c>
      <c r="G336" s="38">
        <f t="shared" si="72"/>
        <v>0.22307756655430028</v>
      </c>
      <c r="H336" s="33">
        <v>7828693</v>
      </c>
      <c r="I336" s="38">
        <f t="shared" si="73"/>
        <v>0.31759761834230826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13327493</v>
      </c>
      <c r="O336" s="38">
        <f t="shared" si="77"/>
        <v>0.5406751848966086</v>
      </c>
      <c r="P336" s="33">
        <v>5045269</v>
      </c>
      <c r="Q336" s="33">
        <v>23839294</v>
      </c>
      <c r="R336" s="33">
        <v>23839294</v>
      </c>
      <c r="S336" s="33">
        <v>2960618</v>
      </c>
      <c r="T336" s="38">
        <f t="shared" si="78"/>
        <v>0.12419067443859705</v>
      </c>
      <c r="U336" s="38">
        <f t="shared" si="79"/>
        <v>0.55168990989380351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145984067</v>
      </c>
      <c r="E337" s="34">
        <f>SUM(E333:E336)</f>
        <v>145984068</v>
      </c>
      <c r="F337" s="34">
        <f>SUM(F333:F336)</f>
        <v>28910438</v>
      </c>
      <c r="G337" s="39">
        <f t="shared" si="72"/>
        <v>0.1980383105780989</v>
      </c>
      <c r="H337" s="34">
        <f>SUM(H333:H336)</f>
        <v>35742917</v>
      </c>
      <c r="I337" s="39">
        <f t="shared" si="73"/>
        <v>0.24484121955583002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64653355</v>
      </c>
      <c r="O337" s="39">
        <f t="shared" si="77"/>
        <v>0.44287953013392894</v>
      </c>
      <c r="P337" s="34">
        <f>SUM(P333:P336)</f>
        <v>46817335</v>
      </c>
      <c r="Q337" s="34">
        <f>SUM(Q333:Q336)</f>
        <v>117730593</v>
      </c>
      <c r="R337" s="34">
        <f>SUM(R333:R336)</f>
        <v>117730593</v>
      </c>
      <c r="S337" s="34">
        <f>SUM(S333:S336)</f>
        <v>23521983</v>
      </c>
      <c r="T337" s="39">
        <f t="shared" si="78"/>
        <v>0.19979499296329883</v>
      </c>
      <c r="U337" s="39">
        <f t="shared" si="79"/>
        <v>-0.23654524547371181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12753305757</v>
      </c>
      <c r="E338" s="34">
        <f>SUM(E302,E304:E309,E311:E316,E318:E322,E324:E331,E333:E336)</f>
        <v>12756839301</v>
      </c>
      <c r="F338" s="34">
        <f>SUM(F302,F304:F309,F311:F316,F318:F322,F324:F331,F333:F336)</f>
        <v>2561775437</v>
      </c>
      <c r="G338" s="39">
        <f t="shared" si="72"/>
        <v>0.20087148272077612</v>
      </c>
      <c r="H338" s="34">
        <f>SUM(H302,H304:H309,H311:H316,H318:H322,H324:H331,H333:H336)</f>
        <v>3047985215</v>
      </c>
      <c r="I338" s="39">
        <f t="shared" si="73"/>
        <v>0.23899569829783388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5609760652</v>
      </c>
      <c r="O338" s="39">
        <f t="shared" si="77"/>
        <v>0.43986718101861</v>
      </c>
      <c r="P338" s="34">
        <f>SUM(P302,P304:P309,P311:P316,P318:P322,P324:P331,P333:P336)</f>
        <v>5516058775</v>
      </c>
      <c r="Q338" s="34">
        <f>SUM(Q302,Q304:Q309,Q311:Q316,Q318:Q322,Q324:Q331,Q333:Q336)</f>
        <v>13020248596</v>
      </c>
      <c r="R338" s="34">
        <f>SUM(R302,R304:R309,R311:R316,R318:R322,R324:R331,R333:R336)</f>
        <v>13020248596</v>
      </c>
      <c r="S338" s="34">
        <f>SUM(S302,S304:S309,S311:S316,S318:S322,S324:S331,S333:S336)</f>
        <v>2970259296</v>
      </c>
      <c r="T338" s="39">
        <f t="shared" si="78"/>
        <v>0.22812615858290944</v>
      </c>
      <c r="U338" s="39">
        <f t="shared" si="79"/>
        <v>-0.4474342389507987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97694743080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97856230871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22465748520</v>
      </c>
      <c r="G339" s="41">
        <f t="shared" si="72"/>
        <v>0.22995862225261507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24065207212</v>
      </c>
      <c r="I339" s="41">
        <f t="shared" si="73"/>
        <v>0.24633062592010246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46530955732</v>
      </c>
      <c r="O339" s="41">
        <f t="shared" si="77"/>
        <v>0.47628924817271756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42843493608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99584151800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99584151800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23240523533</v>
      </c>
      <c r="T339" s="41">
        <f t="shared" si="78"/>
        <v>0.23337572407781457</v>
      </c>
      <c r="U339" s="41">
        <f t="shared" si="79"/>
        <v>-0.43829960665237633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14031258</v>
      </c>
      <c r="E8" s="33">
        <v>14031258</v>
      </c>
      <c r="F8" s="33">
        <v>2434148</v>
      </c>
      <c r="G8" s="38">
        <f>IF(($D8       =0),0,($F8       /$D8       ))</f>
        <v>0.17348038215817854</v>
      </c>
      <c r="H8" s="33">
        <v>2575278</v>
      </c>
      <c r="I8" s="38">
        <f>IF(($D8       =0),0,($H8       /$D8       ))</f>
        <v>0.18353863922964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5009426</v>
      </c>
      <c r="O8" s="38">
        <f>IF(($D8       =0),0,($N8       /$D8       ))</f>
        <v>0.35701902138781855</v>
      </c>
      <c r="P8" s="33">
        <v>4962921</v>
      </c>
      <c r="Q8" s="33">
        <v>13510379</v>
      </c>
      <c r="R8" s="33">
        <v>13510379</v>
      </c>
      <c r="S8" s="33">
        <v>2716415</v>
      </c>
      <c r="T8" s="38">
        <f>IF(($Q8       =0),0,($S8       /$Q8       ))</f>
        <v>0.20106134698367825</v>
      </c>
      <c r="U8" s="38">
        <f>IF(($P8       =0),0,(($H8       /$P8       )-1))</f>
        <v>-0.48109631404570008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64643580</v>
      </c>
      <c r="E9" s="33">
        <v>64643580</v>
      </c>
      <c r="F9" s="33">
        <v>6155300</v>
      </c>
      <c r="G9" s="38">
        <f>IF(($D9       =0),0,($F9       /$D9       ))</f>
        <v>9.5219045727356066E-2</v>
      </c>
      <c r="H9" s="33">
        <v>18827973</v>
      </c>
      <c r="I9" s="38">
        <f>IF(($D9       =0),0,($H9       /$D9       ))</f>
        <v>0.29125820383091405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24983273</v>
      </c>
      <c r="O9" s="38">
        <f>IF(($D9       =0),0,($N9       /$D9       ))</f>
        <v>0.38647724955827012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78674838</v>
      </c>
      <c r="E10" s="34">
        <f>SUM(E8:E9)</f>
        <v>78674838</v>
      </c>
      <c r="F10" s="34">
        <f>SUM(F8:F9)</f>
        <v>8589448</v>
      </c>
      <c r="G10" s="39">
        <f t="shared" ref="G10:G54" si="0">IF(($D10      =0),0,($F10      /$D10      ))</f>
        <v>0.10917655782144731</v>
      </c>
      <c r="H10" s="34">
        <f>SUM(H8:H9)</f>
        <v>21403251</v>
      </c>
      <c r="I10" s="39">
        <f t="shared" ref="I10:I54" si="1">IF(($D10      =0),0,($H10      /$D10      ))</f>
        <v>0.27204696627402014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29992699</v>
      </c>
      <c r="O10" s="39">
        <f t="shared" ref="O10:O54" si="5">IF(($D10      =0),0,($N10      /$D10      ))</f>
        <v>0.38122352409546745</v>
      </c>
      <c r="P10" s="34">
        <f>SUM(P8:P9)</f>
        <v>4962921</v>
      </c>
      <c r="Q10" s="34">
        <f>SUM(Q8:Q9)</f>
        <v>13510379</v>
      </c>
      <c r="R10" s="34">
        <f>SUM(R8:R9)</f>
        <v>13510379</v>
      </c>
      <c r="S10" s="34">
        <f>SUM(S8:S9)</f>
        <v>2716415</v>
      </c>
      <c r="T10" s="39">
        <f t="shared" ref="T10:T54" si="6">IF(($Q10      =0),0,($S10      /$Q10      ))</f>
        <v>0.20106134698367825</v>
      </c>
      <c r="U10" s="39">
        <f t="shared" ref="U10:U54" si="7">IF(($P10      =0),0,(($H10      /$P10      )-1))</f>
        <v>3.3126318150137788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951276</v>
      </c>
      <c r="E11" s="33">
        <v>951276</v>
      </c>
      <c r="F11" s="33">
        <v>213394</v>
      </c>
      <c r="G11" s="38">
        <f t="shared" si="0"/>
        <v>0.22432396065915675</v>
      </c>
      <c r="H11" s="33">
        <v>308889</v>
      </c>
      <c r="I11" s="38">
        <f t="shared" si="1"/>
        <v>0.32471017874938501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522283</v>
      </c>
      <c r="O11" s="38">
        <f t="shared" si="5"/>
        <v>0.54903413940854184</v>
      </c>
      <c r="P11" s="33">
        <v>488733</v>
      </c>
      <c r="Q11" s="33">
        <v>963954</v>
      </c>
      <c r="R11" s="33">
        <v>963954</v>
      </c>
      <c r="S11" s="33">
        <v>266370</v>
      </c>
      <c r="T11" s="38">
        <f t="shared" si="6"/>
        <v>0.27633061328652614</v>
      </c>
      <c r="U11" s="38">
        <f t="shared" si="7"/>
        <v>-0.36798006273363981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1724645</v>
      </c>
      <c r="E12" s="33">
        <v>1724645</v>
      </c>
      <c r="F12" s="33">
        <v>355891</v>
      </c>
      <c r="G12" s="38">
        <f t="shared" si="0"/>
        <v>0.20635609067373287</v>
      </c>
      <c r="H12" s="33">
        <v>434537</v>
      </c>
      <c r="I12" s="38">
        <f t="shared" si="1"/>
        <v>0.25195735934061791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790428</v>
      </c>
      <c r="O12" s="38">
        <f t="shared" si="5"/>
        <v>0.45831345001435075</v>
      </c>
      <c r="P12" s="33">
        <v>664734</v>
      </c>
      <c r="Q12" s="33">
        <v>1727117</v>
      </c>
      <c r="R12" s="33">
        <v>1727117</v>
      </c>
      <c r="S12" s="33">
        <v>441270</v>
      </c>
      <c r="T12" s="38">
        <f t="shared" si="6"/>
        <v>0.25549514016711083</v>
      </c>
      <c r="U12" s="38">
        <f t="shared" si="7"/>
        <v>-0.34629942202444886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2774820</v>
      </c>
      <c r="E13" s="33">
        <v>2774820</v>
      </c>
      <c r="F13" s="33">
        <v>426853</v>
      </c>
      <c r="G13" s="38">
        <f t="shared" si="0"/>
        <v>0.15383087912008706</v>
      </c>
      <c r="H13" s="33">
        <v>58530</v>
      </c>
      <c r="I13" s="38">
        <f t="shared" si="1"/>
        <v>2.1093260103358057E-2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485383</v>
      </c>
      <c r="O13" s="38">
        <f t="shared" si="5"/>
        <v>0.17492413922344513</v>
      </c>
      <c r="P13" s="33">
        <v>1056290</v>
      </c>
      <c r="Q13" s="33">
        <v>2624040</v>
      </c>
      <c r="R13" s="33">
        <v>2624040</v>
      </c>
      <c r="S13" s="33">
        <v>664880</v>
      </c>
      <c r="T13" s="38">
        <f t="shared" si="6"/>
        <v>0.25338028383713662</v>
      </c>
      <c r="U13" s="38">
        <f t="shared" si="7"/>
        <v>-0.9445890806502002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6972809</v>
      </c>
      <c r="E14" s="33">
        <v>6972809</v>
      </c>
      <c r="F14" s="33">
        <v>523622</v>
      </c>
      <c r="G14" s="38">
        <f t="shared" si="0"/>
        <v>7.5094843412461171E-2</v>
      </c>
      <c r="H14" s="33">
        <v>2451888</v>
      </c>
      <c r="I14" s="38">
        <f t="shared" si="1"/>
        <v>0.35163561772594087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2975510</v>
      </c>
      <c r="O14" s="38">
        <f t="shared" si="5"/>
        <v>0.42673046113840202</v>
      </c>
      <c r="P14" s="33">
        <v>1481543</v>
      </c>
      <c r="Q14" s="33">
        <v>7381452</v>
      </c>
      <c r="R14" s="33">
        <v>7381452</v>
      </c>
      <c r="S14" s="33">
        <v>1039984</v>
      </c>
      <c r="T14" s="38">
        <f t="shared" si="6"/>
        <v>0.14089152107200589</v>
      </c>
      <c r="U14" s="38">
        <f t="shared" si="7"/>
        <v>0.65495567796547238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20000</v>
      </c>
      <c r="E16" s="33">
        <v>20000</v>
      </c>
      <c r="F16" s="33">
        <v>0</v>
      </c>
      <c r="G16" s="38">
        <f t="shared" si="0"/>
        <v>0</v>
      </c>
      <c r="H16" s="33">
        <v>5518</v>
      </c>
      <c r="I16" s="38">
        <f t="shared" si="1"/>
        <v>0.27589999999999998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5518</v>
      </c>
      <c r="O16" s="38">
        <f t="shared" si="5"/>
        <v>0.27589999999999998</v>
      </c>
      <c r="P16" s="33">
        <v>0</v>
      </c>
      <c r="Q16" s="33">
        <v>20900</v>
      </c>
      <c r="R16" s="33">
        <v>20900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12443550</v>
      </c>
      <c r="E19" s="34">
        <f>SUM(E11:E18)</f>
        <v>12443550</v>
      </c>
      <c r="F19" s="34">
        <f>SUM(F11:F18)</f>
        <v>1519760</v>
      </c>
      <c r="G19" s="39">
        <f t="shared" si="0"/>
        <v>0.12213234969120548</v>
      </c>
      <c r="H19" s="34">
        <f>SUM(H11:H18)</f>
        <v>3259362</v>
      </c>
      <c r="I19" s="39">
        <f t="shared" si="1"/>
        <v>0.26193184420844534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4779122</v>
      </c>
      <c r="O19" s="39">
        <f t="shared" si="5"/>
        <v>0.3840641938996508</v>
      </c>
      <c r="P19" s="34">
        <f>SUM(P11:P18)</f>
        <v>3691300</v>
      </c>
      <c r="Q19" s="34">
        <f>SUM(Q11:Q18)</f>
        <v>12717463</v>
      </c>
      <c r="R19" s="34">
        <f>SUM(R11:R18)</f>
        <v>12717463</v>
      </c>
      <c r="S19" s="34">
        <f>SUM(S11:S18)</f>
        <v>2412504</v>
      </c>
      <c r="T19" s="39">
        <f t="shared" si="6"/>
        <v>0.18970009977618965</v>
      </c>
      <c r="U19" s="39">
        <f t="shared" si="7"/>
        <v>-0.11701514371630595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6107673</v>
      </c>
      <c r="E20" s="33">
        <v>6107673</v>
      </c>
      <c r="F20" s="33">
        <v>191373</v>
      </c>
      <c r="G20" s="38">
        <f t="shared" si="0"/>
        <v>3.1333209882061466E-2</v>
      </c>
      <c r="H20" s="33">
        <v>263846</v>
      </c>
      <c r="I20" s="38">
        <f t="shared" si="1"/>
        <v>4.3199103815806772E-2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455219</v>
      </c>
      <c r="O20" s="38">
        <f t="shared" si="5"/>
        <v>7.4532313697868238E-2</v>
      </c>
      <c r="P20" s="33">
        <v>219512</v>
      </c>
      <c r="Q20" s="33">
        <v>6469794</v>
      </c>
      <c r="R20" s="33">
        <v>6469794</v>
      </c>
      <c r="S20" s="33">
        <v>165750</v>
      </c>
      <c r="T20" s="38">
        <f t="shared" si="6"/>
        <v>2.5619053713302156E-2</v>
      </c>
      <c r="U20" s="38">
        <f t="shared" si="7"/>
        <v>0.20196617952549301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2895000</v>
      </c>
      <c r="E21" s="33">
        <v>2895000</v>
      </c>
      <c r="F21" s="33">
        <v>348278</v>
      </c>
      <c r="G21" s="38">
        <f t="shared" si="0"/>
        <v>0.12030328151986183</v>
      </c>
      <c r="H21" s="33">
        <v>197788</v>
      </c>
      <c r="I21" s="38">
        <f t="shared" si="1"/>
        <v>6.8320552677029356E-2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546066</v>
      </c>
      <c r="O21" s="38">
        <f t="shared" si="5"/>
        <v>0.18862383419689119</v>
      </c>
      <c r="P21" s="33">
        <v>67300</v>
      </c>
      <c r="Q21" s="33">
        <v>517725</v>
      </c>
      <c r="R21" s="33">
        <v>517725</v>
      </c>
      <c r="S21" s="33">
        <v>67300</v>
      </c>
      <c r="T21" s="38">
        <f t="shared" si="6"/>
        <v>0.12999179100874017</v>
      </c>
      <c r="U21" s="38">
        <f t="shared" si="7"/>
        <v>1.9389004457652304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2639594</v>
      </c>
      <c r="E23" s="33">
        <v>2639594</v>
      </c>
      <c r="F23" s="33">
        <v>562752</v>
      </c>
      <c r="G23" s="38">
        <f t="shared" si="0"/>
        <v>0.21319642338935457</v>
      </c>
      <c r="H23" s="33">
        <v>704196</v>
      </c>
      <c r="I23" s="38">
        <f t="shared" si="1"/>
        <v>0.2667819369190868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1266948</v>
      </c>
      <c r="O23" s="38">
        <f t="shared" si="5"/>
        <v>0.47997836030844138</v>
      </c>
      <c r="P23" s="33">
        <v>673133</v>
      </c>
      <c r="Q23" s="33">
        <v>2625180</v>
      </c>
      <c r="R23" s="33">
        <v>2625180</v>
      </c>
      <c r="S23" s="33">
        <v>448471</v>
      </c>
      <c r="T23" s="38">
        <f t="shared" si="6"/>
        <v>0.17083438088054914</v>
      </c>
      <c r="U23" s="38">
        <f t="shared" si="7"/>
        <v>4.61468981612847E-2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2053344</v>
      </c>
      <c r="E24" s="33">
        <v>1973344</v>
      </c>
      <c r="F24" s="33">
        <v>290897</v>
      </c>
      <c r="G24" s="38">
        <f t="shared" si="0"/>
        <v>0.14166988093568345</v>
      </c>
      <c r="H24" s="33">
        <v>308787</v>
      </c>
      <c r="I24" s="38">
        <f t="shared" si="1"/>
        <v>0.15038249801299733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599684</v>
      </c>
      <c r="O24" s="38">
        <f t="shared" si="5"/>
        <v>0.2920523789486808</v>
      </c>
      <c r="P24" s="33">
        <v>935070</v>
      </c>
      <c r="Q24" s="33">
        <v>1992917</v>
      </c>
      <c r="R24" s="33">
        <v>1992917</v>
      </c>
      <c r="S24" s="33">
        <v>530774</v>
      </c>
      <c r="T24" s="38">
        <f t="shared" si="6"/>
        <v>0.26633020843316607</v>
      </c>
      <c r="U24" s="38">
        <f t="shared" si="7"/>
        <v>-0.66977124707241176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73637</v>
      </c>
      <c r="I25" s="38">
        <f t="shared" si="1"/>
        <v>0.32727555555555554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73637</v>
      </c>
      <c r="O25" s="38">
        <f t="shared" si="5"/>
        <v>0.32727555555555554</v>
      </c>
      <c r="P25" s="33">
        <v>71054</v>
      </c>
      <c r="Q25" s="33">
        <v>2956991</v>
      </c>
      <c r="R25" s="33">
        <v>2956991</v>
      </c>
      <c r="S25" s="33">
        <v>71054</v>
      </c>
      <c r="T25" s="38">
        <f t="shared" si="6"/>
        <v>2.4029156666354412E-2</v>
      </c>
      <c r="U25" s="38">
        <f t="shared" si="7"/>
        <v>3.6352633208545537E-2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10216392</v>
      </c>
      <c r="E26" s="33">
        <v>10216392</v>
      </c>
      <c r="F26" s="33">
        <v>2711089</v>
      </c>
      <c r="G26" s="38">
        <f t="shared" si="0"/>
        <v>0.26536657951261072</v>
      </c>
      <c r="H26" s="33">
        <v>2351233</v>
      </c>
      <c r="I26" s="38">
        <f t="shared" si="1"/>
        <v>0.23014318557862698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5062322</v>
      </c>
      <c r="O26" s="38">
        <f t="shared" si="5"/>
        <v>0.49550976509123767</v>
      </c>
      <c r="P26" s="33">
        <v>4981983</v>
      </c>
      <c r="Q26" s="33">
        <v>11451324</v>
      </c>
      <c r="R26" s="33">
        <v>11451324</v>
      </c>
      <c r="S26" s="33">
        <v>2451544</v>
      </c>
      <c r="T26" s="38">
        <f t="shared" si="6"/>
        <v>0.21408389108543258</v>
      </c>
      <c r="U26" s="38">
        <f t="shared" si="7"/>
        <v>-0.52805278540693534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24137003</v>
      </c>
      <c r="E27" s="34">
        <f>SUM(E20:E26)</f>
        <v>24057003</v>
      </c>
      <c r="F27" s="34">
        <f>SUM(F20:F26)</f>
        <v>4104389</v>
      </c>
      <c r="G27" s="39">
        <f t="shared" si="0"/>
        <v>0.17004551062118192</v>
      </c>
      <c r="H27" s="34">
        <f>SUM(H20:H26)</f>
        <v>3899487</v>
      </c>
      <c r="I27" s="39">
        <f t="shared" si="1"/>
        <v>0.16155638709577988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8003876</v>
      </c>
      <c r="O27" s="39">
        <f t="shared" si="5"/>
        <v>0.3316018977169618</v>
      </c>
      <c r="P27" s="34">
        <f>SUM(P20:P26)</f>
        <v>6948052</v>
      </c>
      <c r="Q27" s="34">
        <f>SUM(Q20:Q26)</f>
        <v>26013931</v>
      </c>
      <c r="R27" s="34">
        <f>SUM(R20:R26)</f>
        <v>26013931</v>
      </c>
      <c r="S27" s="34">
        <f>SUM(S20:S26)</f>
        <v>3734893</v>
      </c>
      <c r="T27" s="39">
        <f t="shared" si="6"/>
        <v>0.14357280335678602</v>
      </c>
      <c r="U27" s="39">
        <f t="shared" si="7"/>
        <v>-0.43876542662605289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1049359</v>
      </c>
      <c r="E28" s="33">
        <v>1049359</v>
      </c>
      <c r="F28" s="33">
        <v>185118</v>
      </c>
      <c r="G28" s="38">
        <f t="shared" si="0"/>
        <v>0.17641055158434815</v>
      </c>
      <c r="H28" s="33">
        <v>205104</v>
      </c>
      <c r="I28" s="38">
        <f t="shared" si="1"/>
        <v>0.1954564643749184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390222</v>
      </c>
      <c r="O28" s="38">
        <f t="shared" si="5"/>
        <v>0.37186701595926658</v>
      </c>
      <c r="P28" s="33">
        <v>195462</v>
      </c>
      <c r="Q28" s="33">
        <v>1082136</v>
      </c>
      <c r="R28" s="33">
        <v>1082136</v>
      </c>
      <c r="S28" s="33">
        <v>109997</v>
      </c>
      <c r="T28" s="38">
        <f t="shared" si="6"/>
        <v>0.10164803684564602</v>
      </c>
      <c r="U28" s="38">
        <f t="shared" si="7"/>
        <v>4.9329281394849156E-2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5116622</v>
      </c>
      <c r="E29" s="33">
        <v>5116622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4611175</v>
      </c>
      <c r="R29" s="33">
        <v>4611175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1781395</v>
      </c>
      <c r="E30" s="33">
        <v>1781395</v>
      </c>
      <c r="F30" s="33">
        <v>129181</v>
      </c>
      <c r="G30" s="38">
        <f t="shared" si="0"/>
        <v>7.2516763547669102E-2</v>
      </c>
      <c r="H30" s="33">
        <v>345726</v>
      </c>
      <c r="I30" s="38">
        <f t="shared" si="1"/>
        <v>0.19407599100704784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474907</v>
      </c>
      <c r="O30" s="38">
        <f t="shared" si="5"/>
        <v>0.26659275455471693</v>
      </c>
      <c r="P30" s="33">
        <v>402892</v>
      </c>
      <c r="Q30" s="33">
        <v>2123773</v>
      </c>
      <c r="R30" s="33">
        <v>2123773</v>
      </c>
      <c r="S30" s="33">
        <v>201541</v>
      </c>
      <c r="T30" s="38">
        <f t="shared" si="6"/>
        <v>9.4897618530794023E-2</v>
      </c>
      <c r="U30" s="38">
        <f t="shared" si="7"/>
        <v>-0.14188914150690513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2445000</v>
      </c>
      <c r="E31" s="33">
        <v>2445000</v>
      </c>
      <c r="F31" s="33">
        <v>181692</v>
      </c>
      <c r="G31" s="38">
        <f t="shared" si="0"/>
        <v>7.4311656441717791E-2</v>
      </c>
      <c r="H31" s="33">
        <v>103911</v>
      </c>
      <c r="I31" s="38">
        <f t="shared" si="1"/>
        <v>4.2499386503067484E-2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285603</v>
      </c>
      <c r="O31" s="38">
        <f t="shared" si="5"/>
        <v>0.11681104294478528</v>
      </c>
      <c r="P31" s="33">
        <v>221757</v>
      </c>
      <c r="Q31" s="33">
        <v>1902000</v>
      </c>
      <c r="R31" s="33">
        <v>1902000</v>
      </c>
      <c r="S31" s="33">
        <v>78794</v>
      </c>
      <c r="T31" s="38">
        <f t="shared" si="6"/>
        <v>4.1426919032597265E-2</v>
      </c>
      <c r="U31" s="38">
        <f t="shared" si="7"/>
        <v>-0.53141952677931248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3527491</v>
      </c>
      <c r="E34" s="33">
        <v>3527491</v>
      </c>
      <c r="F34" s="33">
        <v>930309</v>
      </c>
      <c r="G34" s="38">
        <f t="shared" si="0"/>
        <v>0.26373107684753838</v>
      </c>
      <c r="H34" s="33">
        <v>1154513</v>
      </c>
      <c r="I34" s="38">
        <f t="shared" si="1"/>
        <v>0.32729013341210511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2084822</v>
      </c>
      <c r="O34" s="38">
        <f t="shared" si="5"/>
        <v>0.59102121025964349</v>
      </c>
      <c r="P34" s="33">
        <v>1294061</v>
      </c>
      <c r="Q34" s="33">
        <v>5403833</v>
      </c>
      <c r="R34" s="33">
        <v>5403833</v>
      </c>
      <c r="S34" s="33">
        <v>665190</v>
      </c>
      <c r="T34" s="38">
        <f t="shared" si="6"/>
        <v>0.12309595799870203</v>
      </c>
      <c r="U34" s="38">
        <f t="shared" si="7"/>
        <v>-0.10783726578577058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13919867</v>
      </c>
      <c r="E35" s="34">
        <f>SUM(E28:E34)</f>
        <v>13919867</v>
      </c>
      <c r="F35" s="34">
        <f>SUM(F28:F34)</f>
        <v>1426300</v>
      </c>
      <c r="G35" s="39">
        <f t="shared" si="0"/>
        <v>0.1024650594721918</v>
      </c>
      <c r="H35" s="34">
        <f>SUM(H28:H34)</f>
        <v>1809254</v>
      </c>
      <c r="I35" s="39">
        <f t="shared" si="1"/>
        <v>0.1299763855502355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3235554</v>
      </c>
      <c r="O35" s="39">
        <f t="shared" si="5"/>
        <v>0.23244144502242731</v>
      </c>
      <c r="P35" s="34">
        <f>SUM(P28:P34)</f>
        <v>2114172</v>
      </c>
      <c r="Q35" s="34">
        <f>SUM(Q28:Q34)</f>
        <v>15122917</v>
      </c>
      <c r="R35" s="34">
        <f>SUM(R28:R34)</f>
        <v>15122917</v>
      </c>
      <c r="S35" s="34">
        <f>SUM(S28:S34)</f>
        <v>1055522</v>
      </c>
      <c r="T35" s="39">
        <f t="shared" si="6"/>
        <v>6.9796190774570804E-2</v>
      </c>
      <c r="U35" s="39">
        <f t="shared" si="7"/>
        <v>-0.14422572997845018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2759917</v>
      </c>
      <c r="E37" s="33">
        <v>2759917</v>
      </c>
      <c r="F37" s="33">
        <v>202521</v>
      </c>
      <c r="G37" s="38">
        <f t="shared" si="0"/>
        <v>7.3379380611808251E-2</v>
      </c>
      <c r="H37" s="33">
        <v>737207</v>
      </c>
      <c r="I37" s="38">
        <f t="shared" si="1"/>
        <v>0.26711201822373642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939728</v>
      </c>
      <c r="O37" s="38">
        <f t="shared" si="5"/>
        <v>0.34049139883554469</v>
      </c>
      <c r="P37" s="33">
        <v>492214</v>
      </c>
      <c r="Q37" s="33">
        <v>2711962</v>
      </c>
      <c r="R37" s="33">
        <v>2711962</v>
      </c>
      <c r="S37" s="33">
        <v>298566</v>
      </c>
      <c r="T37" s="38">
        <f t="shared" si="6"/>
        <v>0.11009225055513315</v>
      </c>
      <c r="U37" s="38">
        <f t="shared" si="7"/>
        <v>0.49773675677652407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3773408</v>
      </c>
      <c r="E39" s="33">
        <v>3773408</v>
      </c>
      <c r="F39" s="33">
        <v>359096</v>
      </c>
      <c r="G39" s="38">
        <f t="shared" si="0"/>
        <v>9.5164901330574383E-2</v>
      </c>
      <c r="H39" s="33">
        <v>653003</v>
      </c>
      <c r="I39" s="38">
        <f t="shared" si="1"/>
        <v>0.17305390776719612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1012099</v>
      </c>
      <c r="O39" s="38">
        <f t="shared" si="5"/>
        <v>0.26821880909777052</v>
      </c>
      <c r="P39" s="33">
        <v>71788</v>
      </c>
      <c r="Q39" s="33">
        <v>3504815</v>
      </c>
      <c r="R39" s="33">
        <v>3504815</v>
      </c>
      <c r="S39" s="33">
        <v>45740</v>
      </c>
      <c r="T39" s="38">
        <f t="shared" si="6"/>
        <v>1.305061750762879E-2</v>
      </c>
      <c r="U39" s="38">
        <f t="shared" si="7"/>
        <v>8.0962695715161317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6533325</v>
      </c>
      <c r="E40" s="34">
        <f>SUM(E36:E39)</f>
        <v>6533325</v>
      </c>
      <c r="F40" s="34">
        <f>SUM(F36:F39)</f>
        <v>561617</v>
      </c>
      <c r="G40" s="39">
        <f t="shared" si="0"/>
        <v>8.5961895359560406E-2</v>
      </c>
      <c r="H40" s="34">
        <f>SUM(H36:H39)</f>
        <v>1390210</v>
      </c>
      <c r="I40" s="39">
        <f t="shared" si="1"/>
        <v>0.21278751631060755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1951827</v>
      </c>
      <c r="O40" s="39">
        <f t="shared" si="5"/>
        <v>0.29874941167016794</v>
      </c>
      <c r="P40" s="34">
        <f>SUM(P36:P39)</f>
        <v>564002</v>
      </c>
      <c r="Q40" s="34">
        <f>SUM(Q36:Q39)</f>
        <v>6216777</v>
      </c>
      <c r="R40" s="34">
        <f>SUM(R36:R39)</f>
        <v>6216777</v>
      </c>
      <c r="S40" s="34">
        <f>SUM(S36:S39)</f>
        <v>344306</v>
      </c>
      <c r="T40" s="39">
        <f t="shared" si="6"/>
        <v>5.5383360220255605E-2</v>
      </c>
      <c r="U40" s="39">
        <f t="shared" si="7"/>
        <v>1.4649026067283448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2764272</v>
      </c>
      <c r="E41" s="33">
        <v>2764272</v>
      </c>
      <c r="F41" s="33">
        <v>15000</v>
      </c>
      <c r="G41" s="38">
        <f t="shared" si="0"/>
        <v>5.4263835107398982E-3</v>
      </c>
      <c r="H41" s="33">
        <v>258007</v>
      </c>
      <c r="I41" s="38">
        <f t="shared" si="1"/>
        <v>9.3336328697031262E-2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273007</v>
      </c>
      <c r="O41" s="38">
        <f t="shared" si="5"/>
        <v>9.8762712207771164E-2</v>
      </c>
      <c r="P41" s="33">
        <v>0</v>
      </c>
      <c r="Q41" s="33">
        <v>2900604</v>
      </c>
      <c r="R41" s="33">
        <v>2900604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4529613</v>
      </c>
      <c r="E43" s="33">
        <v>4529613</v>
      </c>
      <c r="F43" s="33">
        <v>579795</v>
      </c>
      <c r="G43" s="38">
        <f t="shared" si="0"/>
        <v>0.12800100141005424</v>
      </c>
      <c r="H43" s="33">
        <v>573457</v>
      </c>
      <c r="I43" s="38">
        <f t="shared" si="1"/>
        <v>0.12660176487483588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1153252</v>
      </c>
      <c r="O43" s="38">
        <f t="shared" si="5"/>
        <v>0.25460276628489015</v>
      </c>
      <c r="P43" s="33">
        <v>47133</v>
      </c>
      <c r="Q43" s="33">
        <v>4064194</v>
      </c>
      <c r="R43" s="33">
        <v>4064194</v>
      </c>
      <c r="S43" s="33">
        <v>0</v>
      </c>
      <c r="T43" s="38">
        <f t="shared" si="6"/>
        <v>0</v>
      </c>
      <c r="U43" s="38">
        <f t="shared" si="7"/>
        <v>11.166783357732374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318000</v>
      </c>
      <c r="E44" s="33">
        <v>318000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7787870</v>
      </c>
      <c r="E45" s="33">
        <v>7787870</v>
      </c>
      <c r="F45" s="33">
        <v>1411609</v>
      </c>
      <c r="G45" s="38">
        <f t="shared" si="0"/>
        <v>0.18125739130211471</v>
      </c>
      <c r="H45" s="33">
        <v>1277105</v>
      </c>
      <c r="I45" s="38">
        <f t="shared" si="1"/>
        <v>0.16398643017924028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2688714</v>
      </c>
      <c r="O45" s="38">
        <f t="shared" si="5"/>
        <v>0.34524382148135496</v>
      </c>
      <c r="P45" s="33">
        <v>2734766</v>
      </c>
      <c r="Q45" s="33">
        <v>7086724</v>
      </c>
      <c r="R45" s="33">
        <v>7086724</v>
      </c>
      <c r="S45" s="33">
        <v>1172132</v>
      </c>
      <c r="T45" s="38">
        <f t="shared" si="6"/>
        <v>0.16539828558301409</v>
      </c>
      <c r="U45" s="38">
        <f t="shared" si="7"/>
        <v>-0.53301123386790672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8604786</v>
      </c>
      <c r="F46" s="33">
        <v>1850531</v>
      </c>
      <c r="G46" s="38">
        <f t="shared" si="0"/>
        <v>0.21505834078848679</v>
      </c>
      <c r="H46" s="33">
        <v>2036941</v>
      </c>
      <c r="I46" s="38">
        <f t="shared" si="1"/>
        <v>0.23672186618005375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3887472</v>
      </c>
      <c r="O46" s="38">
        <f t="shared" si="5"/>
        <v>0.45178020696854054</v>
      </c>
      <c r="P46" s="33">
        <v>3708579</v>
      </c>
      <c r="Q46" s="33">
        <v>8409222</v>
      </c>
      <c r="R46" s="33">
        <v>8409222</v>
      </c>
      <c r="S46" s="33">
        <v>1803636</v>
      </c>
      <c r="T46" s="38">
        <f t="shared" si="6"/>
        <v>0.21448309962562528</v>
      </c>
      <c r="U46" s="38">
        <f t="shared" si="7"/>
        <v>-0.45074892566667724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24004541</v>
      </c>
      <c r="E47" s="34">
        <f>SUM(E41:E46)</f>
        <v>24004541</v>
      </c>
      <c r="F47" s="34">
        <f>SUM(F41:F46)</f>
        <v>3856935</v>
      </c>
      <c r="G47" s="39">
        <f t="shared" si="0"/>
        <v>0.16067522390867628</v>
      </c>
      <c r="H47" s="34">
        <f>SUM(H41:H46)</f>
        <v>4145510</v>
      </c>
      <c r="I47" s="39">
        <f t="shared" si="1"/>
        <v>0.17269690763926709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8002445</v>
      </c>
      <c r="O47" s="39">
        <f t="shared" si="5"/>
        <v>0.33337213154794337</v>
      </c>
      <c r="P47" s="34">
        <f>SUM(P41:P46)</f>
        <v>6490478</v>
      </c>
      <c r="Q47" s="34">
        <f>SUM(Q41:Q46)</f>
        <v>22460744</v>
      </c>
      <c r="R47" s="34">
        <f>SUM(R41:R46)</f>
        <v>22460744</v>
      </c>
      <c r="S47" s="34">
        <f>SUM(S41:S46)</f>
        <v>2975768</v>
      </c>
      <c r="T47" s="39">
        <f t="shared" si="6"/>
        <v>0.13248750798281661</v>
      </c>
      <c r="U47" s="39">
        <f t="shared" si="7"/>
        <v>-0.36129357498785142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3743724</v>
      </c>
      <c r="E48" s="33">
        <v>3743724</v>
      </c>
      <c r="F48" s="33">
        <v>1029816</v>
      </c>
      <c r="G48" s="38">
        <f t="shared" si="0"/>
        <v>0.27507797049141441</v>
      </c>
      <c r="H48" s="33">
        <v>1113560</v>
      </c>
      <c r="I48" s="38">
        <f t="shared" si="1"/>
        <v>0.29744714086829049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2143376</v>
      </c>
      <c r="O48" s="38">
        <f t="shared" si="5"/>
        <v>0.57252511135970496</v>
      </c>
      <c r="P48" s="33">
        <v>1491567</v>
      </c>
      <c r="Q48" s="33">
        <v>4075068</v>
      </c>
      <c r="R48" s="33">
        <v>4075068</v>
      </c>
      <c r="S48" s="33">
        <v>854144</v>
      </c>
      <c r="T48" s="38">
        <f t="shared" si="6"/>
        <v>0.20960239191100616</v>
      </c>
      <c r="U48" s="38">
        <f t="shared" si="7"/>
        <v>-0.25342944701780079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3031648</v>
      </c>
      <c r="E49" s="33">
        <v>3031648</v>
      </c>
      <c r="F49" s="33">
        <v>454673</v>
      </c>
      <c r="G49" s="38">
        <f t="shared" si="0"/>
        <v>0.14997552486304477</v>
      </c>
      <c r="H49" s="33">
        <v>700389</v>
      </c>
      <c r="I49" s="38">
        <f t="shared" si="1"/>
        <v>0.23102583149494929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1155062</v>
      </c>
      <c r="O49" s="38">
        <f t="shared" si="5"/>
        <v>0.38100135635799409</v>
      </c>
      <c r="P49" s="33">
        <v>956879</v>
      </c>
      <c r="Q49" s="33">
        <v>2047733</v>
      </c>
      <c r="R49" s="33">
        <v>2047733</v>
      </c>
      <c r="S49" s="33">
        <v>480792</v>
      </c>
      <c r="T49" s="38">
        <f t="shared" si="6"/>
        <v>0.23479232888272056</v>
      </c>
      <c r="U49" s="38">
        <f t="shared" si="7"/>
        <v>-0.26804852024132619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5679459</v>
      </c>
      <c r="E50" s="33">
        <v>5679459</v>
      </c>
      <c r="F50" s="33">
        <v>635469</v>
      </c>
      <c r="G50" s="38">
        <f t="shared" si="0"/>
        <v>0.11188900210389757</v>
      </c>
      <c r="H50" s="33">
        <v>1142800</v>
      </c>
      <c r="I50" s="38">
        <f t="shared" si="1"/>
        <v>0.20121634824725385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1778269</v>
      </c>
      <c r="O50" s="38">
        <f t="shared" si="5"/>
        <v>0.31310535035115139</v>
      </c>
      <c r="P50" s="33">
        <v>1315380</v>
      </c>
      <c r="Q50" s="33">
        <v>5457204</v>
      </c>
      <c r="R50" s="33">
        <v>5457204</v>
      </c>
      <c r="S50" s="33">
        <v>758160</v>
      </c>
      <c r="T50" s="38">
        <f t="shared" si="6"/>
        <v>0.13892828635323143</v>
      </c>
      <c r="U50" s="38">
        <f t="shared" si="7"/>
        <v>-0.13120162994723961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520000</v>
      </c>
      <c r="E51" s="33">
        <v>520000</v>
      </c>
      <c r="F51" s="33">
        <v>104900</v>
      </c>
      <c r="G51" s="38">
        <f t="shared" si="0"/>
        <v>0.20173076923076924</v>
      </c>
      <c r="H51" s="33">
        <v>131316</v>
      </c>
      <c r="I51" s="38">
        <f t="shared" si="1"/>
        <v>0.25253076923076923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236216</v>
      </c>
      <c r="O51" s="38">
        <f t="shared" si="5"/>
        <v>0.45426153846153844</v>
      </c>
      <c r="P51" s="33">
        <v>353978</v>
      </c>
      <c r="Q51" s="33">
        <v>826478</v>
      </c>
      <c r="R51" s="33">
        <v>826478</v>
      </c>
      <c r="S51" s="33">
        <v>291925</v>
      </c>
      <c r="T51" s="38">
        <f t="shared" si="6"/>
        <v>0.35321569358168031</v>
      </c>
      <c r="U51" s="38">
        <f t="shared" si="7"/>
        <v>-0.62902779268768116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10435356</v>
      </c>
      <c r="E52" s="33">
        <v>10435356</v>
      </c>
      <c r="F52" s="33">
        <v>838052</v>
      </c>
      <c r="G52" s="38">
        <f t="shared" si="0"/>
        <v>8.030890369240877E-2</v>
      </c>
      <c r="H52" s="33">
        <v>3675076</v>
      </c>
      <c r="I52" s="38">
        <f t="shared" si="1"/>
        <v>0.35217543129338374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4513128</v>
      </c>
      <c r="O52" s="38">
        <f t="shared" si="5"/>
        <v>0.43248433498579253</v>
      </c>
      <c r="P52" s="33">
        <v>2837311</v>
      </c>
      <c r="Q52" s="33">
        <v>7700000</v>
      </c>
      <c r="R52" s="33">
        <v>7700000</v>
      </c>
      <c r="S52" s="33">
        <v>2139547</v>
      </c>
      <c r="T52" s="38">
        <f t="shared" si="6"/>
        <v>0.27786324675324675</v>
      </c>
      <c r="U52" s="38">
        <f t="shared" si="7"/>
        <v>0.29526724423230299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23410187</v>
      </c>
      <c r="E53" s="34">
        <f>SUM(E48:E52)</f>
        <v>23410187</v>
      </c>
      <c r="F53" s="34">
        <f>SUM(F48:F52)</f>
        <v>3062910</v>
      </c>
      <c r="G53" s="39">
        <f t="shared" si="0"/>
        <v>0.13083663107859839</v>
      </c>
      <c r="H53" s="34">
        <f>SUM(H48:H52)</f>
        <v>6763141</v>
      </c>
      <c r="I53" s="39">
        <f t="shared" si="1"/>
        <v>0.28889735054230881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9826051</v>
      </c>
      <c r="O53" s="39">
        <f t="shared" si="5"/>
        <v>0.41973398162090719</v>
      </c>
      <c r="P53" s="34">
        <f>SUM(P48:P52)</f>
        <v>6955115</v>
      </c>
      <c r="Q53" s="34">
        <f>SUM(Q48:Q52)</f>
        <v>20106483</v>
      </c>
      <c r="R53" s="34">
        <f>SUM(R48:R52)</f>
        <v>20106483</v>
      </c>
      <c r="S53" s="34">
        <f>SUM(S48:S52)</f>
        <v>4524568</v>
      </c>
      <c r="T53" s="39">
        <f t="shared" si="6"/>
        <v>0.2250303049021552</v>
      </c>
      <c r="U53" s="39">
        <f t="shared" si="7"/>
        <v>-2.7601844110413665E-2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183123311</v>
      </c>
      <c r="E54" s="34">
        <f>SUM(E8:E9,E11:E18,E20:E26,E28:E34,E36:E39,E41:E46,E48:E52)</f>
        <v>183043311</v>
      </c>
      <c r="F54" s="34">
        <f>SUM(F8:F9,F11:F18,F20:F26,F28:F34,F36:F39,F41:F46,F48:F52)</f>
        <v>23121359</v>
      </c>
      <c r="G54" s="39">
        <f t="shared" si="0"/>
        <v>0.12626114542020267</v>
      </c>
      <c r="H54" s="34">
        <f>SUM(H8:H9,H11:H18,H20:H26,H28:H34,H36:H39,H41:H46,H48:H52)</f>
        <v>42670215</v>
      </c>
      <c r="I54" s="39">
        <f t="shared" si="1"/>
        <v>0.2330135621018779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65791574</v>
      </c>
      <c r="O54" s="39">
        <f t="shared" si="5"/>
        <v>0.35927470752208057</v>
      </c>
      <c r="P54" s="34">
        <f>SUM(P8:P9,P11:P18,P20:P26,P28:P34,P36:P39,P41:P46,P48:P52)</f>
        <v>31726040</v>
      </c>
      <c r="Q54" s="34">
        <f>SUM(Q8:Q9,Q11:Q18,Q20:Q26,Q28:Q34,Q36:Q39,Q41:Q46,Q48:Q52)</f>
        <v>116148694</v>
      </c>
      <c r="R54" s="34">
        <f>SUM(R8:R9,R11:R18,R20:R26,R28:R34,R36:R39,R41:R46,R48:R52)</f>
        <v>116148694</v>
      </c>
      <c r="S54" s="34">
        <f>SUM(S8:S9,S11:S18,S20:S26,S28:S34,S36:S39,S41:S46,S48:S52)</f>
        <v>17763976</v>
      </c>
      <c r="T54" s="39">
        <f t="shared" si="6"/>
        <v>0.15294167664080666</v>
      </c>
      <c r="U54" s="39">
        <f t="shared" si="7"/>
        <v>0.34495874682122318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2109221</v>
      </c>
      <c r="E59" s="33">
        <v>2109221</v>
      </c>
      <c r="F59" s="33">
        <v>423370</v>
      </c>
      <c r="G59" s="38">
        <f t="shared" si="8"/>
        <v>0.20072339503541828</v>
      </c>
      <c r="H59" s="33">
        <v>470013</v>
      </c>
      <c r="I59" s="38">
        <f t="shared" si="9"/>
        <v>0.22283724654742201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893383</v>
      </c>
      <c r="O59" s="38">
        <f t="shared" si="13"/>
        <v>0.42356064158284029</v>
      </c>
      <c r="P59" s="33">
        <v>833735</v>
      </c>
      <c r="Q59" s="33">
        <v>1636729</v>
      </c>
      <c r="R59" s="33">
        <v>1636729</v>
      </c>
      <c r="S59" s="33">
        <v>423116</v>
      </c>
      <c r="T59" s="38">
        <f t="shared" si="14"/>
        <v>0.25851316864306795</v>
      </c>
      <c r="U59" s="38">
        <f t="shared" si="15"/>
        <v>-0.43625612454796792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914108</v>
      </c>
      <c r="R60" s="33">
        <v>914108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1057656</v>
      </c>
      <c r="E61" s="33">
        <v>1057656</v>
      </c>
      <c r="F61" s="33">
        <v>73556</v>
      </c>
      <c r="G61" s="38">
        <f t="shared" si="8"/>
        <v>6.9546241878266662E-2</v>
      </c>
      <c r="H61" s="33">
        <v>134544</v>
      </c>
      <c r="I61" s="38">
        <f t="shared" si="9"/>
        <v>0.12720960312237628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208100</v>
      </c>
      <c r="O61" s="38">
        <f t="shared" si="13"/>
        <v>0.19675584500064294</v>
      </c>
      <c r="P61" s="33">
        <v>387904</v>
      </c>
      <c r="Q61" s="33">
        <v>1297080</v>
      </c>
      <c r="R61" s="33">
        <v>1297080</v>
      </c>
      <c r="S61" s="33">
        <v>150070</v>
      </c>
      <c r="T61" s="38">
        <f t="shared" si="14"/>
        <v>0.11569833780491566</v>
      </c>
      <c r="U61" s="38">
        <f t="shared" si="15"/>
        <v>-0.65315129516581427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3166877</v>
      </c>
      <c r="E63" s="34">
        <f>SUM(E59:E62)</f>
        <v>3166877</v>
      </c>
      <c r="F63" s="34">
        <f>SUM(F59:F62)</f>
        <v>496926</v>
      </c>
      <c r="G63" s="39">
        <f t="shared" si="8"/>
        <v>0.1569135776350013</v>
      </c>
      <c r="H63" s="34">
        <f>SUM(H59:H62)</f>
        <v>604557</v>
      </c>
      <c r="I63" s="39">
        <f t="shared" si="9"/>
        <v>0.19090005705936794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1101483</v>
      </c>
      <c r="O63" s="39">
        <f t="shared" si="13"/>
        <v>0.34781363469436927</v>
      </c>
      <c r="P63" s="34">
        <f>SUM(P59:P62)</f>
        <v>1221639</v>
      </c>
      <c r="Q63" s="34">
        <f>SUM(Q59:Q62)</f>
        <v>3847917</v>
      </c>
      <c r="R63" s="34">
        <f>SUM(R59:R62)</f>
        <v>3847917</v>
      </c>
      <c r="S63" s="34">
        <f>SUM(S59:S62)</f>
        <v>573186</v>
      </c>
      <c r="T63" s="39">
        <f t="shared" si="14"/>
        <v>0.14896007372300391</v>
      </c>
      <c r="U63" s="39">
        <f t="shared" si="15"/>
        <v>-0.50512630981820328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1170138</v>
      </c>
      <c r="E64" s="33">
        <v>1170138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1126216</v>
      </c>
      <c r="R64" s="33">
        <v>1126216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1478139</v>
      </c>
      <c r="E65" s="33">
        <v>1478139</v>
      </c>
      <c r="F65" s="33">
        <v>674657</v>
      </c>
      <c r="G65" s="38">
        <f t="shared" si="8"/>
        <v>0.45642324571640419</v>
      </c>
      <c r="H65" s="33">
        <v>294817</v>
      </c>
      <c r="I65" s="38">
        <f t="shared" si="9"/>
        <v>0.19945147242580027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969474</v>
      </c>
      <c r="O65" s="38">
        <f t="shared" si="13"/>
        <v>0.65587471814220444</v>
      </c>
      <c r="P65" s="33">
        <v>376944</v>
      </c>
      <c r="Q65" s="33">
        <v>1833211</v>
      </c>
      <c r="R65" s="33">
        <v>1833211</v>
      </c>
      <c r="S65" s="33">
        <v>88817</v>
      </c>
      <c r="T65" s="38">
        <f t="shared" si="14"/>
        <v>4.8448869224546436E-2</v>
      </c>
      <c r="U65" s="38">
        <f t="shared" si="15"/>
        <v>-0.21787586484995114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5380838</v>
      </c>
      <c r="E67" s="33">
        <v>5380838</v>
      </c>
      <c r="F67" s="33">
        <v>878562</v>
      </c>
      <c r="G67" s="38">
        <f t="shared" si="8"/>
        <v>0.16327605477065096</v>
      </c>
      <c r="H67" s="33">
        <v>906473</v>
      </c>
      <c r="I67" s="38">
        <f t="shared" si="9"/>
        <v>0.16846316503117173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1785035</v>
      </c>
      <c r="O67" s="38">
        <f t="shared" si="13"/>
        <v>0.33173921980182269</v>
      </c>
      <c r="P67" s="33">
        <v>2188803</v>
      </c>
      <c r="Q67" s="33">
        <v>5076264</v>
      </c>
      <c r="R67" s="33">
        <v>5076264</v>
      </c>
      <c r="S67" s="33">
        <v>1084685</v>
      </c>
      <c r="T67" s="38">
        <f t="shared" si="14"/>
        <v>0.21367781502301691</v>
      </c>
      <c r="U67" s="38">
        <f t="shared" si="15"/>
        <v>-0.5858590288847374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8029115</v>
      </c>
      <c r="E70" s="34">
        <f>SUM(E64:E69)</f>
        <v>8029115</v>
      </c>
      <c r="F70" s="34">
        <f>SUM(F64:F69)</f>
        <v>1553219</v>
      </c>
      <c r="G70" s="39">
        <f t="shared" si="8"/>
        <v>0.19344834393329777</v>
      </c>
      <c r="H70" s="34">
        <f>SUM(H64:H69)</f>
        <v>1201290</v>
      </c>
      <c r="I70" s="39">
        <f t="shared" si="9"/>
        <v>0.14961673858202304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2754509</v>
      </c>
      <c r="O70" s="39">
        <f t="shared" si="13"/>
        <v>0.34306508251532081</v>
      </c>
      <c r="P70" s="34">
        <f>SUM(P64:P69)</f>
        <v>2565747</v>
      </c>
      <c r="Q70" s="34">
        <f>SUM(Q64:Q69)</f>
        <v>8035691</v>
      </c>
      <c r="R70" s="34">
        <f>SUM(R64:R69)</f>
        <v>8035691</v>
      </c>
      <c r="S70" s="34">
        <f>SUM(S64:S69)</f>
        <v>1173502</v>
      </c>
      <c r="T70" s="39">
        <f t="shared" si="14"/>
        <v>0.14603622762497961</v>
      </c>
      <c r="U70" s="39">
        <f t="shared" si="15"/>
        <v>-0.53179717251934822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4828848</v>
      </c>
      <c r="E71" s="33">
        <v>4828848</v>
      </c>
      <c r="F71" s="33">
        <v>1047816</v>
      </c>
      <c r="G71" s="38">
        <f t="shared" si="8"/>
        <v>0.21699088478245743</v>
      </c>
      <c r="H71" s="33">
        <v>1166206</v>
      </c>
      <c r="I71" s="38">
        <f t="shared" si="9"/>
        <v>0.2415081195349284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2214022</v>
      </c>
      <c r="O71" s="38">
        <f t="shared" si="13"/>
        <v>0.45849900431738583</v>
      </c>
      <c r="P71" s="33">
        <v>2050867</v>
      </c>
      <c r="Q71" s="33">
        <v>4692816</v>
      </c>
      <c r="R71" s="33">
        <v>4692816</v>
      </c>
      <c r="S71" s="33">
        <v>1041598</v>
      </c>
      <c r="T71" s="38">
        <f t="shared" si="14"/>
        <v>0.22195585763430742</v>
      </c>
      <c r="U71" s="38">
        <f t="shared" si="15"/>
        <v>-0.4313595177064139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7006781</v>
      </c>
      <c r="E72" s="33">
        <v>7006781</v>
      </c>
      <c r="F72" s="33">
        <v>2751552</v>
      </c>
      <c r="G72" s="38">
        <f t="shared" si="8"/>
        <v>0.39269844454964414</v>
      </c>
      <c r="H72" s="33">
        <v>3057346</v>
      </c>
      <c r="I72" s="38">
        <f t="shared" si="9"/>
        <v>0.43634102450183615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5808898</v>
      </c>
      <c r="O72" s="38">
        <f t="shared" si="13"/>
        <v>0.82903946905148029</v>
      </c>
      <c r="P72" s="33">
        <v>3655681</v>
      </c>
      <c r="Q72" s="33">
        <v>5555202</v>
      </c>
      <c r="R72" s="33">
        <v>5555202</v>
      </c>
      <c r="S72" s="33">
        <v>2349426</v>
      </c>
      <c r="T72" s="38">
        <f t="shared" si="14"/>
        <v>0.42292359485757675</v>
      </c>
      <c r="U72" s="38">
        <f t="shared" si="15"/>
        <v>-0.16367265086860694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6027434</v>
      </c>
      <c r="E74" s="33">
        <v>6027434</v>
      </c>
      <c r="F74" s="33">
        <v>1496182</v>
      </c>
      <c r="G74" s="38">
        <f t="shared" si="8"/>
        <v>0.24822868238789508</v>
      </c>
      <c r="H74" s="33">
        <v>1544768</v>
      </c>
      <c r="I74" s="38">
        <f t="shared" si="9"/>
        <v>0.25628949234450349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3040950</v>
      </c>
      <c r="O74" s="38">
        <f t="shared" si="13"/>
        <v>0.50451817473239857</v>
      </c>
      <c r="P74" s="33">
        <v>2404654</v>
      </c>
      <c r="Q74" s="33">
        <v>4723283</v>
      </c>
      <c r="R74" s="33">
        <v>4723283</v>
      </c>
      <c r="S74" s="33">
        <v>1318423</v>
      </c>
      <c r="T74" s="38">
        <f t="shared" si="14"/>
        <v>0.27913275575484253</v>
      </c>
      <c r="U74" s="38">
        <f t="shared" si="15"/>
        <v>-0.35759240206699172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1549762</v>
      </c>
      <c r="E75" s="33">
        <v>1549762</v>
      </c>
      <c r="F75" s="33">
        <v>42293</v>
      </c>
      <c r="G75" s="38">
        <f t="shared" si="8"/>
        <v>2.7289996786603363E-2</v>
      </c>
      <c r="H75" s="33">
        <v>57490</v>
      </c>
      <c r="I75" s="38">
        <f t="shared" si="9"/>
        <v>3.7096018614471128E-2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99783</v>
      </c>
      <c r="O75" s="38">
        <f t="shared" si="13"/>
        <v>6.4386015401074484E-2</v>
      </c>
      <c r="P75" s="33">
        <v>64679</v>
      </c>
      <c r="Q75" s="33">
        <v>1281775</v>
      </c>
      <c r="R75" s="33">
        <v>1281775</v>
      </c>
      <c r="S75" s="33">
        <v>64679</v>
      </c>
      <c r="T75" s="38">
        <f t="shared" si="14"/>
        <v>5.0460494236507968E-2</v>
      </c>
      <c r="U75" s="38">
        <f t="shared" si="15"/>
        <v>-0.11114890459036164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1820179</v>
      </c>
      <c r="E76" s="33">
        <v>1820179</v>
      </c>
      <c r="F76" s="33">
        <v>445779</v>
      </c>
      <c r="G76" s="38">
        <f t="shared" si="8"/>
        <v>0.24490942923745412</v>
      </c>
      <c r="H76" s="33">
        <v>293670</v>
      </c>
      <c r="I76" s="38">
        <f t="shared" si="9"/>
        <v>0.16134127467683124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739449</v>
      </c>
      <c r="O76" s="38">
        <f t="shared" si="13"/>
        <v>0.40625070391428536</v>
      </c>
      <c r="P76" s="33">
        <v>338897</v>
      </c>
      <c r="Q76" s="33">
        <v>1692231</v>
      </c>
      <c r="R76" s="33">
        <v>1692231</v>
      </c>
      <c r="S76" s="33">
        <v>338897</v>
      </c>
      <c r="T76" s="38">
        <f t="shared" si="14"/>
        <v>0.20026639389066858</v>
      </c>
      <c r="U76" s="38">
        <f t="shared" si="15"/>
        <v>-0.13345352717787407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21233004</v>
      </c>
      <c r="E78" s="34">
        <f>SUM(E71:E77)</f>
        <v>21233004</v>
      </c>
      <c r="F78" s="34">
        <f>SUM(F71:F77)</f>
        <v>5783622</v>
      </c>
      <c r="G78" s="39">
        <f t="shared" si="8"/>
        <v>0.27238830643087525</v>
      </c>
      <c r="H78" s="34">
        <f>SUM(H71:H77)</f>
        <v>6119480</v>
      </c>
      <c r="I78" s="39">
        <f t="shared" si="9"/>
        <v>0.28820603999321059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11903102</v>
      </c>
      <c r="O78" s="39">
        <f t="shared" si="13"/>
        <v>0.56059434642408579</v>
      </c>
      <c r="P78" s="34">
        <f>SUM(P71:P77)</f>
        <v>8514778</v>
      </c>
      <c r="Q78" s="34">
        <f>SUM(Q71:Q77)</f>
        <v>17945307</v>
      </c>
      <c r="R78" s="34">
        <f>SUM(R71:R77)</f>
        <v>17945307</v>
      </c>
      <c r="S78" s="34">
        <f>SUM(S71:S77)</f>
        <v>5113023</v>
      </c>
      <c r="T78" s="39">
        <f t="shared" si="14"/>
        <v>0.28492257056399201</v>
      </c>
      <c r="U78" s="39">
        <f t="shared" si="15"/>
        <v>-0.2813106812649725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3650096</v>
      </c>
      <c r="E79" s="33">
        <v>3650096</v>
      </c>
      <c r="F79" s="33">
        <v>765554</v>
      </c>
      <c r="G79" s="38">
        <f t="shared" si="8"/>
        <v>0.20973530559196252</v>
      </c>
      <c r="H79" s="33">
        <v>880179</v>
      </c>
      <c r="I79" s="38">
        <f t="shared" si="9"/>
        <v>0.24113858923162568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1645733</v>
      </c>
      <c r="O79" s="38">
        <f t="shared" si="13"/>
        <v>0.45087389482358819</v>
      </c>
      <c r="P79" s="33">
        <v>1555623</v>
      </c>
      <c r="Q79" s="33">
        <v>3046909</v>
      </c>
      <c r="R79" s="33">
        <v>3046909</v>
      </c>
      <c r="S79" s="33">
        <v>857212</v>
      </c>
      <c r="T79" s="38">
        <f t="shared" si="14"/>
        <v>0.28133823491282478</v>
      </c>
      <c r="U79" s="38">
        <f t="shared" si="15"/>
        <v>-0.43419517453778966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3157370</v>
      </c>
      <c r="E81" s="33">
        <v>3157370</v>
      </c>
      <c r="F81" s="33">
        <v>676015</v>
      </c>
      <c r="G81" s="38">
        <f t="shared" si="8"/>
        <v>0.21410699411218831</v>
      </c>
      <c r="H81" s="33">
        <v>811666</v>
      </c>
      <c r="I81" s="38">
        <f t="shared" si="9"/>
        <v>0.25707028317872155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1487681</v>
      </c>
      <c r="O81" s="38">
        <f t="shared" si="13"/>
        <v>0.47117727729090986</v>
      </c>
      <c r="P81" s="33">
        <v>1381657</v>
      </c>
      <c r="Q81" s="33">
        <v>3084120</v>
      </c>
      <c r="R81" s="33">
        <v>3084120</v>
      </c>
      <c r="S81" s="33">
        <v>739033</v>
      </c>
      <c r="T81" s="38">
        <f t="shared" si="14"/>
        <v>0.23962524155999118</v>
      </c>
      <c r="U81" s="38">
        <f t="shared" si="15"/>
        <v>-0.41254160764936598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1150448</v>
      </c>
      <c r="E82" s="33">
        <v>1150448</v>
      </c>
      <c r="F82" s="33">
        <v>49755</v>
      </c>
      <c r="G82" s="38">
        <f t="shared" si="8"/>
        <v>4.3248369330904132E-2</v>
      </c>
      <c r="H82" s="33">
        <v>60866</v>
      </c>
      <c r="I82" s="38">
        <f t="shared" si="9"/>
        <v>5.2906346049538963E-2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110621</v>
      </c>
      <c r="O82" s="38">
        <f t="shared" si="13"/>
        <v>9.6154715380443095E-2</v>
      </c>
      <c r="P82" s="33">
        <v>0</v>
      </c>
      <c r="Q82" s="33">
        <v>1138808</v>
      </c>
      <c r="R82" s="33">
        <v>1138808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7957914</v>
      </c>
      <c r="E84" s="34">
        <f>SUM(E79:E83)</f>
        <v>7957914</v>
      </c>
      <c r="F84" s="34">
        <f>SUM(F79:F83)</f>
        <v>1491324</v>
      </c>
      <c r="G84" s="39">
        <f t="shared" si="8"/>
        <v>0.18740137176652072</v>
      </c>
      <c r="H84" s="34">
        <f>SUM(H79:H83)</f>
        <v>1752711</v>
      </c>
      <c r="I84" s="39">
        <f t="shared" si="9"/>
        <v>0.22024754225793342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3244035</v>
      </c>
      <c r="O84" s="39">
        <f t="shared" si="13"/>
        <v>0.40764891402445413</v>
      </c>
      <c r="P84" s="34">
        <f>SUM(P79:P83)</f>
        <v>2937280</v>
      </c>
      <c r="Q84" s="34">
        <f>SUM(Q79:Q83)</f>
        <v>7269837</v>
      </c>
      <c r="R84" s="34">
        <f>SUM(R79:R83)</f>
        <v>7269837</v>
      </c>
      <c r="S84" s="34">
        <f>SUM(S79:S83)</f>
        <v>1596245</v>
      </c>
      <c r="T84" s="39">
        <f t="shared" si="14"/>
        <v>0.21957094773926844</v>
      </c>
      <c r="U84" s="39">
        <f t="shared" si="15"/>
        <v>-0.4032877355921124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40386910</v>
      </c>
      <c r="E85" s="34">
        <f>SUM(E57,E59:E62,E64:E69,E71:E77,E79:E83)</f>
        <v>40386910</v>
      </c>
      <c r="F85" s="34">
        <f>SUM(F57,F59:F62,F64:F69,F71:F77,F79:F83)</f>
        <v>9325091</v>
      </c>
      <c r="G85" s="39">
        <f t="shared" si="8"/>
        <v>0.23089389606681968</v>
      </c>
      <c r="H85" s="34">
        <f>SUM(H57,H59:H62,H64:H69,H71:H77,H79:H83)</f>
        <v>9678038</v>
      </c>
      <c r="I85" s="39">
        <f t="shared" si="9"/>
        <v>0.23963303951701181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19003129</v>
      </c>
      <c r="O85" s="39">
        <f t="shared" si="13"/>
        <v>0.47052693558383152</v>
      </c>
      <c r="P85" s="34">
        <f>SUM(P57,P59:P62,P64:P69,P71:P77,P79:P83)</f>
        <v>15239444</v>
      </c>
      <c r="Q85" s="34">
        <f>SUM(Q57,Q59:Q62,Q64:Q69,Q71:Q77,Q79:Q83)</f>
        <v>37098752</v>
      </c>
      <c r="R85" s="34">
        <f>SUM(R57,R59:R62,R64:R69,R71:R77,R79:R83)</f>
        <v>37098752</v>
      </c>
      <c r="S85" s="34">
        <f>SUM(S57,S59:S62,S64:S69,S71:S77,S79:S83)</f>
        <v>8455956</v>
      </c>
      <c r="T85" s="39">
        <f t="shared" si="14"/>
        <v>0.22793100964690133</v>
      </c>
      <c r="U85" s="39">
        <f t="shared" si="15"/>
        <v>-0.36493496744369414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68055291</v>
      </c>
      <c r="E88" s="33">
        <v>68055291</v>
      </c>
      <c r="F88" s="33">
        <v>14679046</v>
      </c>
      <c r="G88" s="38">
        <f t="shared" ref="G88:G99" si="16">IF(($D88      =0),0,($F88      /$D88      ))</f>
        <v>0.21569294296309746</v>
      </c>
      <c r="H88" s="33">
        <v>16016299</v>
      </c>
      <c r="I88" s="38">
        <f t="shared" ref="I88:I99" si="17">IF(($D88      =0),0,($H88      /$D88      ))</f>
        <v>0.23534245118428779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30695345</v>
      </c>
      <c r="O88" s="38">
        <f t="shared" ref="O88:O99" si="21">IF(($D88      =0),0,($N88      /$D88      ))</f>
        <v>0.45103539414738525</v>
      </c>
      <c r="P88" s="33">
        <v>31689520</v>
      </c>
      <c r="Q88" s="33">
        <v>71168407</v>
      </c>
      <c r="R88" s="33">
        <v>71168407</v>
      </c>
      <c r="S88" s="33">
        <v>17442874</v>
      </c>
      <c r="T88" s="38">
        <f t="shared" ref="T88:T99" si="22">IF(($Q88      =0),0,($S88      /$Q88      ))</f>
        <v>0.24509293850008473</v>
      </c>
      <c r="U88" s="38">
        <f t="shared" ref="U88:U99" si="23">IF(($P88      =0),0,(($H88      /$P88      )-1))</f>
        <v>-0.4945868855066281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114775052</v>
      </c>
      <c r="E89" s="33">
        <v>114775052</v>
      </c>
      <c r="F89" s="33">
        <v>22159645</v>
      </c>
      <c r="G89" s="38">
        <f t="shared" si="16"/>
        <v>0.19307022400652016</v>
      </c>
      <c r="H89" s="33">
        <v>38533216</v>
      </c>
      <c r="I89" s="38">
        <f t="shared" si="17"/>
        <v>0.33572815109680804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60692861</v>
      </c>
      <c r="O89" s="38">
        <f t="shared" si="21"/>
        <v>0.52879837510332817</v>
      </c>
      <c r="P89" s="33">
        <v>45302237</v>
      </c>
      <c r="Q89" s="33">
        <v>103834784</v>
      </c>
      <c r="R89" s="33">
        <v>103834784</v>
      </c>
      <c r="S89" s="33">
        <v>27348834</v>
      </c>
      <c r="T89" s="38">
        <f t="shared" si="22"/>
        <v>0.26338797988928259</v>
      </c>
      <c r="U89" s="38">
        <f t="shared" si="23"/>
        <v>-0.14941913354080061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120618699</v>
      </c>
      <c r="E90" s="33">
        <v>120618699</v>
      </c>
      <c r="F90" s="33">
        <v>28881803</v>
      </c>
      <c r="G90" s="38">
        <f t="shared" si="16"/>
        <v>0.23944714409496326</v>
      </c>
      <c r="H90" s="33">
        <v>18831036</v>
      </c>
      <c r="I90" s="38">
        <f t="shared" si="17"/>
        <v>0.15612037068978832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47712839</v>
      </c>
      <c r="O90" s="38">
        <f t="shared" si="21"/>
        <v>0.39556751478475155</v>
      </c>
      <c r="P90" s="33">
        <v>199978600</v>
      </c>
      <c r="Q90" s="33">
        <v>227702879</v>
      </c>
      <c r="R90" s="33">
        <v>227702879</v>
      </c>
      <c r="S90" s="33">
        <v>88650170</v>
      </c>
      <c r="T90" s="38">
        <f t="shared" si="22"/>
        <v>0.38932388729261519</v>
      </c>
      <c r="U90" s="38">
        <f t="shared" si="23"/>
        <v>-0.90583474431764199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303449042</v>
      </c>
      <c r="E91" s="34">
        <f>SUM(E88:E90)</f>
        <v>303449042</v>
      </c>
      <c r="F91" s="34">
        <f>SUM(F88:F90)</f>
        <v>65720494</v>
      </c>
      <c r="G91" s="39">
        <f t="shared" si="16"/>
        <v>0.21657835387069702</v>
      </c>
      <c r="H91" s="34">
        <f>SUM(H88:H90)</f>
        <v>73380551</v>
      </c>
      <c r="I91" s="39">
        <f t="shared" si="17"/>
        <v>0.24182165979617756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139101045</v>
      </c>
      <c r="O91" s="39">
        <f t="shared" si="21"/>
        <v>0.45840001366687461</v>
      </c>
      <c r="P91" s="34">
        <f>SUM(P88:P90)</f>
        <v>276970357</v>
      </c>
      <c r="Q91" s="34">
        <f>SUM(Q88:Q90)</f>
        <v>402706070</v>
      </c>
      <c r="R91" s="34">
        <f>SUM(R88:R90)</f>
        <v>402706070</v>
      </c>
      <c r="S91" s="34">
        <f>SUM(S88:S90)</f>
        <v>133441878</v>
      </c>
      <c r="T91" s="39">
        <f t="shared" si="22"/>
        <v>0.33136296654281866</v>
      </c>
      <c r="U91" s="39">
        <f t="shared" si="23"/>
        <v>-0.73505991112254665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20489061</v>
      </c>
      <c r="E92" s="33">
        <v>20489061</v>
      </c>
      <c r="F92" s="33">
        <v>3809322</v>
      </c>
      <c r="G92" s="38">
        <f t="shared" si="16"/>
        <v>0.185919793981774</v>
      </c>
      <c r="H92" s="33">
        <v>3117706</v>
      </c>
      <c r="I92" s="38">
        <f t="shared" si="17"/>
        <v>0.15216441592906577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6927028</v>
      </c>
      <c r="O92" s="38">
        <f t="shared" si="21"/>
        <v>0.33808420991083976</v>
      </c>
      <c r="P92" s="33">
        <v>8950433</v>
      </c>
      <c r="Q92" s="33">
        <v>17684127</v>
      </c>
      <c r="R92" s="33">
        <v>17684127</v>
      </c>
      <c r="S92" s="33">
        <v>4816734</v>
      </c>
      <c r="T92" s="38">
        <f t="shared" si="22"/>
        <v>0.27237612577652265</v>
      </c>
      <c r="U92" s="38">
        <f t="shared" si="23"/>
        <v>-0.65166981306937888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5395521</v>
      </c>
      <c r="E95" s="33">
        <v>5395521</v>
      </c>
      <c r="F95" s="33">
        <v>396176</v>
      </c>
      <c r="G95" s="38">
        <f t="shared" si="16"/>
        <v>7.3426829401646285E-2</v>
      </c>
      <c r="H95" s="33">
        <v>2704779</v>
      </c>
      <c r="I95" s="38">
        <f t="shared" si="17"/>
        <v>0.50130080116452147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3100955</v>
      </c>
      <c r="O95" s="38">
        <f t="shared" si="21"/>
        <v>0.57472763056616771</v>
      </c>
      <c r="P95" s="33">
        <v>1356501</v>
      </c>
      <c r="Q95" s="33">
        <v>5356647</v>
      </c>
      <c r="R95" s="33">
        <v>5356647</v>
      </c>
      <c r="S95" s="33">
        <v>721014</v>
      </c>
      <c r="T95" s="38">
        <f t="shared" si="22"/>
        <v>0.13460173873693748</v>
      </c>
      <c r="U95" s="38">
        <f t="shared" si="23"/>
        <v>0.99393808039949838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25884582</v>
      </c>
      <c r="E96" s="34">
        <f>SUM(E92:E95)</f>
        <v>25884582</v>
      </c>
      <c r="F96" s="34">
        <f>SUM(F92:F95)</f>
        <v>4205498</v>
      </c>
      <c r="G96" s="39">
        <f t="shared" si="16"/>
        <v>0.16247115754080943</v>
      </c>
      <c r="H96" s="34">
        <f>SUM(H92:H95)</f>
        <v>5822485</v>
      </c>
      <c r="I96" s="39">
        <f t="shared" si="17"/>
        <v>0.2249402752572941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10027983</v>
      </c>
      <c r="O96" s="39">
        <f t="shared" si="21"/>
        <v>0.38741143279810353</v>
      </c>
      <c r="P96" s="34">
        <f>SUM(P92:P95)</f>
        <v>10306934</v>
      </c>
      <c r="Q96" s="34">
        <f>SUM(Q92:Q95)</f>
        <v>23040774</v>
      </c>
      <c r="R96" s="34">
        <f>SUM(R92:R95)</f>
        <v>23040774</v>
      </c>
      <c r="S96" s="34">
        <f>SUM(S92:S95)</f>
        <v>5537748</v>
      </c>
  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19023580</v>
      </c>
      <c r="E97" s="33">
        <v>19023580</v>
      </c>
      <c r="F97" s="33">
        <v>2892146</v>
      </c>
      <c r="G97" s="38">
        <f t="shared" si="16"/>
        <v>0.15202953387322471</v>
      </c>
      <c r="H97" s="33">
        <v>3325794</v>
      </c>
      <c r="I97" s="38">
        <f t="shared" si="17"/>
        <v>0.17482482266744745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6217940</v>
      </c>
      <c r="O97" s="38">
        <f t="shared" si="21"/>
        <v>0.32685435654067213</v>
      </c>
      <c r="P97" s="33">
        <v>5206942</v>
      </c>
      <c r="Q97" s="33">
        <v>15259872</v>
      </c>
      <c r="R97" s="33">
        <v>15259872</v>
      </c>
      <c r="S97" s="33">
        <v>2719552</v>
      </c>
      <c r="T97" s="38">
        <f t="shared" si="22"/>
        <v>0.17821591164067432</v>
      </c>
      <c r="U97" s="38">
        <f t="shared" si="23"/>
        <v>-0.36127692607292339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4417718</v>
      </c>
      <c r="E98" s="33">
        <v>4417718</v>
      </c>
      <c r="F98" s="33">
        <v>830473</v>
      </c>
      <c r="G98" s="38">
        <f t="shared" si="16"/>
        <v>0.1879868746714933</v>
      </c>
      <c r="H98" s="33">
        <v>794655</v>
      </c>
      <c r="I98" s="38">
        <f t="shared" si="17"/>
        <v>0.17987906878619234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1625128</v>
      </c>
      <c r="O98" s="38">
        <f t="shared" si="21"/>
        <v>0.36786594345768564</v>
      </c>
      <c r="P98" s="33">
        <v>6831125</v>
      </c>
      <c r="Q98" s="33">
        <v>4613301</v>
      </c>
      <c r="R98" s="33">
        <v>4613301</v>
      </c>
      <c r="S98" s="33">
        <v>939561</v>
      </c>
      <c r="T98" s="38">
        <f t="shared" si="22"/>
        <v>0.20366349388431407</v>
      </c>
      <c r="U98" s="38">
        <f t="shared" si="23"/>
        <v>-0.88367143040128826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7747099</v>
      </c>
      <c r="E99" s="33">
        <v>7747099</v>
      </c>
      <c r="F99" s="33">
        <v>-36365</v>
      </c>
      <c r="G99" s="38">
        <f t="shared" si="16"/>
        <v>-4.6940151403770626E-3</v>
      </c>
      <c r="H99" s="33">
        <v>1921150</v>
      </c>
      <c r="I99" s="38">
        <f t="shared" si="17"/>
        <v>0.2479831482726631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1884785</v>
      </c>
      <c r="O99" s="38">
        <f t="shared" si="21"/>
        <v>0.24328913313228603</v>
      </c>
      <c r="P99" s="33">
        <v>552764</v>
      </c>
      <c r="Q99" s="33">
        <v>8045204</v>
      </c>
      <c r="R99" s="33">
        <v>8045204</v>
      </c>
      <c r="S99" s="33">
        <v>0</v>
      </c>
      <c r="T99" s="38">
        <f t="shared" si="22"/>
        <v>0</v>
      </c>
      <c r="U99" s="38">
        <f t="shared" si="23"/>
        <v>2.4755338625525543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10227100</v>
      </c>
      <c r="E100" s="33">
        <v>10227100</v>
      </c>
      <c r="F100" s="33">
        <v>2301766</v>
      </c>
      <c r="G100" s="38">
        <f>IF(($D100     =0),0,($F100     /$D100     ))</f>
        <v>0.22506536554839593</v>
      </c>
      <c r="H100" s="33">
        <v>2049428</v>
      </c>
      <c r="I100" s="38">
        <f>IF(($D100     =0),0,($H100     /$D100     ))</f>
        <v>0.20039189995208809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4351194</v>
      </c>
      <c r="O100" s="38">
        <f>IF(($D100     =0),0,($N100     /$D100     ))</f>
        <v>0.42545726550048402</v>
      </c>
      <c r="P100" s="33">
        <v>4301931</v>
      </c>
      <c r="Q100" s="33">
        <v>10433005</v>
      </c>
      <c r="R100" s="33">
        <v>10433005</v>
      </c>
      <c r="S100" s="33">
        <v>2075698</v>
      </c>
      <c r="T100" s="38">
        <f>IF(($Q100     =0),0,($S100     /$Q100     ))</f>
        <v>0.19895495113823869</v>
      </c>
      <c r="U100" s="38">
        <f>IF(($P100     =0),0,(($H100     /$P100     )-1))</f>
        <v>-0.52360277280133039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41415497</v>
      </c>
      <c r="E101" s="34">
        <f>SUM(E97:E100)</f>
        <v>41415497</v>
      </c>
      <c r="F101" s="34">
        <f>SUM(F97:F100)</f>
        <v>5988020</v>
      </c>
      <c r="G101" s="39">
        <f>IF(($D101     =0),0,($F101     /$D101     ))</f>
        <v>0.144584043021384</v>
      </c>
      <c r="H101" s="34">
        <f>SUM(H97:H100)</f>
        <v>8091027</v>
      </c>
      <c r="I101" s="39">
        <f>IF(($D101     =0),0,($H101     /$D101     ))</f>
        <v>0.19536230604693697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14079047</v>
      </c>
      <c r="O101" s="39">
        <f>IF(($D101     =0),0,($N101     /$D101     ))</f>
        <v>0.339946349068321</v>
      </c>
      <c r="P101" s="34">
        <f>SUM(P97:P100)</f>
        <v>16892762</v>
      </c>
      <c r="Q101" s="34">
        <f>SUM(Q97:Q100)</f>
        <v>38351382</v>
      </c>
      <c r="R101" s="34">
        <f>SUM(R97:R100)</f>
        <v>38351382</v>
      </c>
      <c r="S101" s="34">
        <f>SUM(S97:S100)</f>
        <v>5734811</v>
      </c>
      <c r="T101" s="39">
        <f>IF(($Q101     =0),0,($S101     /$Q101     ))</f>
        <v>0.14953335971047926</v>
      </c>
      <c r="U101" s="39">
        <f>IF(($P101     =0),0,(($H101     /$P101     )-1))</f>
        <v>-0.52103587323375544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370749121</v>
      </c>
      <c r="E102" s="34">
        <f>SUM(E88:E90,E92:E95,E97:E100)</f>
        <v>370749121</v>
      </c>
      <c r="F102" s="34">
        <f>SUM(F88:F90,F92:F95,F97:F100)</f>
        <v>75914012</v>
      </c>
      <c r="G102" s="39">
        <f>IF(($D102     =0),0,($F102     /$D102     ))</f>
        <v>0.20475844095123288</v>
      </c>
      <c r="H102" s="34">
        <f>SUM(H88:H90,H92:H95,H97:H100)</f>
        <v>87294063</v>
      </c>
      <c r="I102" s="39">
        <f>IF(($D102     =0),0,($H102     /$D102     ))</f>
        <v>0.23545318938193788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163208075</v>
      </c>
      <c r="O102" s="39">
        <f>IF(($D102     =0),0,($N102     /$D102     ))</f>
        <v>0.44021163033317079</v>
      </c>
      <c r="P102" s="34">
        <f>SUM(P88:P90,P92:P95,P97:P100)</f>
        <v>304170053</v>
      </c>
      <c r="Q102" s="34">
        <f>SUM(Q88:Q90,Q92:Q95,Q97:Q100)</f>
        <v>464098226</v>
      </c>
      <c r="R102" s="34">
        <f>SUM(R88:R90,R92:R95,R97:R100)</f>
        <v>464098226</v>
      </c>
      <c r="S102" s="34">
        <f>SUM(S88:S90,S92:S95,S97:S100)</f>
        <v>144714437</v>
      </c>
      <c r="T102" s="39">
        <f>IF(($Q102     =0),0,($S102     /$Q102     ))</f>
        <v>0.31181855239412182</v>
      </c>
      <c r="U102" s="39">
        <f>IF(($P102     =0),0,(($H102     /$P102     )-1))</f>
        <v>-0.71300901538784944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113154750</v>
      </c>
      <c r="E105" s="33">
        <v>112275421</v>
      </c>
      <c r="F105" s="33">
        <v>26103386</v>
      </c>
      <c r="G105" s="38">
        <f t="shared" ref="G105:G136" si="24">IF(($D105     =0),0,($F105     /$D105     ))</f>
        <v>0.23068749654786919</v>
      </c>
      <c r="H105" s="33">
        <v>30674277</v>
      </c>
      <c r="I105" s="38">
        <f t="shared" ref="I105:I136" si="25">IF(($D105     =0),0,($H105     /$D105     ))</f>
        <v>0.27108253961941503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56777663</v>
      </c>
      <c r="O105" s="38">
        <f t="shared" ref="O105:O136" si="29">IF(($D105     =0),0,($N105     /$D105     ))</f>
        <v>0.50177003616728422</v>
      </c>
      <c r="P105" s="33">
        <v>53751416</v>
      </c>
      <c r="Q105" s="33">
        <v>103723600</v>
      </c>
      <c r="R105" s="33">
        <v>103723600</v>
      </c>
      <c r="S105" s="33">
        <v>29287221</v>
      </c>
      <c r="T105" s="38">
        <f t="shared" ref="T105:T136" si="30">IF(($Q105     =0),0,($S105     /$Q105     ))</f>
        <v>0.28235831575456311</v>
      </c>
      <c r="U105" s="38">
        <f t="shared" ref="U105:U136" si="31">IF(($P105     =0),0,(($H105     /$P105     )-1))</f>
        <v>-0.42933081055948363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113154750</v>
      </c>
      <c r="E106" s="34">
        <f>E105</f>
        <v>112275421</v>
      </c>
      <c r="F106" s="34">
        <f>F105</f>
        <v>26103386</v>
      </c>
      <c r="G106" s="39">
        <f t="shared" si="24"/>
        <v>0.23068749654786919</v>
      </c>
      <c r="H106" s="34">
        <f>H105</f>
        <v>30674277</v>
      </c>
      <c r="I106" s="39">
        <f t="shared" si="25"/>
        <v>0.27108253961941503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56777663</v>
      </c>
      <c r="O106" s="39">
        <f t="shared" si="29"/>
        <v>0.50177003616728422</v>
      </c>
      <c r="P106" s="34">
        <f>P105</f>
        <v>53751416</v>
      </c>
      <c r="Q106" s="34">
        <f>Q105</f>
        <v>103723600</v>
      </c>
      <c r="R106" s="34">
        <f>R105</f>
        <v>103723600</v>
      </c>
      <c r="S106" s="34">
        <f>S105</f>
        <v>29287221</v>
      </c>
      <c r="T106" s="39">
        <f t="shared" si="30"/>
        <v>0.28235831575456311</v>
      </c>
      <c r="U106" s="39">
        <f t="shared" si="31"/>
        <v>-0.42933081055948363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1768377</v>
      </c>
      <c r="E107" s="33">
        <v>1768377</v>
      </c>
      <c r="F107" s="33">
        <v>323906</v>
      </c>
      <c r="G107" s="38">
        <f t="shared" si="24"/>
        <v>0.18316569374064468</v>
      </c>
      <c r="H107" s="33">
        <v>468566</v>
      </c>
      <c r="I107" s="38">
        <f t="shared" si="25"/>
        <v>0.26496951724660522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792472</v>
      </c>
      <c r="O107" s="38">
        <f t="shared" si="29"/>
        <v>0.4481352109872499</v>
      </c>
      <c r="P107" s="33">
        <v>915593</v>
      </c>
      <c r="Q107" s="33">
        <v>1323490</v>
      </c>
      <c r="R107" s="33">
        <v>1323490</v>
      </c>
      <c r="S107" s="33">
        <v>535527</v>
      </c>
      <c r="T107" s="38">
        <f t="shared" si="30"/>
        <v>0.40463244905514967</v>
      </c>
      <c r="U107" s="38">
        <f t="shared" si="31"/>
        <v>-0.48823767765808612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2642011</v>
      </c>
      <c r="E108" s="33">
        <v>2642011</v>
      </c>
      <c r="F108" s="33">
        <v>417813</v>
      </c>
      <c r="G108" s="38">
        <f t="shared" si="24"/>
        <v>0.15814203650174052</v>
      </c>
      <c r="H108" s="33">
        <v>517467</v>
      </c>
      <c r="I108" s="38">
        <f t="shared" si="25"/>
        <v>0.19586103161568971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935280</v>
      </c>
      <c r="O108" s="38">
        <f t="shared" si="29"/>
        <v>0.35400306811743026</v>
      </c>
      <c r="P108" s="33">
        <v>927880</v>
      </c>
      <c r="Q108" s="33">
        <v>2603374</v>
      </c>
      <c r="R108" s="33">
        <v>2603374</v>
      </c>
      <c r="S108" s="33">
        <v>501034</v>
      </c>
      <c r="T108" s="38">
        <f t="shared" si="30"/>
        <v>0.19245563641643498</v>
      </c>
      <c r="U108" s="38">
        <f t="shared" si="31"/>
        <v>-0.44231258352373148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29378668</v>
      </c>
      <c r="E110" s="33">
        <v>29378668</v>
      </c>
      <c r="F110" s="33">
        <v>6104119</v>
      </c>
      <c r="G110" s="38">
        <f t="shared" si="24"/>
        <v>0.20777385142171864</v>
      </c>
      <c r="H110" s="33">
        <v>7347538</v>
      </c>
      <c r="I110" s="38">
        <f t="shared" si="25"/>
        <v>0.25009772396760804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13451657</v>
      </c>
      <c r="O110" s="38">
        <f t="shared" si="29"/>
        <v>0.45787157538932671</v>
      </c>
      <c r="P110" s="33">
        <v>11497949</v>
      </c>
      <c r="Q110" s="33">
        <v>32946618</v>
      </c>
      <c r="R110" s="33">
        <v>32946618</v>
      </c>
      <c r="S110" s="33">
        <v>6828932</v>
      </c>
      <c r="T110" s="38">
        <f t="shared" si="30"/>
        <v>0.20727262506883104</v>
      </c>
      <c r="U110" s="38">
        <f t="shared" si="31"/>
        <v>-0.36096968250598438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430000</v>
      </c>
      <c r="E111" s="33">
        <v>430000</v>
      </c>
      <c r="F111" s="33">
        <v>447091</v>
      </c>
      <c r="G111" s="38">
        <f t="shared" si="24"/>
        <v>1.039746511627907</v>
      </c>
      <c r="H111" s="33">
        <v>13350</v>
      </c>
      <c r="I111" s="38">
        <f t="shared" si="25"/>
        <v>3.1046511627906975E-2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460441</v>
      </c>
      <c r="O111" s="38">
        <f t="shared" si="29"/>
        <v>1.070793023255814</v>
      </c>
      <c r="P111" s="33">
        <v>165545</v>
      </c>
      <c r="Q111" s="33">
        <v>60800</v>
      </c>
      <c r="R111" s="33">
        <v>60800</v>
      </c>
      <c r="S111" s="33">
        <v>162241</v>
      </c>
      <c r="T111" s="38">
        <f t="shared" si="30"/>
        <v>2.6684375</v>
      </c>
      <c r="U111" s="38">
        <f t="shared" si="31"/>
        <v>-0.91935727445709625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34219056</v>
      </c>
      <c r="E112" s="34">
        <f>SUM(E107:E111)</f>
        <v>34219056</v>
      </c>
      <c r="F112" s="34">
        <f>SUM(F107:F111)</f>
        <v>7292929</v>
      </c>
      <c r="G112" s="39">
        <f t="shared" si="24"/>
        <v>0.21312478637633955</v>
      </c>
      <c r="H112" s="34">
        <f>SUM(H107:H111)</f>
        <v>8346921</v>
      </c>
      <c r="I112" s="39">
        <f t="shared" si="25"/>
        <v>0.24392610363067876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15639850</v>
      </c>
      <c r="O112" s="39">
        <f t="shared" si="29"/>
        <v>0.45705089000701832</v>
      </c>
      <c r="P112" s="34">
        <f>SUM(P107:P111)</f>
        <v>13506967</v>
      </c>
      <c r="Q112" s="34">
        <f>SUM(Q107:Q111)</f>
        <v>36934282</v>
      </c>
      <c r="R112" s="34">
        <f>SUM(R107:R111)</f>
        <v>36934282</v>
      </c>
      <c r="S112" s="34">
        <f>SUM(S107:S111)</f>
        <v>8027734</v>
      </c>
      <c r="T112" s="39">
        <f t="shared" si="30"/>
        <v>0.21735183589056908</v>
      </c>
      <c r="U112" s="39">
        <f t="shared" si="31"/>
        <v>-0.38202847463831069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2285307</v>
      </c>
      <c r="E114" s="33">
        <v>2285307</v>
      </c>
      <c r="F114" s="33">
        <v>597140</v>
      </c>
      <c r="G114" s="38">
        <f t="shared" si="24"/>
        <v>0.26129530955797187</v>
      </c>
      <c r="H114" s="33">
        <v>557402</v>
      </c>
      <c r="I114" s="38">
        <f t="shared" si="25"/>
        <v>0.24390683614936637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1154542</v>
      </c>
      <c r="O114" s="38">
        <f t="shared" si="29"/>
        <v>0.50520214570733823</v>
      </c>
      <c r="P114" s="33">
        <v>1066727</v>
      </c>
      <c r="Q114" s="33">
        <v>2052457</v>
      </c>
      <c r="R114" s="33">
        <v>2052457</v>
      </c>
      <c r="S114" s="33">
        <v>493853</v>
      </c>
      <c r="T114" s="38">
        <f t="shared" si="30"/>
        <v>0.24061551594016342</v>
      </c>
      <c r="U114" s="38">
        <f t="shared" si="31"/>
        <v>-0.47746518087570666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450000</v>
      </c>
      <c r="E115" s="33">
        <v>450000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450000</v>
      </c>
      <c r="R115" s="33">
        <v>450000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19822899</v>
      </c>
      <c r="E117" s="33">
        <v>19822899</v>
      </c>
      <c r="F117" s="33">
        <v>3531721</v>
      </c>
      <c r="G117" s="38">
        <f t="shared" si="24"/>
        <v>0.17816369845803079</v>
      </c>
      <c r="H117" s="33">
        <v>10094434</v>
      </c>
      <c r="I117" s="38">
        <f t="shared" si="25"/>
        <v>0.5092309656624896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13626155</v>
      </c>
      <c r="O117" s="38">
        <f t="shared" si="29"/>
        <v>0.68739466412052042</v>
      </c>
      <c r="P117" s="33">
        <v>26548366</v>
      </c>
      <c r="Q117" s="33">
        <v>20768524</v>
      </c>
      <c r="R117" s="33">
        <v>20768524</v>
      </c>
      <c r="S117" s="33">
        <v>5363070</v>
      </c>
      <c r="T117" s="38">
        <f t="shared" si="30"/>
        <v>0.25823067638316521</v>
      </c>
      <c r="U117" s="38">
        <f t="shared" si="31"/>
        <v>-0.61977192871305142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1610124</v>
      </c>
      <c r="E119" s="33">
        <v>1610124</v>
      </c>
      <c r="F119" s="33">
        <v>485611</v>
      </c>
      <c r="G119" s="38">
        <f t="shared" si="24"/>
        <v>0.30159851042528402</v>
      </c>
      <c r="H119" s="33">
        <v>394395</v>
      </c>
      <c r="I119" s="38">
        <f t="shared" si="25"/>
        <v>0.24494697302816429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880006</v>
      </c>
      <c r="O119" s="38">
        <f t="shared" si="29"/>
        <v>0.54654548345344833</v>
      </c>
      <c r="P119" s="33">
        <v>643657</v>
      </c>
      <c r="Q119" s="33">
        <v>1479876</v>
      </c>
      <c r="R119" s="33">
        <v>1479876</v>
      </c>
      <c r="S119" s="33">
        <v>358809</v>
      </c>
      <c r="T119" s="38">
        <f t="shared" si="30"/>
        <v>0.24245882763150425</v>
      </c>
      <c r="U119" s="38">
        <f t="shared" si="31"/>
        <v>-0.38725905256992466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4730628</v>
      </c>
      <c r="E120" s="33">
        <v>4730628</v>
      </c>
      <c r="F120" s="33">
        <v>67699</v>
      </c>
      <c r="G120" s="38">
        <f t="shared" si="24"/>
        <v>1.4310784952864608E-2</v>
      </c>
      <c r="H120" s="33">
        <v>-33008</v>
      </c>
      <c r="I120" s="38">
        <f t="shared" si="25"/>
        <v>-6.9775091171827503E-3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34691</v>
      </c>
      <c r="O120" s="38">
        <f t="shared" si="29"/>
        <v>7.333275835681859E-3</v>
      </c>
      <c r="P120" s="33">
        <v>83274</v>
      </c>
      <c r="Q120" s="33">
        <v>2645700</v>
      </c>
      <c r="R120" s="33">
        <v>2645700</v>
      </c>
      <c r="S120" s="33">
        <v>183190</v>
      </c>
      <c r="T120" s="38">
        <f t="shared" si="30"/>
        <v>6.9240654647163322E-2</v>
      </c>
      <c r="U120" s="38">
        <f t="shared" si="31"/>
        <v>-1.3963782212935612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28898958</v>
      </c>
      <c r="E121" s="34">
        <f>SUM(E113:E120)</f>
        <v>28898958</v>
      </c>
      <c r="F121" s="34">
        <f>SUM(F113:F120)</f>
        <v>4682171</v>
      </c>
      <c r="G121" s="39">
        <f t="shared" si="24"/>
        <v>0.16201867901257894</v>
      </c>
      <c r="H121" s="34">
        <f>SUM(H113:H120)</f>
        <v>11013223</v>
      </c>
      <c r="I121" s="39">
        <f t="shared" si="25"/>
        <v>0.38109412110983376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15695394</v>
      </c>
      <c r="O121" s="39">
        <f t="shared" si="29"/>
        <v>0.5431128001224127</v>
      </c>
      <c r="P121" s="34">
        <f>SUM(P113:P120)</f>
        <v>28342024</v>
      </c>
      <c r="Q121" s="34">
        <f>SUM(Q113:Q120)</f>
        <v>27396557</v>
      </c>
      <c r="R121" s="34">
        <f>SUM(R113:R120)</f>
        <v>27396557</v>
      </c>
      <c r="S121" s="34">
        <f>SUM(S113:S120)</f>
        <v>6398922</v>
      </c>
      <c r="T121" s="39">
        <f t="shared" si="30"/>
        <v>0.23356664853908468</v>
      </c>
      <c r="U121" s="39">
        <f t="shared" si="31"/>
        <v>-0.61141720153790002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2187094</v>
      </c>
      <c r="E122" s="33">
        <v>2187094</v>
      </c>
      <c r="F122" s="33">
        <v>521848</v>
      </c>
      <c r="G122" s="38">
        <f t="shared" si="24"/>
        <v>0.23860337049985048</v>
      </c>
      <c r="H122" s="33">
        <v>455302</v>
      </c>
      <c r="I122" s="38">
        <f t="shared" si="25"/>
        <v>0.20817669473740041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977150</v>
      </c>
      <c r="O122" s="38">
        <f t="shared" si="29"/>
        <v>0.44678006523725089</v>
      </c>
      <c r="P122" s="33">
        <v>966922</v>
      </c>
      <c r="Q122" s="33">
        <v>2020618</v>
      </c>
      <c r="R122" s="33">
        <v>2020618</v>
      </c>
      <c r="S122" s="33">
        <v>465095</v>
      </c>
      <c r="T122" s="38">
        <f t="shared" si="30"/>
        <v>0.23017462974198982</v>
      </c>
      <c r="U122" s="38">
        <f t="shared" si="31"/>
        <v>-0.52912230769389879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6440554</v>
      </c>
      <c r="E123" s="33">
        <v>6440554</v>
      </c>
      <c r="F123" s="33">
        <v>1157295</v>
      </c>
      <c r="G123" s="38">
        <f t="shared" si="24"/>
        <v>0.17968873485107026</v>
      </c>
      <c r="H123" s="33">
        <v>3302046</v>
      </c>
      <c r="I123" s="38">
        <f t="shared" si="25"/>
        <v>0.51269595752166663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4459341</v>
      </c>
      <c r="O123" s="38">
        <f t="shared" si="29"/>
        <v>0.69238469237273692</v>
      </c>
      <c r="P123" s="33">
        <v>2909182</v>
      </c>
      <c r="Q123" s="33">
        <v>4520482</v>
      </c>
      <c r="R123" s="33">
        <v>4520482</v>
      </c>
      <c r="S123" s="33">
        <v>2289148</v>
      </c>
      <c r="T123" s="38">
        <f t="shared" si="30"/>
        <v>0.50639467207257982</v>
      </c>
      <c r="U123" s="38">
        <f t="shared" si="31"/>
        <v>0.1350427714732183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5508024</v>
      </c>
      <c r="E124" s="33">
        <v>5508024</v>
      </c>
      <c r="F124" s="33">
        <v>1147716</v>
      </c>
      <c r="G124" s="38">
        <f t="shared" si="24"/>
        <v>0.20837164108217393</v>
      </c>
      <c r="H124" s="33">
        <v>1292104</v>
      </c>
      <c r="I124" s="38">
        <f t="shared" si="25"/>
        <v>0.23458576070111531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2439820</v>
      </c>
      <c r="O124" s="38">
        <f t="shared" si="29"/>
        <v>0.44295740178328924</v>
      </c>
      <c r="P124" s="33">
        <v>2255994</v>
      </c>
      <c r="Q124" s="33">
        <v>5450400</v>
      </c>
      <c r="R124" s="33">
        <v>5450400</v>
      </c>
      <c r="S124" s="33">
        <v>1150814</v>
      </c>
      <c r="T124" s="38">
        <f t="shared" si="30"/>
        <v>0.21114303537355056</v>
      </c>
      <c r="U124" s="38">
        <f t="shared" si="31"/>
        <v>-0.42725734199647691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14135672</v>
      </c>
      <c r="E126" s="34">
        <f>SUM(E122:E125)</f>
        <v>14135672</v>
      </c>
      <c r="F126" s="34">
        <f>SUM(F122:F125)</f>
        <v>2826859</v>
      </c>
      <c r="G126" s="39">
        <f t="shared" si="24"/>
        <v>0.19998051737476646</v>
      </c>
      <c r="H126" s="34">
        <f>SUM(H122:H125)</f>
        <v>5049452</v>
      </c>
      <c r="I126" s="39">
        <f t="shared" si="25"/>
        <v>0.35721343845556119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7876311</v>
      </c>
      <c r="O126" s="39">
        <f t="shared" si="29"/>
        <v>0.55719395583032771</v>
      </c>
      <c r="P126" s="34">
        <f>SUM(P122:P125)</f>
        <v>6132098</v>
      </c>
      <c r="Q126" s="34">
        <f>SUM(Q122:Q125)</f>
        <v>11991500</v>
      </c>
      <c r="R126" s="34">
        <f>SUM(R122:R125)</f>
        <v>11991500</v>
      </c>
      <c r="S126" s="34">
        <f>SUM(S122:S125)</f>
        <v>3905057</v>
      </c>
      <c r="T126" s="39">
        <f t="shared" si="30"/>
        <v>0.3256520868948839</v>
      </c>
      <c r="U126" s="39">
        <f t="shared" si="31"/>
        <v>-0.17655392982956242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3021268</v>
      </c>
      <c r="E128" s="33">
        <v>3021268</v>
      </c>
      <c r="F128" s="33">
        <v>1247733</v>
      </c>
      <c r="G128" s="38">
        <f t="shared" si="24"/>
        <v>0.41298322426213102</v>
      </c>
      <c r="H128" s="33">
        <v>94720</v>
      </c>
      <c r="I128" s="38">
        <f t="shared" si="25"/>
        <v>3.1351075111509474E-2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1342453</v>
      </c>
      <c r="O128" s="38">
        <f t="shared" si="29"/>
        <v>0.4443342993736405</v>
      </c>
      <c r="P128" s="33">
        <v>844477</v>
      </c>
      <c r="Q128" s="33">
        <v>2997521</v>
      </c>
      <c r="R128" s="33">
        <v>2997521</v>
      </c>
      <c r="S128" s="33">
        <v>268900</v>
      </c>
      <c r="T128" s="38">
        <f t="shared" si="30"/>
        <v>8.9707461599101396E-2</v>
      </c>
      <c r="U128" s="38">
        <f t="shared" si="31"/>
        <v>-0.88783590316846994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3633820</v>
      </c>
      <c r="E129" s="33">
        <v>3633820</v>
      </c>
      <c r="F129" s="33">
        <v>756480</v>
      </c>
      <c r="G129" s="38">
        <f t="shared" si="24"/>
        <v>0.20817762024536163</v>
      </c>
      <c r="H129" s="33">
        <v>625948</v>
      </c>
      <c r="I129" s="38">
        <f t="shared" si="25"/>
        <v>0.17225619320714841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1382428</v>
      </c>
      <c r="O129" s="38">
        <f t="shared" si="29"/>
        <v>0.38043381345251004</v>
      </c>
      <c r="P129" s="33">
        <v>1190810</v>
      </c>
      <c r="Q129" s="33">
        <v>3826212</v>
      </c>
      <c r="R129" s="33">
        <v>3826212</v>
      </c>
      <c r="S129" s="33">
        <v>779620</v>
      </c>
      <c r="T129" s="38">
        <f t="shared" si="30"/>
        <v>0.20375765901105322</v>
      </c>
      <c r="U129" s="38">
        <f t="shared" si="31"/>
        <v>-0.47435107195942261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820000</v>
      </c>
      <c r="E131" s="33">
        <v>820000</v>
      </c>
      <c r="F131" s="33">
        <v>425292</v>
      </c>
      <c r="G131" s="38">
        <f t="shared" si="24"/>
        <v>0.51864878048780483</v>
      </c>
      <c r="H131" s="33">
        <v>553</v>
      </c>
      <c r="I131" s="38">
        <f t="shared" si="25"/>
        <v>6.7439024390243902E-4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425845</v>
      </c>
      <c r="O131" s="38">
        <f t="shared" si="29"/>
        <v>0.51932317073170731</v>
      </c>
      <c r="P131" s="33">
        <v>431565</v>
      </c>
      <c r="Q131" s="33">
        <v>1065000</v>
      </c>
      <c r="R131" s="33">
        <v>1065000</v>
      </c>
      <c r="S131" s="33">
        <v>0</v>
      </c>
      <c r="T131" s="38">
        <f t="shared" si="30"/>
        <v>0</v>
      </c>
      <c r="U131" s="38">
        <f t="shared" si="31"/>
        <v>-0.99871861712604126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7475088</v>
      </c>
      <c r="E132" s="34">
        <f>SUM(E127:E131)</f>
        <v>7475088</v>
      </c>
      <c r="F132" s="34">
        <f>SUM(F127:F131)</f>
        <v>2429505</v>
      </c>
      <c r="G132" s="39">
        <f t="shared" si="24"/>
        <v>0.32501356505769563</v>
      </c>
      <c r="H132" s="34">
        <f>SUM(H127:H131)</f>
        <v>721221</v>
      </c>
      <c r="I132" s="39">
        <f t="shared" si="25"/>
        <v>9.6483278859058247E-2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3150726</v>
      </c>
      <c r="O132" s="39">
        <f t="shared" si="29"/>
        <v>0.4214968439167539</v>
      </c>
      <c r="P132" s="34">
        <f>SUM(P127:P131)</f>
        <v>2466852</v>
      </c>
      <c r="Q132" s="34">
        <f>SUM(Q127:Q131)</f>
        <v>7888733</v>
      </c>
      <c r="R132" s="34">
        <f>SUM(R127:R131)</f>
        <v>7888733</v>
      </c>
      <c r="S132" s="34">
        <f>SUM(S127:S131)</f>
        <v>1048520</v>
      </c>
      <c r="T132" s="39">
        <f t="shared" si="30"/>
        <v>0.13291361236335417</v>
      </c>
      <c r="U132" s="39">
        <f t="shared" si="31"/>
        <v>-0.70763507498625777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6834831</v>
      </c>
      <c r="E133" s="33">
        <v>6834831</v>
      </c>
      <c r="F133" s="33">
        <v>31520</v>
      </c>
      <c r="G133" s="38">
        <f t="shared" si="24"/>
        <v>4.6116721832624684E-3</v>
      </c>
      <c r="H133" s="33">
        <v>196720</v>
      </c>
      <c r="I133" s="38">
        <f t="shared" si="25"/>
        <v>2.8781984514320836E-2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228240</v>
      </c>
      <c r="O133" s="38">
        <f t="shared" si="29"/>
        <v>3.3393656697583304E-2</v>
      </c>
      <c r="P133" s="33">
        <v>227633</v>
      </c>
      <c r="Q133" s="33">
        <v>7956400</v>
      </c>
      <c r="R133" s="33">
        <v>7956400</v>
      </c>
      <c r="S133" s="33">
        <v>227633</v>
      </c>
      <c r="T133" s="38">
        <f t="shared" si="30"/>
        <v>2.8610049771253331E-2</v>
      </c>
      <c r="U133" s="38">
        <f t="shared" si="31"/>
        <v>-0.13580192678565939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1418969</v>
      </c>
      <c r="E134" s="33">
        <v>1418969</v>
      </c>
      <c r="F134" s="33">
        <v>66996</v>
      </c>
      <c r="G134" s="38">
        <f t="shared" si="24"/>
        <v>4.7214562122216905E-2</v>
      </c>
      <c r="H134" s="33">
        <v>324716</v>
      </c>
      <c r="I134" s="38">
        <f t="shared" si="25"/>
        <v>0.22883938972592072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391712</v>
      </c>
      <c r="O134" s="38">
        <f t="shared" si="29"/>
        <v>0.27605395184813764</v>
      </c>
      <c r="P134" s="33">
        <v>336106</v>
      </c>
      <c r="Q134" s="33">
        <v>1612585</v>
      </c>
      <c r="R134" s="33">
        <v>1612585</v>
      </c>
      <c r="S134" s="33">
        <v>150502</v>
      </c>
      <c r="T134" s="38">
        <f t="shared" si="30"/>
        <v>9.3329653940722498E-2</v>
      </c>
      <c r="U134" s="38">
        <f t="shared" si="31"/>
        <v>-3.3888118629242014E-2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8253800</v>
      </c>
      <c r="E137" s="34">
        <f>SUM(E133:E136)</f>
        <v>8253800</v>
      </c>
      <c r="F137" s="34">
        <f>SUM(F133:F136)</f>
        <v>98516</v>
      </c>
      <c r="G137" s="39">
        <f t="shared" ref="G137:G170" si="32">IF(($D137     =0),0,($F137     /$D137     ))</f>
        <v>1.1935835615110616E-2</v>
      </c>
      <c r="H137" s="34">
        <f>SUM(H133:H136)</f>
        <v>521436</v>
      </c>
      <c r="I137" s="39">
        <f t="shared" ref="I137:I170" si="33">IF(($D137     =0),0,($H137     /$D137     ))</f>
        <v>6.317526472655019E-2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619952</v>
      </c>
      <c r="O137" s="39">
        <f t="shared" ref="O137:O170" si="37">IF(($D137     =0),0,($N137     /$D137     ))</f>
        <v>7.5111100341660811E-2</v>
      </c>
      <c r="P137" s="34">
        <f>SUM(P133:P136)</f>
        <v>563739</v>
      </c>
      <c r="Q137" s="34">
        <f>SUM(Q133:Q136)</f>
        <v>9568985</v>
      </c>
      <c r="R137" s="34">
        <f>SUM(R133:R136)</f>
        <v>9568985</v>
      </c>
      <c r="S137" s="34">
        <f>SUM(S133:S136)</f>
        <v>378135</v>
      </c>
      <c r="T137" s="39">
        <f t="shared" ref="T137:T170" si="38">IF(($Q137     =0),0,($S137     /$Q137     ))</f>
        <v>3.9516730353323787E-2</v>
      </c>
      <c r="U137" s="39">
        <f t="shared" ref="U137:U170" si="39">IF(($P137     =0),0,(($H137     /$P137     )-1))</f>
        <v>-7.5040045127266364E-2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3308915</v>
      </c>
      <c r="E140" s="33">
        <v>3308915</v>
      </c>
      <c r="F140" s="33">
        <v>264848</v>
      </c>
      <c r="G140" s="38">
        <f t="shared" si="32"/>
        <v>8.0040738429364308E-2</v>
      </c>
      <c r="H140" s="33">
        <v>3287989</v>
      </c>
      <c r="I140" s="38">
        <f t="shared" si="33"/>
        <v>0.9936758726047662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3552837</v>
      </c>
      <c r="O140" s="38">
        <f t="shared" si="37"/>
        <v>1.0737166110341305</v>
      </c>
      <c r="P140" s="33">
        <v>1801388</v>
      </c>
      <c r="Q140" s="33">
        <v>4566260</v>
      </c>
      <c r="R140" s="33">
        <v>4566260</v>
      </c>
      <c r="S140" s="33">
        <v>1571930</v>
      </c>
      <c r="T140" s="38">
        <f t="shared" si="38"/>
        <v>0.34424890391699114</v>
      </c>
      <c r="U140" s="38">
        <f t="shared" si="39"/>
        <v>0.82525308262295516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8383271</v>
      </c>
      <c r="E141" s="33">
        <v>8383271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6766986</v>
      </c>
      <c r="R141" s="33">
        <v>6766986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10021824</v>
      </c>
      <c r="E142" s="33">
        <v>10021824</v>
      </c>
      <c r="F142" s="33">
        <v>552958</v>
      </c>
      <c r="G142" s="38">
        <f t="shared" si="32"/>
        <v>5.5175385239253853E-2</v>
      </c>
      <c r="H142" s="33">
        <v>553264</v>
      </c>
      <c r="I142" s="38">
        <f t="shared" si="33"/>
        <v>5.5205918603240291E-2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1106222</v>
      </c>
      <c r="O142" s="38">
        <f t="shared" si="37"/>
        <v>0.11038130384249414</v>
      </c>
      <c r="P142" s="33">
        <v>1074512</v>
      </c>
      <c r="Q142" s="33">
        <v>2893404</v>
      </c>
      <c r="R142" s="33">
        <v>2893404</v>
      </c>
      <c r="S142" s="33">
        <v>446864</v>
      </c>
      <c r="T142" s="38">
        <f t="shared" si="38"/>
        <v>0.15444231085600213</v>
      </c>
      <c r="U142" s="38">
        <f t="shared" si="39"/>
        <v>-0.48510207424393581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21714010</v>
      </c>
      <c r="E144" s="34">
        <f>SUM(E138:E143)</f>
        <v>21714010</v>
      </c>
      <c r="F144" s="34">
        <f>SUM(F138:F143)</f>
        <v>817806</v>
      </c>
      <c r="G144" s="39">
        <f t="shared" si="32"/>
        <v>3.7662596636917824E-2</v>
      </c>
      <c r="H144" s="34">
        <f>SUM(H138:H143)</f>
        <v>3841253</v>
      </c>
      <c r="I144" s="39">
        <f t="shared" si="33"/>
        <v>0.17690205540109818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4659059</v>
      </c>
      <c r="O144" s="39">
        <f t="shared" si="37"/>
        <v>0.214564652038016</v>
      </c>
      <c r="P144" s="34">
        <f>SUM(P138:P143)</f>
        <v>2875900</v>
      </c>
      <c r="Q144" s="34">
        <f>SUM(Q138:Q143)</f>
        <v>14226650</v>
      </c>
      <c r="R144" s="34">
        <f>SUM(R138:R143)</f>
        <v>14226650</v>
      </c>
      <c r="S144" s="34">
        <f>SUM(S138:S143)</f>
        <v>2018794</v>
      </c>
      <c r="T144" s="39">
        <f t="shared" si="38"/>
        <v>0.14190227495580476</v>
      </c>
      <c r="U144" s="39">
        <f t="shared" si="39"/>
        <v>0.33566987725581554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2672000</v>
      </c>
      <c r="E145" s="33">
        <v>2672000</v>
      </c>
      <c r="F145" s="33">
        <v>645349</v>
      </c>
      <c r="G145" s="38">
        <f t="shared" si="32"/>
        <v>0.24152282934131736</v>
      </c>
      <c r="H145" s="33">
        <v>17696</v>
      </c>
      <c r="I145" s="38">
        <f t="shared" si="33"/>
        <v>6.6227544910179639E-3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663045</v>
      </c>
      <c r="O145" s="38">
        <f t="shared" si="37"/>
        <v>0.24814558383233534</v>
      </c>
      <c r="P145" s="33">
        <v>876338</v>
      </c>
      <c r="Q145" s="33">
        <v>1650000</v>
      </c>
      <c r="R145" s="33">
        <v>1650000</v>
      </c>
      <c r="S145" s="33">
        <v>876338</v>
      </c>
      <c r="T145" s="38">
        <f t="shared" si="38"/>
        <v>0.53111393939393936</v>
      </c>
      <c r="U145" s="38">
        <f t="shared" si="39"/>
        <v>-0.97980687816801282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1900000</v>
      </c>
      <c r="F146" s="33">
        <v>106595</v>
      </c>
      <c r="G146" s="38">
        <f t="shared" si="32"/>
        <v>5.6102631578947369E-2</v>
      </c>
      <c r="H146" s="33">
        <v>36340</v>
      </c>
      <c r="I146" s="38">
        <f t="shared" si="33"/>
        <v>1.9126315789473686E-2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142935</v>
      </c>
      <c r="O146" s="38">
        <f t="shared" si="37"/>
        <v>7.5228947368421048E-2</v>
      </c>
      <c r="P146" s="33">
        <v>1426676</v>
      </c>
      <c r="Q146" s="33">
        <v>2604450</v>
      </c>
      <c r="R146" s="33">
        <v>2604450</v>
      </c>
      <c r="S146" s="33">
        <v>1311548</v>
      </c>
      <c r="T146" s="38">
        <f t="shared" si="38"/>
        <v>0.50357964253489218</v>
      </c>
      <c r="U146" s="38">
        <f t="shared" si="39"/>
        <v>-0.97452820402109519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4572000</v>
      </c>
      <c r="E150" s="34">
        <f>SUM(E145:E149)</f>
        <v>4572000</v>
      </c>
      <c r="F150" s="34">
        <f>SUM(F145:F149)</f>
        <v>751944</v>
      </c>
      <c r="G150" s="39">
        <f t="shared" si="32"/>
        <v>0.16446719160104986</v>
      </c>
      <c r="H150" s="34">
        <f>SUM(H145:H149)</f>
        <v>54036</v>
      </c>
      <c r="I150" s="39">
        <f t="shared" si="33"/>
        <v>1.1818897637795275E-2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805980</v>
      </c>
      <c r="O150" s="39">
        <f t="shared" si="37"/>
        <v>0.17628608923884515</v>
      </c>
      <c r="P150" s="34">
        <f>SUM(P145:P149)</f>
        <v>2303014</v>
      </c>
      <c r="Q150" s="34">
        <f>SUM(Q145:Q149)</f>
        <v>4254450</v>
      </c>
      <c r="R150" s="34">
        <f>SUM(R145:R149)</f>
        <v>4254450</v>
      </c>
      <c r="S150" s="34">
        <f>SUM(S145:S149)</f>
        <v>2187886</v>
      </c>
      <c r="T150" s="39">
        <f t="shared" si="38"/>
        <v>0.5142582472470002</v>
      </c>
      <c r="U150" s="39">
        <f t="shared" si="39"/>
        <v>-0.97653683390548207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10775500</v>
      </c>
      <c r="E152" s="33">
        <v>10775500</v>
      </c>
      <c r="F152" s="33">
        <v>1087958</v>
      </c>
      <c r="G152" s="38">
        <f t="shared" si="32"/>
        <v>0.1009658948540671</v>
      </c>
      <c r="H152" s="33">
        <v>2683694</v>
      </c>
      <c r="I152" s="38">
        <f t="shared" si="33"/>
        <v>0.24905517145376085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3771652</v>
      </c>
      <c r="O152" s="38">
        <f t="shared" si="37"/>
        <v>0.35002106630782792</v>
      </c>
      <c r="P152" s="33">
        <v>3351070</v>
      </c>
      <c r="Q152" s="33">
        <v>7427800</v>
      </c>
      <c r="R152" s="33">
        <v>7427800</v>
      </c>
      <c r="S152" s="33">
        <v>2505365</v>
      </c>
      <c r="T152" s="38">
        <f t="shared" si="38"/>
        <v>0.33729569993807051</v>
      </c>
      <c r="U152" s="38">
        <f t="shared" si="39"/>
        <v>-0.19915310632126459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3535790</v>
      </c>
      <c r="E153" s="33">
        <v>3535790</v>
      </c>
      <c r="F153" s="33">
        <v>495332</v>
      </c>
      <c r="G153" s="38">
        <f t="shared" si="32"/>
        <v>0.14009089906357561</v>
      </c>
      <c r="H153" s="33">
        <v>664628</v>
      </c>
      <c r="I153" s="38">
        <f t="shared" si="33"/>
        <v>0.18797157070979895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1159960</v>
      </c>
      <c r="O153" s="38">
        <f t="shared" si="37"/>
        <v>0.32806246977337455</v>
      </c>
      <c r="P153" s="33">
        <v>1256819</v>
      </c>
      <c r="Q153" s="33">
        <v>3280360</v>
      </c>
      <c r="R153" s="33">
        <v>3280360</v>
      </c>
      <c r="S153" s="33">
        <v>672617</v>
      </c>
      <c r="T153" s="38">
        <f t="shared" si="38"/>
        <v>0.20504365374532063</v>
      </c>
      <c r="U153" s="38">
        <f t="shared" si="39"/>
        <v>-0.47118240574020598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2038054</v>
      </c>
      <c r="E154" s="33">
        <v>2038054</v>
      </c>
      <c r="F154" s="33">
        <v>690862</v>
      </c>
      <c r="G154" s="38">
        <f t="shared" si="32"/>
        <v>0.33898120461970094</v>
      </c>
      <c r="H154" s="33">
        <v>414810</v>
      </c>
      <c r="I154" s="38">
        <f t="shared" si="33"/>
        <v>0.20353238923011854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1105672</v>
      </c>
      <c r="O154" s="38">
        <f t="shared" si="37"/>
        <v>0.54251359384981945</v>
      </c>
      <c r="P154" s="33">
        <v>1556369</v>
      </c>
      <c r="Q154" s="33">
        <v>2395324</v>
      </c>
      <c r="R154" s="33">
        <v>2395324</v>
      </c>
      <c r="S154" s="33">
        <v>856815</v>
      </c>
      <c r="T154" s="38">
        <f t="shared" si="38"/>
        <v>0.3577031750193293</v>
      </c>
      <c r="U154" s="38">
        <f t="shared" si="39"/>
        <v>-0.73347580168970206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2100000</v>
      </c>
      <c r="E155" s="33">
        <v>2100000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413114</v>
      </c>
      <c r="Q155" s="33">
        <v>2100000</v>
      </c>
      <c r="R155" s="33">
        <v>2100000</v>
      </c>
      <c r="S155" s="33">
        <v>3863</v>
      </c>
      <c r="T155" s="38">
        <f t="shared" si="38"/>
        <v>1.8395238095238096E-3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9839899</v>
      </c>
      <c r="E156" s="33">
        <v>9839899</v>
      </c>
      <c r="F156" s="33">
        <v>598656</v>
      </c>
      <c r="G156" s="38">
        <f t="shared" si="32"/>
        <v>6.0839648862249504E-2</v>
      </c>
      <c r="H156" s="33">
        <v>4249137</v>
      </c>
      <c r="I156" s="38">
        <f t="shared" si="33"/>
        <v>0.43182729822734967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4847793</v>
      </c>
      <c r="O156" s="38">
        <f t="shared" si="37"/>
        <v>0.49266694708959918</v>
      </c>
      <c r="P156" s="33">
        <v>1298878</v>
      </c>
      <c r="Q156" s="33">
        <v>9801480</v>
      </c>
      <c r="R156" s="33">
        <v>9801480</v>
      </c>
      <c r="S156" s="33">
        <v>981932</v>
      </c>
      <c r="T156" s="38">
        <f t="shared" si="38"/>
        <v>0.10018201332859936</v>
      </c>
      <c r="U156" s="38">
        <f t="shared" si="39"/>
        <v>2.2713903846242682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28289243</v>
      </c>
      <c r="E157" s="34">
        <f>SUM(E151:E156)</f>
        <v>28289243</v>
      </c>
      <c r="F157" s="34">
        <f>SUM(F151:F156)</f>
        <v>2872808</v>
      </c>
      <c r="G157" s="39">
        <f t="shared" si="32"/>
        <v>0.10155125041698712</v>
      </c>
      <c r="H157" s="34">
        <f>SUM(H151:H156)</f>
        <v>8012269</v>
      </c>
      <c r="I157" s="39">
        <f t="shared" si="33"/>
        <v>0.28322670210722856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10885077</v>
      </c>
      <c r="O157" s="39">
        <f t="shared" si="37"/>
        <v>0.38477795252421565</v>
      </c>
      <c r="P157" s="34">
        <f>SUM(P151:P156)</f>
        <v>7876250</v>
      </c>
      <c r="Q157" s="34">
        <f>SUM(Q151:Q156)</f>
        <v>25004964</v>
      </c>
      <c r="R157" s="34">
        <f>SUM(R151:R156)</f>
        <v>25004964</v>
      </c>
      <c r="S157" s="34">
        <f>SUM(S151:S156)</f>
        <v>5020592</v>
      </c>
      <c r="T157" s="39">
        <f t="shared" si="38"/>
        <v>0.20078381236621656</v>
      </c>
      <c r="U157" s="39">
        <f t="shared" si="39"/>
        <v>1.726951277574984E-2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1539000</v>
      </c>
      <c r="E158" s="33">
        <v>1539000</v>
      </c>
      <c r="F158" s="33">
        <v>439479</v>
      </c>
      <c r="G158" s="38">
        <f t="shared" si="32"/>
        <v>0.2855614035087719</v>
      </c>
      <c r="H158" s="33">
        <v>397478</v>
      </c>
      <c r="I158" s="38">
        <f t="shared" si="33"/>
        <v>0.25827030539311241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836957</v>
      </c>
      <c r="O158" s="38">
        <f t="shared" si="37"/>
        <v>0.54383170890188437</v>
      </c>
      <c r="P158" s="33">
        <v>418173</v>
      </c>
      <c r="Q158" s="33">
        <v>300000</v>
      </c>
      <c r="R158" s="33">
        <v>300000</v>
      </c>
      <c r="S158" s="33">
        <v>208782</v>
      </c>
      <c r="T158" s="38">
        <f t="shared" si="38"/>
        <v>0.69594</v>
      </c>
      <c r="U158" s="38">
        <f t="shared" si="39"/>
        <v>-4.948908705248789E-2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6262717</v>
      </c>
      <c r="E159" s="33">
        <v>6262717</v>
      </c>
      <c r="F159" s="33">
        <v>889942</v>
      </c>
      <c r="G159" s="38">
        <f t="shared" si="32"/>
        <v>0.14210158306690213</v>
      </c>
      <c r="H159" s="33">
        <v>1080721</v>
      </c>
      <c r="I159" s="38">
        <f t="shared" si="33"/>
        <v>0.1725642400894053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1970663</v>
      </c>
      <c r="O159" s="38">
        <f t="shared" si="37"/>
        <v>0.31466582315630742</v>
      </c>
      <c r="P159" s="33">
        <v>1947029</v>
      </c>
      <c r="Q159" s="33">
        <v>4903524</v>
      </c>
      <c r="R159" s="33">
        <v>4903524</v>
      </c>
      <c r="S159" s="33">
        <v>996512</v>
      </c>
      <c r="T159" s="38">
        <f t="shared" si="38"/>
        <v>0.20322364079384542</v>
      </c>
      <c r="U159" s="38">
        <f t="shared" si="39"/>
        <v>-0.44493841642831211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6546954</v>
      </c>
      <c r="E162" s="33">
        <v>6546954</v>
      </c>
      <c r="F162" s="33">
        <v>969438</v>
      </c>
      <c r="G162" s="38">
        <f t="shared" si="32"/>
        <v>0.14807466189620394</v>
      </c>
      <c r="H162" s="33">
        <v>1052259</v>
      </c>
      <c r="I162" s="38">
        <f t="shared" si="33"/>
        <v>0.16072497225427276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2021697</v>
      </c>
      <c r="O162" s="38">
        <f t="shared" si="37"/>
        <v>0.30879963415047668</v>
      </c>
      <c r="P162" s="33">
        <v>2189126</v>
      </c>
      <c r="Q162" s="33">
        <v>4196280</v>
      </c>
      <c r="R162" s="33">
        <v>4196280</v>
      </c>
      <c r="S162" s="33">
        <v>1143338</v>
      </c>
      <c r="T162" s="38">
        <f t="shared" si="38"/>
        <v>0.27246465917431628</v>
      </c>
      <c r="U162" s="38">
        <f t="shared" si="39"/>
        <v>-0.51932460717199469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14348671</v>
      </c>
      <c r="E163" s="34">
        <f>SUM(E158:E162)</f>
        <v>14348671</v>
      </c>
      <c r="F163" s="34">
        <f>SUM(F158:F162)</f>
        <v>2298859</v>
      </c>
      <c r="G163" s="39">
        <f t="shared" si="32"/>
        <v>0.16021407139378971</v>
      </c>
      <c r="H163" s="34">
        <f>SUM(H158:H162)</f>
        <v>2530458</v>
      </c>
      <c r="I163" s="39">
        <f t="shared" si="33"/>
        <v>0.17635486938128278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4829317</v>
      </c>
      <c r="O163" s="39">
        <f t="shared" si="37"/>
        <v>0.33656894077507249</v>
      </c>
      <c r="P163" s="34">
        <f>SUM(P158:P162)</f>
        <v>4554328</v>
      </c>
      <c r="Q163" s="34">
        <f>SUM(Q158:Q162)</f>
        <v>9399804</v>
      </c>
      <c r="R163" s="34">
        <f>SUM(R158:R162)</f>
        <v>9399804</v>
      </c>
      <c r="S163" s="34">
        <f>SUM(S158:S162)</f>
        <v>2348632</v>
      </c>
      <c r="T163" s="39">
        <f t="shared" si="38"/>
        <v>0.24985967792519928</v>
      </c>
      <c r="U163" s="39">
        <f t="shared" si="39"/>
        <v>-0.44438389154228686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20780</v>
      </c>
      <c r="E165" s="33">
        <v>20780</v>
      </c>
      <c r="F165" s="33">
        <v>0</v>
      </c>
      <c r="G165" s="38">
        <f t="shared" si="32"/>
        <v>0</v>
      </c>
      <c r="H165" s="33">
        <v>4700</v>
      </c>
      <c r="I165" s="38">
        <f t="shared" si="33"/>
        <v>0.22617901828681425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4700</v>
      </c>
      <c r="O165" s="38">
        <f t="shared" si="37"/>
        <v>0.22617901828681425</v>
      </c>
      <c r="P165" s="33">
        <v>0</v>
      </c>
      <c r="Q165" s="33">
        <v>80112</v>
      </c>
      <c r="R165" s="33">
        <v>80112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1870357</v>
      </c>
      <c r="E167" s="33">
        <v>1870357</v>
      </c>
      <c r="F167" s="33">
        <v>394044</v>
      </c>
      <c r="G167" s="38">
        <f t="shared" si="32"/>
        <v>0.21067849613736842</v>
      </c>
      <c r="H167" s="33">
        <v>475473</v>
      </c>
      <c r="I167" s="38">
        <f t="shared" si="33"/>
        <v>0.25421510438916206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869517</v>
      </c>
      <c r="O167" s="38">
        <f t="shared" si="37"/>
        <v>0.4648936005265305</v>
      </c>
      <c r="P167" s="33">
        <v>474146</v>
      </c>
      <c r="Q167" s="33">
        <v>1532272</v>
      </c>
      <c r="R167" s="33">
        <v>1532272</v>
      </c>
      <c r="S167" s="33">
        <v>293201</v>
      </c>
      <c r="T167" s="38">
        <f t="shared" si="38"/>
        <v>0.19135049129658441</v>
      </c>
      <c r="U167" s="38">
        <f t="shared" si="39"/>
        <v>2.798716007305746E-3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9236412</v>
      </c>
      <c r="E168" s="33">
        <v>9236412</v>
      </c>
      <c r="F168" s="33">
        <v>1893165</v>
      </c>
      <c r="G168" s="38">
        <f t="shared" si="32"/>
        <v>0.20496757831937337</v>
      </c>
      <c r="H168" s="33">
        <v>2245744</v>
      </c>
      <c r="I168" s="38">
        <f t="shared" si="33"/>
        <v>0.24314030166692435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4138909</v>
      </c>
      <c r="O168" s="38">
        <f t="shared" si="37"/>
        <v>0.4481078799862977</v>
      </c>
      <c r="P168" s="33">
        <v>4009361</v>
      </c>
      <c r="Q168" s="33">
        <v>8078108</v>
      </c>
      <c r="R168" s="33">
        <v>8078108</v>
      </c>
      <c r="S168" s="33">
        <v>2066258</v>
      </c>
      <c r="T168" s="38">
        <f t="shared" si="38"/>
        <v>0.25578489418561873</v>
      </c>
      <c r="U168" s="38">
        <f t="shared" si="39"/>
        <v>-0.43987483292225371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11127549</v>
      </c>
      <c r="E169" s="34">
        <f>SUM(E164:E168)</f>
        <v>11127549</v>
      </c>
      <c r="F169" s="34">
        <f>SUM(F164:F168)</f>
        <v>2287209</v>
      </c>
      <c r="G169" s="39">
        <f t="shared" si="32"/>
        <v>0.20554472507827196</v>
      </c>
      <c r="H169" s="34">
        <f>SUM(H164:H168)</f>
        <v>2725917</v>
      </c>
      <c r="I169" s="39">
        <f t="shared" si="33"/>
        <v>0.24497011875661029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5013126</v>
      </c>
      <c r="O169" s="39">
        <f t="shared" si="37"/>
        <v>0.45051484383488222</v>
      </c>
      <c r="P169" s="34">
        <f>SUM(P164:P168)</f>
        <v>4483507</v>
      </c>
      <c r="Q169" s="34">
        <f>SUM(Q164:Q168)</f>
        <v>9690492</v>
      </c>
      <c r="R169" s="34">
        <f>SUM(R164:R168)</f>
        <v>9690492</v>
      </c>
      <c r="S169" s="34">
        <f>SUM(S164:S168)</f>
        <v>2359459</v>
      </c>
      <c r="T169" s="39">
        <f t="shared" si="38"/>
        <v>0.24348185829986754</v>
      </c>
      <c r="U169" s="39">
        <f t="shared" si="39"/>
        <v>-0.39201232428097021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286188797</v>
      </c>
      <c r="E170" s="34">
        <f>SUM(E105,E107:E111,E113:E120,E122:E125,E127:E131,E133:E136,E138:E143,E145:E149,E151:E156,E158:E162,E164:E168)</f>
        <v>285309468</v>
      </c>
      <c r="F170" s="34">
        <f>SUM(F105,F107:F111,F113:F120,F122:F125,F127:F131,F133:F136,F138:F143,F145:F149,F151:F156,F158:F162,F164:F168)</f>
        <v>52461992</v>
      </c>
      <c r="G170" s="39">
        <f t="shared" si="32"/>
        <v>0.18331252847748614</v>
      </c>
      <c r="H170" s="34">
        <f>SUM(H105,H107:H111,H113:H120,H122:H125,H127:H131,H133:H136,H138:H143,H145:H149,H151:H156,H158:H162,H164:H168)</f>
        <v>73490463</v>
      </c>
      <c r="I170" s="39">
        <f t="shared" si="33"/>
        <v>0.25679014612161777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125952455</v>
      </c>
      <c r="O170" s="39">
        <f t="shared" si="37"/>
        <v>0.4401026745991039</v>
      </c>
      <c r="P170" s="34">
        <f>SUM(P105,P107:P111,P113:P120,P122:P125,P127:P131,P133:P136,P138:P143,P145:P149,P151:P156,P158:P162,P164:P168)</f>
        <v>126856095</v>
      </c>
      <c r="Q170" s="34">
        <f>SUM(Q105,Q107:Q111,Q113:Q120,Q122:Q125,Q127:Q131,Q133:Q136,Q138:Q143,Q145:Q149,Q151:Q156,Q158:Q162,Q164:Q168)</f>
        <v>260080017</v>
      </c>
      <c r="R170" s="34">
        <f>SUM(R105,R107:R111,R113:R120,R122:R125,R127:R131,R133:R136,R138:R143,R145:R149,R151:R156,R158:R162,R164:R168)</f>
        <v>260080017</v>
      </c>
      <c r="S170" s="34">
        <f>SUM(S105,S107:S111,S113:S120,S122:S125,S127:S131,S133:S136,S138:S143,S145:S149,S151:S156,S158:S162,S164:S168)</f>
        <v>62980952</v>
      </c>
      <c r="T170" s="39">
        <f t="shared" si="38"/>
        <v>0.24215990419594596</v>
      </c>
      <c r="U170" s="39">
        <f t="shared" si="39"/>
        <v>-0.42067850188830103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2765378</v>
      </c>
      <c r="E173" s="33">
        <v>2765378</v>
      </c>
      <c r="F173" s="33">
        <v>561351</v>
      </c>
      <c r="G173" s="38">
        <f t="shared" ref="G173:G205" si="40">IF(($D173     =0),0,($F173     /$D173     ))</f>
        <v>0.20299250229082608</v>
      </c>
      <c r="H173" s="33">
        <v>434420</v>
      </c>
      <c r="I173" s="38">
        <f t="shared" ref="I173:I205" si="41">IF(($D173     =0),0,($H173     /$D173     ))</f>
        <v>0.15709244812101636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995771</v>
      </c>
      <c r="O173" s="38">
        <f t="shared" ref="O173:O205" si="45">IF(($D173     =0),0,($N173     /$D173     ))</f>
        <v>0.36008495041184241</v>
      </c>
      <c r="P173" s="33">
        <v>1113741</v>
      </c>
      <c r="Q173" s="33">
        <v>2571762</v>
      </c>
      <c r="R173" s="33">
        <v>2571762</v>
      </c>
      <c r="S173" s="33">
        <v>564132</v>
      </c>
      <c r="T173" s="38">
        <f t="shared" ref="T173:T205" si="46">IF(($Q173     =0),0,($S173     /$Q173     ))</f>
        <v>0.21935622347635589</v>
      </c>
      <c r="U173" s="38">
        <f t="shared" ref="U173:U205" si="47">IF(($P173     =0),0,(($H173     /$P173     )-1))</f>
        <v>-0.60994522065722645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2978750</v>
      </c>
      <c r="E174" s="33">
        <v>2978750</v>
      </c>
      <c r="F174" s="33">
        <v>765684</v>
      </c>
      <c r="G174" s="38">
        <f t="shared" si="40"/>
        <v>0.2570487620646244</v>
      </c>
      <c r="H174" s="33">
        <v>667857</v>
      </c>
      <c r="I174" s="38">
        <f t="shared" si="41"/>
        <v>0.2242071338648762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1433541</v>
      </c>
      <c r="O174" s="38">
        <f t="shared" si="45"/>
        <v>0.48125589592950063</v>
      </c>
      <c r="P174" s="33">
        <v>805774</v>
      </c>
      <c r="Q174" s="33">
        <v>2772840</v>
      </c>
      <c r="R174" s="33">
        <v>2772840</v>
      </c>
      <c r="S174" s="33">
        <v>402788</v>
      </c>
      <c r="T174" s="38">
        <f t="shared" si="46"/>
        <v>0.14526189754908325</v>
      </c>
      <c r="U174" s="38">
        <f t="shared" si="47"/>
        <v>-0.17116089623144948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5734849</v>
      </c>
      <c r="E175" s="33">
        <v>5734849</v>
      </c>
      <c r="F175" s="33">
        <v>1559141</v>
      </c>
      <c r="G175" s="38">
        <f t="shared" si="40"/>
        <v>0.27187132564431948</v>
      </c>
      <c r="H175" s="33">
        <v>1298323</v>
      </c>
      <c r="I175" s="38">
        <f t="shared" si="41"/>
        <v>0.22639183699518506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2857464</v>
      </c>
      <c r="O175" s="38">
        <f t="shared" si="45"/>
        <v>0.49826316263950454</v>
      </c>
      <c r="P175" s="33">
        <v>2560323</v>
      </c>
      <c r="Q175" s="33">
        <v>5870455</v>
      </c>
      <c r="R175" s="33">
        <v>5870455</v>
      </c>
      <c r="S175" s="33">
        <v>1243829</v>
      </c>
      <c r="T175" s="38">
        <f t="shared" si="46"/>
        <v>0.21187948804649726</v>
      </c>
      <c r="U175" s="38">
        <f t="shared" si="47"/>
        <v>-0.49290655905524416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23008707</v>
      </c>
      <c r="E176" s="33">
        <v>23008707</v>
      </c>
      <c r="F176" s="33">
        <v>5683211</v>
      </c>
      <c r="G176" s="38">
        <f t="shared" si="40"/>
        <v>0.24700262383279512</v>
      </c>
      <c r="H176" s="33">
        <v>5579732</v>
      </c>
      <c r="I176" s="38">
        <f t="shared" si="41"/>
        <v>0.24250523942957769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11262943</v>
      </c>
      <c r="O176" s="38">
        <f t="shared" si="45"/>
        <v>0.48950786326237278</v>
      </c>
      <c r="P176" s="33">
        <v>8822148</v>
      </c>
      <c r="Q176" s="33">
        <v>18663037</v>
      </c>
      <c r="R176" s="33">
        <v>18663037</v>
      </c>
      <c r="S176" s="33">
        <v>3545357</v>
      </c>
      <c r="T176" s="38">
        <f t="shared" si="46"/>
        <v>0.18996677764717501</v>
      </c>
      <c r="U176" s="38">
        <f t="shared" si="47"/>
        <v>-0.36753135404212212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11034144</v>
      </c>
      <c r="E178" s="33">
        <v>11034144</v>
      </c>
      <c r="F178" s="33">
        <v>1977795</v>
      </c>
      <c r="G178" s="38">
        <f t="shared" si="40"/>
        <v>0.17924317464046147</v>
      </c>
      <c r="H178" s="33">
        <v>2733625</v>
      </c>
      <c r="I178" s="38">
        <f t="shared" si="41"/>
        <v>0.2477423713157994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4711420</v>
      </c>
      <c r="O178" s="38">
        <f t="shared" si="45"/>
        <v>0.42698554595626087</v>
      </c>
      <c r="P178" s="33">
        <v>5004360</v>
      </c>
      <c r="Q178" s="33">
        <v>9115296</v>
      </c>
      <c r="R178" s="33">
        <v>9115296</v>
      </c>
      <c r="S178" s="33">
        <v>2391028</v>
      </c>
      <c r="T178" s="38">
        <f t="shared" si="46"/>
        <v>0.262309419244312</v>
      </c>
      <c r="U178" s="38">
        <f t="shared" si="47"/>
        <v>-0.45375132884125047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45521828</v>
      </c>
      <c r="E179" s="34">
        <f>SUM(E173:E178)</f>
        <v>45521828</v>
      </c>
      <c r="F179" s="34">
        <f>SUM(F173:F178)</f>
        <v>10547182</v>
      </c>
      <c r="G179" s="39">
        <f t="shared" si="40"/>
        <v>0.23169504528684567</v>
      </c>
      <c r="H179" s="34">
        <f>SUM(H173:H178)</f>
        <v>10713957</v>
      </c>
      <c r="I179" s="39">
        <f t="shared" si="41"/>
        <v>0.23535867232748212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21261139</v>
      </c>
      <c r="O179" s="39">
        <f t="shared" si="45"/>
        <v>0.46705371761432779</v>
      </c>
      <c r="P179" s="34">
        <f>SUM(P173:P178)</f>
        <v>18306346</v>
      </c>
      <c r="Q179" s="34">
        <f>SUM(Q173:Q178)</f>
        <v>38993390</v>
      </c>
      <c r="R179" s="34">
        <f>SUM(R173:R178)</f>
        <v>38993390</v>
      </c>
      <c r="S179" s="34">
        <f>SUM(S173:S178)</f>
        <v>8147134</v>
      </c>
      <c r="T179" s="39">
        <f t="shared" si="46"/>
        <v>0.20893628381630835</v>
      </c>
      <c r="U179" s="39">
        <f t="shared" si="47"/>
        <v>-0.41474082266335399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5384370</v>
      </c>
      <c r="E180" s="33">
        <v>5384370</v>
      </c>
      <c r="F180" s="33">
        <v>21196</v>
      </c>
      <c r="G180" s="38">
        <f t="shared" si="40"/>
        <v>3.9365793955467403E-3</v>
      </c>
      <c r="H180" s="33">
        <v>124096</v>
      </c>
      <c r="I180" s="38">
        <f t="shared" si="41"/>
        <v>2.3047450305235338E-2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145292</v>
      </c>
      <c r="O180" s="38">
        <f t="shared" si="45"/>
        <v>2.6984029700782078E-2</v>
      </c>
      <c r="P180" s="33">
        <v>216916</v>
      </c>
      <c r="Q180" s="33">
        <v>4591105</v>
      </c>
      <c r="R180" s="33">
        <v>4591105</v>
      </c>
      <c r="S180" s="33">
        <v>216916</v>
      </c>
      <c r="T180" s="38">
        <f t="shared" si="46"/>
        <v>4.7247013518532034E-2</v>
      </c>
      <c r="U180" s="38">
        <f t="shared" si="47"/>
        <v>-0.42790757712662963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1175452</v>
      </c>
      <c r="E181" s="33">
        <v>1175452</v>
      </c>
      <c r="F181" s="33">
        <v>53503</v>
      </c>
      <c r="G181" s="38">
        <f t="shared" si="40"/>
        <v>4.5516958582740935E-2</v>
      </c>
      <c r="H181" s="33">
        <v>112300</v>
      </c>
      <c r="I181" s="38">
        <f t="shared" si="41"/>
        <v>9.553771655499331E-2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165803</v>
      </c>
      <c r="O181" s="38">
        <f t="shared" si="45"/>
        <v>0.14105467513773426</v>
      </c>
      <c r="P181" s="33">
        <v>179183</v>
      </c>
      <c r="Q181" s="33">
        <v>1198500</v>
      </c>
      <c r="R181" s="33">
        <v>1198500</v>
      </c>
      <c r="S181" s="33">
        <v>170349</v>
      </c>
      <c r="T181" s="38">
        <f t="shared" si="46"/>
        <v>0.14213516896120151</v>
      </c>
      <c r="U181" s="38">
        <f t="shared" si="47"/>
        <v>-0.37326643710619867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6211356</v>
      </c>
      <c r="E183" s="33">
        <v>6211356</v>
      </c>
      <c r="F183" s="33">
        <v>593756</v>
      </c>
      <c r="G183" s="38">
        <f t="shared" si="40"/>
        <v>9.5592009216667023E-2</v>
      </c>
      <c r="H183" s="33">
        <v>694281</v>
      </c>
      <c r="I183" s="38">
        <f t="shared" si="41"/>
        <v>0.11177607594863344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1288037</v>
      </c>
      <c r="O183" s="38">
        <f t="shared" si="45"/>
        <v>0.20736808516530045</v>
      </c>
      <c r="P183" s="33">
        <v>3743198</v>
      </c>
      <c r="Q183" s="33">
        <v>8045940</v>
      </c>
      <c r="R183" s="33">
        <v>8045940</v>
      </c>
      <c r="S183" s="33">
        <v>923365</v>
      </c>
      <c r="T183" s="38">
        <f t="shared" si="46"/>
        <v>0.11476160647481835</v>
      </c>
      <c r="U183" s="38">
        <f t="shared" si="47"/>
        <v>-0.81452196757959372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2432400</v>
      </c>
      <c r="E184" s="33">
        <v>2432400</v>
      </c>
      <c r="F184" s="33">
        <v>336852</v>
      </c>
      <c r="G184" s="38">
        <f t="shared" si="40"/>
        <v>0.13848544647261962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336852</v>
      </c>
      <c r="O184" s="38">
        <f t="shared" si="45"/>
        <v>0.13848544647261962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15203578</v>
      </c>
      <c r="E185" s="34">
        <f>SUM(E180:E184)</f>
        <v>15203578</v>
      </c>
      <c r="F185" s="34">
        <f>SUM(F180:F184)</f>
        <v>1005307</v>
      </c>
      <c r="G185" s="39">
        <f t="shared" si="40"/>
        <v>6.6123053402297807E-2</v>
      </c>
      <c r="H185" s="34">
        <f>SUM(H180:H184)</f>
        <v>930677</v>
      </c>
      <c r="I185" s="39">
        <f t="shared" si="41"/>
        <v>6.1214340466434938E-2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1935984</v>
      </c>
      <c r="O185" s="39">
        <f t="shared" si="45"/>
        <v>0.12733739386873275</v>
      </c>
      <c r="P185" s="34">
        <f>SUM(P180:P184)</f>
        <v>4139297</v>
      </c>
      <c r="Q185" s="34">
        <f>SUM(Q180:Q184)</f>
        <v>13835545</v>
      </c>
      <c r="R185" s="34">
        <f>SUM(R180:R184)</f>
        <v>13835545</v>
      </c>
      <c r="S185" s="34">
        <f>SUM(S180:S184)</f>
        <v>1310630</v>
      </c>
      <c r="T185" s="39">
        <f t="shared" si="46"/>
        <v>9.472919209181857E-2</v>
      </c>
      <c r="U185" s="39">
        <f t="shared" si="47"/>
        <v>-0.7751606130219697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8782761</v>
      </c>
      <c r="E187" s="33">
        <v>8782761</v>
      </c>
      <c r="F187" s="33">
        <v>1234572</v>
      </c>
      <c r="G187" s="38">
        <f t="shared" si="40"/>
        <v>0.14056764154233503</v>
      </c>
      <c r="H187" s="33">
        <v>3011660</v>
      </c>
      <c r="I187" s="38">
        <f t="shared" si="41"/>
        <v>0.34290583564781052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4246232</v>
      </c>
      <c r="O187" s="38">
        <f t="shared" si="45"/>
        <v>0.48347347719014555</v>
      </c>
      <c r="P187" s="33">
        <v>2379402</v>
      </c>
      <c r="Q187" s="33">
        <v>7204568</v>
      </c>
      <c r="R187" s="33">
        <v>7204568</v>
      </c>
      <c r="S187" s="33">
        <v>1136616</v>
      </c>
      <c r="T187" s="38">
        <f t="shared" si="46"/>
        <v>0.15776324132133945</v>
      </c>
      <c r="U187" s="38">
        <f t="shared" si="47"/>
        <v>0.26572138713844917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14564965</v>
      </c>
      <c r="E188" s="33">
        <v>14564965</v>
      </c>
      <c r="F188" s="33">
        <v>3784087</v>
      </c>
      <c r="G188" s="38">
        <f t="shared" si="40"/>
        <v>0.25980749009695525</v>
      </c>
      <c r="H188" s="33">
        <v>2761009</v>
      </c>
      <c r="I188" s="38">
        <f t="shared" si="41"/>
        <v>0.18956509679219963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6545096</v>
      </c>
      <c r="O188" s="38">
        <f t="shared" si="45"/>
        <v>0.44937258688915488</v>
      </c>
      <c r="P188" s="33">
        <v>5241515</v>
      </c>
      <c r="Q188" s="33">
        <v>11747867</v>
      </c>
      <c r="R188" s="33">
        <v>11747867</v>
      </c>
      <c r="S188" s="33">
        <v>3194089</v>
      </c>
      <c r="T188" s="38">
        <f t="shared" si="46"/>
        <v>0.27188671781864743</v>
      </c>
      <c r="U188" s="38">
        <f t="shared" si="47"/>
        <v>-0.47324218284217445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8754292</v>
      </c>
      <c r="E189" s="33">
        <v>8754292</v>
      </c>
      <c r="F189" s="33">
        <v>715463</v>
      </c>
      <c r="G189" s="38">
        <f t="shared" si="40"/>
        <v>8.1727111684188739E-2</v>
      </c>
      <c r="H189" s="33">
        <v>3248866</v>
      </c>
      <c r="I189" s="38">
        <f t="shared" si="41"/>
        <v>0.37111693327113149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3964329</v>
      </c>
      <c r="O189" s="38">
        <f t="shared" si="45"/>
        <v>0.45284404495532021</v>
      </c>
      <c r="P189" s="33">
        <v>399307</v>
      </c>
      <c r="Q189" s="33">
        <v>8129247</v>
      </c>
      <c r="R189" s="33">
        <v>8129247</v>
      </c>
      <c r="S189" s="33">
        <v>325864</v>
      </c>
      <c r="T189" s="38">
        <f t="shared" si="46"/>
        <v>4.00853855221769E-2</v>
      </c>
      <c r="U189" s="38">
        <f t="shared" si="47"/>
        <v>7.1362610723077733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6808000</v>
      </c>
      <c r="F190" s="33">
        <v>1629819</v>
      </c>
      <c r="G190" s="38">
        <f t="shared" si="40"/>
        <v>0.23939762044653348</v>
      </c>
      <c r="H190" s="33">
        <v>1779313</v>
      </c>
      <c r="I190" s="38">
        <f t="shared" si="41"/>
        <v>0.26135619858989423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3409132</v>
      </c>
      <c r="O190" s="38">
        <f t="shared" si="45"/>
        <v>0.50075381903642768</v>
      </c>
      <c r="P190" s="33">
        <v>3003872</v>
      </c>
      <c r="Q190" s="33">
        <v>6801000</v>
      </c>
      <c r="R190" s="33">
        <v>6801000</v>
      </c>
      <c r="S190" s="33">
        <v>1587215</v>
      </c>
      <c r="T190" s="38">
        <f t="shared" si="46"/>
        <v>0.23337965005146302</v>
      </c>
      <c r="U190" s="38">
        <f t="shared" si="47"/>
        <v>-0.40766017992777326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38910018</v>
      </c>
      <c r="E191" s="34">
        <f>SUM(E186:E190)</f>
        <v>38910018</v>
      </c>
      <c r="F191" s="34">
        <f>SUM(F186:F190)</f>
        <v>7363941</v>
      </c>
      <c r="G191" s="39">
        <f t="shared" si="40"/>
        <v>0.18925565647386747</v>
      </c>
      <c r="H191" s="34">
        <f>SUM(H186:H190)</f>
        <v>10800848</v>
      </c>
      <c r="I191" s="39">
        <f t="shared" si="41"/>
        <v>0.27758527379761172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18164789</v>
      </c>
      <c r="O191" s="39">
        <f t="shared" si="45"/>
        <v>0.46684093027147916</v>
      </c>
      <c r="P191" s="34">
        <f>SUM(P186:P190)</f>
        <v>11024096</v>
      </c>
      <c r="Q191" s="34">
        <f>SUM(Q186:Q190)</f>
        <v>33882682</v>
      </c>
      <c r="R191" s="34">
        <f>SUM(R186:R190)</f>
        <v>33882682</v>
      </c>
      <c r="S191" s="34">
        <f>SUM(S186:S190)</f>
        <v>6243784</v>
      </c>
      <c r="T191" s="39">
        <f t="shared" si="46"/>
        <v>0.18427655756412673</v>
      </c>
      <c r="U191" s="39">
        <f t="shared" si="47"/>
        <v>-2.0250912183638503E-2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1548000</v>
      </c>
      <c r="E192" s="33">
        <v>1548000</v>
      </c>
      <c r="F192" s="33">
        <v>470992</v>
      </c>
      <c r="G192" s="38">
        <f t="shared" si="40"/>
        <v>0.30425839793281656</v>
      </c>
      <c r="H192" s="33">
        <v>714089</v>
      </c>
      <c r="I192" s="38">
        <f t="shared" si="41"/>
        <v>0.46129780361757106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1185081</v>
      </c>
      <c r="O192" s="38">
        <f t="shared" si="45"/>
        <v>0.76555620155038762</v>
      </c>
      <c r="P192" s="33">
        <v>1086585</v>
      </c>
      <c r="Q192" s="33">
        <v>2004108</v>
      </c>
      <c r="R192" s="33">
        <v>2004108</v>
      </c>
      <c r="S192" s="33">
        <v>557311</v>
      </c>
      <c r="T192" s="38">
        <f t="shared" si="46"/>
        <v>0.27808431481736512</v>
      </c>
      <c r="U192" s="38">
        <f t="shared" si="47"/>
        <v>-0.34281349365213032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2001185</v>
      </c>
      <c r="E193" s="33">
        <v>2001185</v>
      </c>
      <c r="F193" s="33">
        <v>422209</v>
      </c>
      <c r="G193" s="38">
        <f t="shared" si="40"/>
        <v>0.21097949464942023</v>
      </c>
      <c r="H193" s="33">
        <v>484293</v>
      </c>
      <c r="I193" s="38">
        <f t="shared" si="41"/>
        <v>0.24200311315545539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906502</v>
      </c>
      <c r="O193" s="38">
        <f t="shared" si="45"/>
        <v>0.45298260780487559</v>
      </c>
      <c r="P193" s="33">
        <v>465054</v>
      </c>
      <c r="Q193" s="33">
        <v>1971708</v>
      </c>
      <c r="R193" s="33">
        <v>1971708</v>
      </c>
      <c r="S193" s="33">
        <v>247725</v>
      </c>
      <c r="T193" s="38">
        <f t="shared" si="46"/>
        <v>0.12563980061956437</v>
      </c>
      <c r="U193" s="38">
        <f t="shared" si="47"/>
        <v>4.1369389361235465E-2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3399003</v>
      </c>
      <c r="E194" s="33">
        <v>3399003</v>
      </c>
      <c r="F194" s="33">
        <v>748113</v>
      </c>
      <c r="G194" s="38">
        <f t="shared" si="40"/>
        <v>0.22009777573011852</v>
      </c>
      <c r="H194" s="33">
        <v>619947</v>
      </c>
      <c r="I194" s="38">
        <f t="shared" si="41"/>
        <v>0.18239083637172429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1368060</v>
      </c>
      <c r="O194" s="38">
        <f t="shared" si="45"/>
        <v>0.40248861210184278</v>
      </c>
      <c r="P194" s="33">
        <v>1358186</v>
      </c>
      <c r="Q194" s="33">
        <v>2591796</v>
      </c>
      <c r="R194" s="33">
        <v>2591796</v>
      </c>
      <c r="S194" s="33">
        <v>671198</v>
      </c>
      <c r="T194" s="38">
        <f t="shared" si="46"/>
        <v>0.25897022759507304</v>
      </c>
      <c r="U194" s="38">
        <f t="shared" si="47"/>
        <v>-0.5435477909505767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3040517</v>
      </c>
      <c r="E195" s="33">
        <v>3040517</v>
      </c>
      <c r="F195" s="33">
        <v>1025201</v>
      </c>
      <c r="G195" s="38">
        <f t="shared" si="40"/>
        <v>0.33717982829893733</v>
      </c>
      <c r="H195" s="33">
        <v>1057109</v>
      </c>
      <c r="I195" s="38">
        <f t="shared" si="41"/>
        <v>0.34767409621455825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2082310</v>
      </c>
      <c r="O195" s="38">
        <f t="shared" si="45"/>
        <v>0.68485392451349558</v>
      </c>
      <c r="P195" s="33">
        <v>1531583</v>
      </c>
      <c r="Q195" s="33">
        <v>3139045</v>
      </c>
      <c r="R195" s="33">
        <v>3139045</v>
      </c>
      <c r="S195" s="33">
        <v>615593</v>
      </c>
      <c r="T195" s="38">
        <f t="shared" si="46"/>
        <v>0.19610837053944752</v>
      </c>
      <c r="U195" s="38">
        <f t="shared" si="47"/>
        <v>-0.30979320089084306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5682240</v>
      </c>
      <c r="E196" s="33">
        <v>5682240</v>
      </c>
      <c r="F196" s="33">
        <v>1174985</v>
      </c>
      <c r="G196" s="38">
        <f t="shared" si="40"/>
        <v>0.20678200850368869</v>
      </c>
      <c r="H196" s="33">
        <v>1237784</v>
      </c>
      <c r="I196" s="38">
        <f t="shared" si="41"/>
        <v>0.21783381201779581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2412769</v>
      </c>
      <c r="O196" s="38">
        <f t="shared" si="45"/>
        <v>0.4246158205214845</v>
      </c>
      <c r="P196" s="33">
        <v>1159308</v>
      </c>
      <c r="Q196" s="33">
        <v>4788708</v>
      </c>
      <c r="R196" s="33">
        <v>4788708</v>
      </c>
      <c r="S196" s="33">
        <v>824416</v>
      </c>
      <c r="T196" s="38">
        <f t="shared" si="46"/>
        <v>0.172158335818346</v>
      </c>
      <c r="U196" s="38">
        <f t="shared" si="47"/>
        <v>6.7692105980464268E-2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15670945</v>
      </c>
      <c r="E198" s="34">
        <f>SUM(E192:E197)</f>
        <v>15670945</v>
      </c>
      <c r="F198" s="34">
        <f>SUM(F192:F197)</f>
        <v>3841500</v>
      </c>
      <c r="G198" s="39">
        <f t="shared" si="40"/>
        <v>0.24513518489153016</v>
      </c>
      <c r="H198" s="34">
        <f>SUM(H192:H197)</f>
        <v>4113222</v>
      </c>
      <c r="I198" s="39">
        <f t="shared" si="41"/>
        <v>0.26247440725495497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7954722</v>
      </c>
      <c r="O198" s="39">
        <f t="shared" si="45"/>
        <v>0.50760959214648516</v>
      </c>
      <c r="P198" s="34">
        <f>SUM(P192:P197)</f>
        <v>5600716</v>
      </c>
      <c r="Q198" s="34">
        <f>SUM(Q192:Q197)</f>
        <v>14495365</v>
      </c>
      <c r="R198" s="34">
        <f>SUM(R192:R197)</f>
        <v>14495365</v>
      </c>
      <c r="S198" s="34">
        <f>SUM(S192:S197)</f>
        <v>2916243</v>
      </c>
      <c r="T198" s="39">
        <f t="shared" si="46"/>
        <v>0.20118451656788222</v>
      </c>
      <c r="U198" s="39">
        <f t="shared" si="47"/>
        <v>-0.26558997099656545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7995212</v>
      </c>
      <c r="E200" s="33">
        <v>7995212</v>
      </c>
      <c r="F200" s="33">
        <v>1249144</v>
      </c>
      <c r="G200" s="38">
        <f t="shared" si="40"/>
        <v>0.15623650754976853</v>
      </c>
      <c r="H200" s="33">
        <v>4562003</v>
      </c>
      <c r="I200" s="38">
        <f t="shared" si="41"/>
        <v>0.57059187423673063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5811147</v>
      </c>
      <c r="O200" s="38">
        <f t="shared" si="45"/>
        <v>0.72682838178649922</v>
      </c>
      <c r="P200" s="33">
        <v>1263378</v>
      </c>
      <c r="Q200" s="33">
        <v>8544816</v>
      </c>
      <c r="R200" s="33">
        <v>8544816</v>
      </c>
      <c r="S200" s="33">
        <v>895576</v>
      </c>
      <c r="T200" s="38">
        <f t="shared" si="46"/>
        <v>0.1048092785145988</v>
      </c>
      <c r="U200" s="38">
        <f t="shared" si="47"/>
        <v>2.610956499163354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1620000</v>
      </c>
      <c r="E201" s="33">
        <v>1620000</v>
      </c>
      <c r="F201" s="33">
        <v>1328809</v>
      </c>
      <c r="G201" s="38">
        <f t="shared" si="40"/>
        <v>0.82025246913580252</v>
      </c>
      <c r="H201" s="33">
        <v>1086870</v>
      </c>
      <c r="I201" s="38">
        <f t="shared" si="41"/>
        <v>0.6709074074074074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2415679</v>
      </c>
      <c r="O201" s="38">
        <f t="shared" si="45"/>
        <v>1.4911598765432099</v>
      </c>
      <c r="P201" s="33">
        <v>3842743</v>
      </c>
      <c r="Q201" s="33">
        <v>1679053</v>
      </c>
      <c r="R201" s="33">
        <v>1679053</v>
      </c>
      <c r="S201" s="33">
        <v>3236827</v>
      </c>
      <c r="T201" s="38">
        <f t="shared" si="46"/>
        <v>1.9277694033481969</v>
      </c>
      <c r="U201" s="38">
        <f t="shared" si="47"/>
        <v>-0.71716297446901867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9615212</v>
      </c>
      <c r="E204" s="34">
        <f>SUM(E199:E203)</f>
        <v>9615212</v>
      </c>
      <c r="F204" s="34">
        <f>SUM(F199:F203)</f>
        <v>2577953</v>
      </c>
      <c r="G204" s="39">
        <f t="shared" si="40"/>
        <v>0.26811192514528021</v>
      </c>
      <c r="H204" s="34">
        <f>SUM(H199:H203)</f>
        <v>5648873</v>
      </c>
      <c r="I204" s="39">
        <f t="shared" si="41"/>
        <v>0.58749333868041598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8226826</v>
      </c>
      <c r="O204" s="39">
        <f t="shared" si="45"/>
        <v>0.85560526382569624</v>
      </c>
      <c r="P204" s="34">
        <f>SUM(P199:P203)</f>
        <v>5106121</v>
      </c>
      <c r="Q204" s="34">
        <f>SUM(Q199:Q203)</f>
        <v>10223869</v>
      </c>
      <c r="R204" s="34">
        <f>SUM(R199:R203)</f>
        <v>10223869</v>
      </c>
      <c r="S204" s="34">
        <f>SUM(S199:S203)</f>
        <v>4132403</v>
      </c>
      <c r="T204" s="39">
        <f t="shared" si="46"/>
        <v>0.40419170081306793</v>
      </c>
      <c r="U204" s="39">
        <f t="shared" si="47"/>
        <v>0.1062943866782633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124921581</v>
      </c>
      <c r="E205" s="34">
        <f>SUM(E173:E178,E180:E184,E186:E190,E192:E197,E199:E203)</f>
        <v>124921581</v>
      </c>
      <c r="F205" s="34">
        <f>SUM(F173:F178,F180:F184,F186:F190,F192:F197,F199:F203)</f>
        <v>25335883</v>
      </c>
      <c r="G205" s="39">
        <f t="shared" si="40"/>
        <v>0.20281429995670644</v>
      </c>
      <c r="H205" s="34">
        <f>SUM(H173:H178,H180:H184,H186:H190,H192:H197,H199:H203)</f>
        <v>32207577</v>
      </c>
      <c r="I205" s="39">
        <f t="shared" si="41"/>
        <v>0.25782236137405273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57543460</v>
      </c>
      <c r="O205" s="39">
        <f t="shared" si="45"/>
        <v>0.4606366613307592</v>
      </c>
      <c r="P205" s="34">
        <f>SUM(P173:P178,P180:P184,P186:P190,P192:P197,P199:P203)</f>
        <v>44176576</v>
      </c>
      <c r="Q205" s="34">
        <f>SUM(Q173:Q178,Q180:Q184,Q186:Q190,Q192:Q197,Q199:Q203)</f>
        <v>111430851</v>
      </c>
      <c r="R205" s="34">
        <f>SUM(R173:R178,R180:R184,R186:R190,R192:R197,R199:R203)</f>
        <v>111430851</v>
      </c>
      <c r="S205" s="34">
        <f>SUM(S173:S178,S180:S184,S186:S190,S192:S197,S199:S203)</f>
        <v>22750194</v>
      </c>
      <c r="T205" s="39">
        <f t="shared" si="46"/>
        <v>0.20416423096329042</v>
      </c>
      <c r="U205" s="39">
        <f t="shared" si="47"/>
        <v>-0.27093541609019223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3078630</v>
      </c>
      <c r="E208" s="33">
        <v>3078630</v>
      </c>
      <c r="F208" s="33">
        <v>663369</v>
      </c>
      <c r="G208" s="38">
        <f t="shared" ref="G208:G231" si="48">IF(($D208     =0),0,($F208     /$D208     ))</f>
        <v>0.21547539002738231</v>
      </c>
      <c r="H208" s="33">
        <v>462457</v>
      </c>
      <c r="I208" s="38">
        <f t="shared" ref="I208:I231" si="49">IF(($D208     =0),0,($H208     /$D208     ))</f>
        <v>0.15021519312161577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1125826</v>
      </c>
      <c r="O208" s="38">
        <f t="shared" ref="O208:O231" si="53">IF(($D208     =0),0,($N208     /$D208     ))</f>
        <v>0.36569058314899811</v>
      </c>
      <c r="P208" s="33">
        <v>962815</v>
      </c>
      <c r="Q208" s="33">
        <v>2615044</v>
      </c>
      <c r="R208" s="33">
        <v>2615044</v>
      </c>
      <c r="S208" s="33">
        <v>557410</v>
      </c>
      <c r="T208" s="38">
        <f t="shared" ref="T208:T231" si="54">IF(($Q208     =0),0,($S208     /$Q208     ))</f>
        <v>0.21315511326004458</v>
      </c>
      <c r="U208" s="38">
        <f t="shared" ref="U208:U231" si="55">IF(($P208     =0),0,(($H208     /$P208     )-1))</f>
        <v>-0.51968238965948799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123387</v>
      </c>
      <c r="E210" s="33">
        <v>123387</v>
      </c>
      <c r="F210" s="33">
        <v>36099</v>
      </c>
      <c r="G210" s="38">
        <f t="shared" si="48"/>
        <v>0.29256728828806927</v>
      </c>
      <c r="H210" s="33">
        <v>22990</v>
      </c>
      <c r="I210" s="38">
        <f t="shared" si="49"/>
        <v>0.18632432914326469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59089</v>
      </c>
      <c r="O210" s="38">
        <f t="shared" si="53"/>
        <v>0.47889161743133396</v>
      </c>
      <c r="P210" s="33">
        <v>13745</v>
      </c>
      <c r="Q210" s="33">
        <v>330252</v>
      </c>
      <c r="R210" s="33">
        <v>330252</v>
      </c>
      <c r="S210" s="33">
        <v>5498</v>
      </c>
      <c r="T210" s="38">
        <f t="shared" si="54"/>
        <v>1.6647893124038613E-2</v>
      </c>
      <c r="U210" s="38">
        <f t="shared" si="55"/>
        <v>0.67260822117133512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4335548</v>
      </c>
      <c r="E214" s="33">
        <v>4335548</v>
      </c>
      <c r="F214" s="33">
        <v>356517</v>
      </c>
      <c r="G214" s="38">
        <f t="shared" si="48"/>
        <v>8.2231127414573654E-2</v>
      </c>
      <c r="H214" s="33">
        <v>1201454</v>
      </c>
      <c r="I214" s="38">
        <f t="shared" si="49"/>
        <v>0.27711698728742018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1557971</v>
      </c>
      <c r="O214" s="38">
        <f t="shared" si="53"/>
        <v>0.35934811470199385</v>
      </c>
      <c r="P214" s="33">
        <v>1785772</v>
      </c>
      <c r="Q214" s="33">
        <v>4223508</v>
      </c>
      <c r="R214" s="33">
        <v>4223508</v>
      </c>
      <c r="S214" s="33">
        <v>1486515</v>
      </c>
      <c r="T214" s="38">
        <f t="shared" si="54"/>
        <v>0.35196216036526984</v>
      </c>
      <c r="U214" s="38">
        <f t="shared" si="55"/>
        <v>-0.32720750465344961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10402430</v>
      </c>
      <c r="E215" s="33">
        <v>10402430</v>
      </c>
      <c r="F215" s="33">
        <v>1011708</v>
      </c>
      <c r="G215" s="38">
        <f t="shared" si="48"/>
        <v>9.725689093798276E-2</v>
      </c>
      <c r="H215" s="33">
        <v>3101349</v>
      </c>
      <c r="I215" s="38">
        <f t="shared" si="49"/>
        <v>0.29813697376478382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4113057</v>
      </c>
      <c r="O215" s="38">
        <f t="shared" si="53"/>
        <v>0.39539386470276655</v>
      </c>
      <c r="P215" s="33">
        <v>2391595</v>
      </c>
      <c r="Q215" s="33">
        <v>10475467</v>
      </c>
      <c r="R215" s="33">
        <v>10475467</v>
      </c>
      <c r="S215" s="33">
        <v>1515345</v>
      </c>
      <c r="T215" s="38">
        <f t="shared" si="54"/>
        <v>0.14465655803220992</v>
      </c>
      <c r="U215" s="38">
        <f t="shared" si="55"/>
        <v>0.29677014711939109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17939995</v>
      </c>
      <c r="E216" s="34">
        <f>SUM(E208:E215)</f>
        <v>17939995</v>
      </c>
      <c r="F216" s="34">
        <f>SUM(F208:F215)</f>
        <v>2067693</v>
      </c>
      <c r="G216" s="39">
        <f t="shared" si="48"/>
        <v>0.11525605218953516</v>
      </c>
      <c r="H216" s="34">
        <f>SUM(H208:H215)</f>
        <v>4788250</v>
      </c>
      <c r="I216" s="39">
        <f t="shared" si="49"/>
        <v>0.26690364183490572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6855943</v>
      </c>
      <c r="O216" s="39">
        <f t="shared" si="53"/>
        <v>0.38215969402444094</v>
      </c>
      <c r="P216" s="34">
        <f>SUM(P208:P215)</f>
        <v>5153927</v>
      </c>
      <c r="Q216" s="34">
        <f>SUM(Q208:Q215)</f>
        <v>17644271</v>
      </c>
      <c r="R216" s="34">
        <f>SUM(R208:R215)</f>
        <v>17644271</v>
      </c>
      <c r="S216" s="34">
        <f>SUM(S208:S215)</f>
        <v>3564768</v>
      </c>
      <c r="T216" s="39">
        <f t="shared" si="54"/>
        <v>0.20203543688486761</v>
      </c>
      <c r="U216" s="39">
        <f t="shared" si="55"/>
        <v>-7.0951140751508546E-2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7105360</v>
      </c>
      <c r="E219" s="33">
        <v>7105360</v>
      </c>
      <c r="F219" s="33">
        <v>2075494</v>
      </c>
      <c r="G219" s="38">
        <f t="shared" si="48"/>
        <v>0.29210258171296033</v>
      </c>
      <c r="H219" s="33">
        <v>3024402</v>
      </c>
      <c r="I219" s="38">
        <f t="shared" si="49"/>
        <v>0.42565077631534504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5099896</v>
      </c>
      <c r="O219" s="38">
        <f t="shared" si="53"/>
        <v>0.71775335802830542</v>
      </c>
      <c r="P219" s="33">
        <v>3836963</v>
      </c>
      <c r="Q219" s="33">
        <v>6674353</v>
      </c>
      <c r="R219" s="33">
        <v>6674353</v>
      </c>
      <c r="S219" s="33">
        <v>3081301</v>
      </c>
      <c r="T219" s="38">
        <f t="shared" si="54"/>
        <v>0.46166287578736098</v>
      </c>
      <c r="U219" s="38">
        <f t="shared" si="55"/>
        <v>-0.21177191440209353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2981748</v>
      </c>
      <c r="E221" s="33">
        <v>2981748</v>
      </c>
      <c r="F221" s="33">
        <v>1196081</v>
      </c>
      <c r="G221" s="38">
        <f t="shared" si="48"/>
        <v>0.40113416693831938</v>
      </c>
      <c r="H221" s="33">
        <v>8875</v>
      </c>
      <c r="I221" s="38">
        <f t="shared" si="49"/>
        <v>2.9764420065008846E-3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1204956</v>
      </c>
      <c r="O221" s="38">
        <f t="shared" si="53"/>
        <v>0.40411060894482026</v>
      </c>
      <c r="P221" s="33">
        <v>918473</v>
      </c>
      <c r="Q221" s="33">
        <v>2287680</v>
      </c>
      <c r="R221" s="33">
        <v>2287680</v>
      </c>
      <c r="S221" s="33">
        <v>918473</v>
      </c>
      <c r="T221" s="38">
        <f t="shared" si="54"/>
        <v>0.40148665897328295</v>
      </c>
      <c r="U221" s="38">
        <f t="shared" si="55"/>
        <v>-0.99033722275995051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4910662</v>
      </c>
      <c r="E222" s="33">
        <v>4910662</v>
      </c>
      <c r="F222" s="33">
        <v>3791</v>
      </c>
      <c r="G222" s="38">
        <f t="shared" si="48"/>
        <v>7.7199367417264719E-4</v>
      </c>
      <c r="H222" s="33">
        <v>1785324</v>
      </c>
      <c r="I222" s="38">
        <f t="shared" si="49"/>
        <v>0.36356075820327277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1789115</v>
      </c>
      <c r="O222" s="38">
        <f t="shared" si="53"/>
        <v>0.36433275187744546</v>
      </c>
      <c r="P222" s="33">
        <v>618523</v>
      </c>
      <c r="Q222" s="33">
        <v>3535662</v>
      </c>
      <c r="R222" s="33">
        <v>3535662</v>
      </c>
      <c r="S222" s="33">
        <v>301681</v>
      </c>
      <c r="T222" s="38">
        <f t="shared" si="54"/>
        <v>8.5325180970352937E-2</v>
      </c>
      <c r="U222" s="38">
        <f t="shared" si="55"/>
        <v>1.8864310623857157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9779790</v>
      </c>
      <c r="E223" s="33">
        <v>9779790</v>
      </c>
      <c r="F223" s="33">
        <v>1978061</v>
      </c>
      <c r="G223" s="38">
        <f t="shared" si="48"/>
        <v>0.20226006897898627</v>
      </c>
      <c r="H223" s="33">
        <v>1763252</v>
      </c>
      <c r="I223" s="38">
        <f t="shared" si="49"/>
        <v>0.18029548691740824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3741313</v>
      </c>
      <c r="O223" s="38">
        <f t="shared" si="53"/>
        <v>0.38255555589639451</v>
      </c>
      <c r="P223" s="33">
        <v>3794721</v>
      </c>
      <c r="Q223" s="33">
        <v>10900970</v>
      </c>
      <c r="R223" s="33">
        <v>10900970</v>
      </c>
      <c r="S223" s="33">
        <v>2400167</v>
      </c>
      <c r="T223" s="38">
        <f t="shared" si="54"/>
        <v>0.22017921340944888</v>
      </c>
      <c r="U223" s="38">
        <f t="shared" si="55"/>
        <v>-0.53534080634650083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24777560</v>
      </c>
      <c r="E224" s="34">
        <f>SUM(E217:E223)</f>
        <v>24777560</v>
      </c>
      <c r="F224" s="34">
        <f>SUM(F217:F223)</f>
        <v>5253427</v>
      </c>
      <c r="G224" s="39">
        <f t="shared" si="48"/>
        <v>0.21202358101443403</v>
      </c>
      <c r="H224" s="34">
        <f>SUM(H217:H223)</f>
        <v>6581853</v>
      </c>
      <c r="I224" s="39">
        <f t="shared" si="49"/>
        <v>0.26563765762246161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11835280</v>
      </c>
      <c r="O224" s="39">
        <f t="shared" si="53"/>
        <v>0.47766123863689564</v>
      </c>
      <c r="P224" s="34">
        <f>SUM(P217:P223)</f>
        <v>9168680</v>
      </c>
      <c r="Q224" s="34">
        <f>SUM(Q217:Q223)</f>
        <v>23398665</v>
      </c>
      <c r="R224" s="34">
        <f>SUM(R217:R223)</f>
        <v>23398665</v>
      </c>
      <c r="S224" s="34">
        <f>SUM(S217:S223)</f>
        <v>6701622</v>
      </c>
      <c r="T224" s="39">
        <f t="shared" si="54"/>
        <v>0.28641044264704846</v>
      </c>
      <c r="U224" s="39">
        <f t="shared" si="55"/>
        <v>-0.2821373414711823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9250000</v>
      </c>
      <c r="E225" s="33">
        <v>9250000</v>
      </c>
      <c r="F225" s="33">
        <v>411</v>
      </c>
      <c r="G225" s="38">
        <f t="shared" si="48"/>
        <v>4.443243243243243E-5</v>
      </c>
      <c r="H225" s="33">
        <v>6438758</v>
      </c>
      <c r="I225" s="38">
        <f t="shared" si="49"/>
        <v>0.69608194594594597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6439169</v>
      </c>
      <c r="O225" s="38">
        <f t="shared" si="53"/>
        <v>0.69612637837837843</v>
      </c>
      <c r="P225" s="33">
        <v>0</v>
      </c>
      <c r="Q225" s="33">
        <v>150000</v>
      </c>
      <c r="R225" s="33">
        <v>150000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4443926</v>
      </c>
      <c r="E226" s="33">
        <v>4443926</v>
      </c>
      <c r="F226" s="33">
        <v>1040979</v>
      </c>
      <c r="G226" s="38">
        <f t="shared" si="48"/>
        <v>0.23424759998253797</v>
      </c>
      <c r="H226" s="33">
        <v>1183000</v>
      </c>
      <c r="I226" s="38">
        <f t="shared" si="49"/>
        <v>0.26620605293607497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2223979</v>
      </c>
      <c r="O226" s="38">
        <f t="shared" si="53"/>
        <v>0.50045365291861299</v>
      </c>
      <c r="P226" s="33">
        <v>1913872</v>
      </c>
      <c r="Q226" s="33">
        <v>3891072</v>
      </c>
      <c r="R226" s="33">
        <v>3891072</v>
      </c>
      <c r="S226" s="33">
        <v>1075647</v>
      </c>
      <c r="T226" s="38">
        <f t="shared" si="54"/>
        <v>0.27643975747557487</v>
      </c>
      <c r="U226" s="38">
        <f t="shared" si="55"/>
        <v>-0.38188133793691537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10032924</v>
      </c>
      <c r="E227" s="33">
        <v>10032924</v>
      </c>
      <c r="F227" s="33">
        <v>659679</v>
      </c>
      <c r="G227" s="38">
        <f t="shared" si="48"/>
        <v>6.5751420024710641E-2</v>
      </c>
      <c r="H227" s="33">
        <v>1404253</v>
      </c>
      <c r="I227" s="38">
        <f t="shared" si="49"/>
        <v>0.13996448094294345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2063932</v>
      </c>
      <c r="O227" s="38">
        <f t="shared" si="53"/>
        <v>0.2057159009676541</v>
      </c>
      <c r="P227" s="33">
        <v>1693328</v>
      </c>
      <c r="Q227" s="33">
        <v>6991101</v>
      </c>
      <c r="R227" s="33">
        <v>6991101</v>
      </c>
      <c r="S227" s="33">
        <v>1132176</v>
      </c>
      <c r="T227" s="38">
        <f t="shared" si="54"/>
        <v>0.16194530732712917</v>
      </c>
      <c r="U227" s="38">
        <f t="shared" si="55"/>
        <v>-0.17071412035943423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12195400</v>
      </c>
      <c r="E228" s="33">
        <v>12195400</v>
      </c>
      <c r="F228" s="33">
        <v>2081149</v>
      </c>
      <c r="G228" s="38">
        <f t="shared" si="48"/>
        <v>0.17065032717254047</v>
      </c>
      <c r="H228" s="33">
        <v>4230189</v>
      </c>
      <c r="I228" s="38">
        <f t="shared" si="49"/>
        <v>0.34686758941896123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6311338</v>
      </c>
      <c r="O228" s="38">
        <f t="shared" si="53"/>
        <v>0.5175179165915017</v>
      </c>
      <c r="P228" s="33">
        <v>8305122</v>
      </c>
      <c r="Q228" s="33">
        <v>10443055</v>
      </c>
      <c r="R228" s="33">
        <v>10443055</v>
      </c>
      <c r="S228" s="33">
        <v>5396509</v>
      </c>
      <c r="T228" s="38">
        <f t="shared" si="54"/>
        <v>0.5167557769254304</v>
      </c>
      <c r="U228" s="38">
        <f t="shared" si="55"/>
        <v>-0.49065299703002552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5177154</v>
      </c>
      <c r="E229" s="33">
        <v>5177154</v>
      </c>
      <c r="F229" s="33">
        <v>945514</v>
      </c>
      <c r="G229" s="38">
        <f t="shared" si="48"/>
        <v>0.18263200206136421</v>
      </c>
      <c r="H229" s="33">
        <v>990321</v>
      </c>
      <c r="I229" s="38">
        <f t="shared" si="49"/>
        <v>0.19128675716426438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1935835</v>
      </c>
      <c r="O229" s="38">
        <f t="shared" si="53"/>
        <v>0.37391875922562862</v>
      </c>
      <c r="P229" s="33">
        <v>1569011</v>
      </c>
      <c r="Q229" s="33">
        <v>3597259</v>
      </c>
      <c r="R229" s="33">
        <v>3597259</v>
      </c>
      <c r="S229" s="33">
        <v>814802</v>
      </c>
      <c r="T229" s="38">
        <f t="shared" si="54"/>
        <v>0.2265063483057517</v>
      </c>
      <c r="U229" s="38">
        <f t="shared" si="55"/>
        <v>-0.36882469275231344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41099404</v>
      </c>
      <c r="E230" s="34">
        <f>SUM(E225:E229)</f>
        <v>41099404</v>
      </c>
      <c r="F230" s="34">
        <f>SUM(F225:F229)</f>
        <v>4727732</v>
      </c>
      <c r="G230" s="39">
        <f t="shared" si="48"/>
        <v>0.11503164376787556</v>
      </c>
      <c r="H230" s="34">
        <f>SUM(H225:H229)</f>
        <v>14246521</v>
      </c>
      <c r="I230" s="39">
        <f t="shared" si="49"/>
        <v>0.34663570790466935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18974253</v>
      </c>
      <c r="O230" s="39">
        <f t="shared" si="53"/>
        <v>0.46166735167254491</v>
      </c>
      <c r="P230" s="34">
        <f>SUM(P225:P229)</f>
        <v>13481333</v>
      </c>
      <c r="Q230" s="34">
        <f>SUM(Q225:Q229)</f>
        <v>25072487</v>
      </c>
      <c r="R230" s="34">
        <f>SUM(R225:R229)</f>
        <v>25072487</v>
      </c>
      <c r="S230" s="34">
        <f>SUM(S225:S229)</f>
        <v>8419134</v>
      </c>
      <c r="T230" s="39">
        <f t="shared" si="54"/>
        <v>0.33579173856985151</v>
      </c>
      <c r="U230" s="39">
        <f t="shared" si="55"/>
        <v>5.6759075678940674E-2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83816959</v>
      </c>
      <c r="E231" s="34">
        <f>SUM(E208:E215,E217:E223,E225:E229)</f>
        <v>83816959</v>
      </c>
      <c r="F231" s="34">
        <f>SUM(F208:F215,F217:F223,F225:F229)</f>
        <v>12048852</v>
      </c>
      <c r="G231" s="39">
        <f t="shared" si="48"/>
        <v>0.14375195835964413</v>
      </c>
      <c r="H231" s="34">
        <f>SUM(H208:H215,H217:H223,H225:H229)</f>
        <v>25616624</v>
      </c>
      <c r="I231" s="39">
        <f t="shared" si="49"/>
        <v>0.30562578630417742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37665476</v>
      </c>
      <c r="O231" s="39">
        <f t="shared" si="53"/>
        <v>0.44937774466382158</v>
      </c>
      <c r="P231" s="34">
        <f>SUM(P208:P215,P217:P223,P225:P229)</f>
        <v>27803940</v>
      </c>
      <c r="Q231" s="34">
        <f>SUM(Q208:Q215,Q217:Q223,Q225:Q229)</f>
        <v>66115423</v>
      </c>
      <c r="R231" s="34">
        <f>SUM(R208:R215,R217:R223,R225:R229)</f>
        <v>66115423</v>
      </c>
      <c r="S231" s="34">
        <f>SUM(S208:S215,S217:S223,S225:S229)</f>
        <v>18685524</v>
      </c>
      <c r="T231" s="39">
        <f t="shared" si="54"/>
        <v>0.2826197451689903</v>
      </c>
      <c r="U231" s="39">
        <f t="shared" si="55"/>
        <v>-7.8669282123324913E-2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5718368</v>
      </c>
      <c r="E234" s="33">
        <v>5718368</v>
      </c>
      <c r="F234" s="33">
        <v>223430</v>
      </c>
      <c r="G234" s="38">
        <f t="shared" ref="G234:G260" si="56">IF(($D234     =0),0,($F234     /$D234     ))</f>
        <v>3.9072336722645346E-2</v>
      </c>
      <c r="H234" s="33">
        <v>1395008</v>
      </c>
      <c r="I234" s="38">
        <f t="shared" ref="I234:I260" si="57">IF(($D234     =0),0,($H234     /$D234     ))</f>
        <v>0.24395212060503976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1618438</v>
      </c>
      <c r="O234" s="38">
        <f t="shared" ref="O234:O260" si="61">IF(($D234     =0),0,($N234     /$D234     ))</f>
        <v>0.28302445732768511</v>
      </c>
      <c r="P234" s="33">
        <v>1818348</v>
      </c>
      <c r="Q234" s="33">
        <v>4810221</v>
      </c>
      <c r="R234" s="33">
        <v>4810221</v>
      </c>
      <c r="S234" s="33">
        <v>1649044</v>
      </c>
      <c r="T234" s="38">
        <f t="shared" ref="T234:T260" si="62">IF(($Q234     =0),0,($S234     /$Q234     ))</f>
        <v>0.34282083920884299</v>
      </c>
      <c r="U234" s="38">
        <f t="shared" ref="U234:U260" si="63">IF(($P234     =0),0,(($H234     /$P234     )-1))</f>
        <v>-0.23281572064313327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11429417</v>
      </c>
      <c r="E235" s="33">
        <v>11429417</v>
      </c>
      <c r="F235" s="33">
        <v>3292970</v>
      </c>
      <c r="G235" s="38">
        <f t="shared" si="56"/>
        <v>0.2881135581981128</v>
      </c>
      <c r="H235" s="33">
        <v>2657885</v>
      </c>
      <c r="I235" s="38">
        <f t="shared" si="57"/>
        <v>0.23254773187468791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5950855</v>
      </c>
      <c r="O235" s="38">
        <f t="shared" si="61"/>
        <v>0.52066129007280071</v>
      </c>
      <c r="P235" s="33">
        <v>4930292</v>
      </c>
      <c r="Q235" s="33">
        <v>11216402</v>
      </c>
      <c r="R235" s="33">
        <v>11216402</v>
      </c>
      <c r="S235" s="33">
        <v>3342496</v>
      </c>
      <c r="T235" s="38">
        <f t="shared" si="62"/>
        <v>0.29800073142884859</v>
      </c>
      <c r="U235" s="38">
        <f t="shared" si="63"/>
        <v>-0.46090718359074878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7966887</v>
      </c>
      <c r="E236" s="33">
        <v>7966887</v>
      </c>
      <c r="F236" s="33">
        <v>1683902</v>
      </c>
      <c r="G236" s="38">
        <f t="shared" si="56"/>
        <v>0.21136260624758454</v>
      </c>
      <c r="H236" s="33">
        <v>1911252</v>
      </c>
      <c r="I236" s="38">
        <f t="shared" si="57"/>
        <v>0.23989947390994751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3595154</v>
      </c>
      <c r="O236" s="38">
        <f t="shared" si="61"/>
        <v>0.45126208015753205</v>
      </c>
      <c r="P236" s="33">
        <v>0</v>
      </c>
      <c r="Q236" s="33">
        <v>1204625</v>
      </c>
      <c r="R236" s="33">
        <v>1204625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3896251</v>
      </c>
      <c r="E238" s="33">
        <v>3896251</v>
      </c>
      <c r="F238" s="33">
        <v>765125</v>
      </c>
      <c r="G238" s="38">
        <f t="shared" si="56"/>
        <v>0.19637466888041863</v>
      </c>
      <c r="H238" s="33">
        <v>816841</v>
      </c>
      <c r="I238" s="38">
        <f t="shared" si="57"/>
        <v>0.20964794105923873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1581966</v>
      </c>
      <c r="O238" s="38">
        <f t="shared" si="61"/>
        <v>0.40602260993965739</v>
      </c>
      <c r="P238" s="33">
        <v>1889944</v>
      </c>
      <c r="Q238" s="33">
        <v>4025368</v>
      </c>
      <c r="R238" s="33">
        <v>4025368</v>
      </c>
      <c r="S238" s="33">
        <v>949883</v>
      </c>
      <c r="T238" s="38">
        <f t="shared" si="62"/>
        <v>0.23597420161336802</v>
      </c>
      <c r="U238" s="38">
        <f t="shared" si="63"/>
        <v>-0.56779618867014048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29010923</v>
      </c>
      <c r="E240" s="34">
        <f>SUM(E234:E239)</f>
        <v>29010923</v>
      </c>
      <c r="F240" s="34">
        <f>SUM(F234:F239)</f>
        <v>5965427</v>
      </c>
      <c r="G240" s="39">
        <f t="shared" si="56"/>
        <v>0.20562692886400064</v>
      </c>
      <c r="H240" s="34">
        <f>SUM(H234:H239)</f>
        <v>6780986</v>
      </c>
      <c r="I240" s="39">
        <f t="shared" si="57"/>
        <v>0.23373906442066666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12746413</v>
      </c>
      <c r="O240" s="39">
        <f t="shared" si="61"/>
        <v>0.4393659932846673</v>
      </c>
      <c r="P240" s="34">
        <f>SUM(P234:P239)</f>
        <v>8638584</v>
      </c>
      <c r="Q240" s="34">
        <f>SUM(Q234:Q239)</f>
        <v>21256616</v>
      </c>
      <c r="R240" s="34">
        <f>SUM(R234:R239)</f>
        <v>21256616</v>
      </c>
      <c r="S240" s="34">
        <f>SUM(S234:S239)</f>
        <v>5941423</v>
      </c>
      <c r="T240" s="39">
        <f t="shared" si="62"/>
        <v>0.27950935369957286</v>
      </c>
      <c r="U240" s="39">
        <f t="shared" si="63"/>
        <v>-0.21503501036743988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4852776</v>
      </c>
      <c r="E243" s="33">
        <v>4852776</v>
      </c>
      <c r="F243" s="33">
        <v>455508</v>
      </c>
      <c r="G243" s="38">
        <f t="shared" si="56"/>
        <v>9.3865449384022664E-2</v>
      </c>
      <c r="H243" s="33">
        <v>535663</v>
      </c>
      <c r="I243" s="38">
        <f t="shared" si="57"/>
        <v>0.11038279945334382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991171</v>
      </c>
      <c r="O243" s="38">
        <f t="shared" si="61"/>
        <v>0.20424824883736648</v>
      </c>
      <c r="P243" s="33">
        <v>1034732</v>
      </c>
      <c r="Q243" s="33">
        <v>1942092</v>
      </c>
      <c r="R243" s="33">
        <v>1942092</v>
      </c>
      <c r="S243" s="33">
        <v>575559</v>
      </c>
      <c r="T243" s="38">
        <f t="shared" si="62"/>
        <v>0.29636031660704026</v>
      </c>
      <c r="U243" s="38">
        <f t="shared" si="63"/>
        <v>-0.48231716038549111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5576914</v>
      </c>
      <c r="E245" s="33">
        <v>5576914</v>
      </c>
      <c r="F245" s="33">
        <v>859966</v>
      </c>
      <c r="G245" s="38">
        <f t="shared" si="56"/>
        <v>0.15420105097550366</v>
      </c>
      <c r="H245" s="33">
        <v>902243</v>
      </c>
      <c r="I245" s="38">
        <f t="shared" si="57"/>
        <v>0.16178176676204797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1762209</v>
      </c>
      <c r="O245" s="38">
        <f t="shared" si="61"/>
        <v>0.3159828177375516</v>
      </c>
      <c r="P245" s="33">
        <v>1329443</v>
      </c>
      <c r="Q245" s="33">
        <v>9246710</v>
      </c>
      <c r="R245" s="33">
        <v>9246710</v>
      </c>
      <c r="S245" s="33">
        <v>582461</v>
      </c>
      <c r="T245" s="38">
        <f t="shared" si="62"/>
        <v>6.2991161180571256E-2</v>
      </c>
      <c r="U245" s="38">
        <f t="shared" si="63"/>
        <v>-0.32133758273201629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13842884</v>
      </c>
      <c r="E246" s="33">
        <v>13842884</v>
      </c>
      <c r="F246" s="33">
        <v>835574</v>
      </c>
      <c r="G246" s="38">
        <f t="shared" si="56"/>
        <v>6.0361265759360551E-2</v>
      </c>
      <c r="H246" s="33">
        <v>3038196</v>
      </c>
      <c r="I246" s="38">
        <f t="shared" si="57"/>
        <v>0.21947709740253549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3873770</v>
      </c>
      <c r="O246" s="38">
        <f t="shared" si="61"/>
        <v>0.27983836316189603</v>
      </c>
      <c r="P246" s="33">
        <v>6565248</v>
      </c>
      <c r="Q246" s="33">
        <v>14239772</v>
      </c>
      <c r="R246" s="33">
        <v>14239772</v>
      </c>
      <c r="S246" s="33">
        <v>5167053</v>
      </c>
      <c r="T246" s="38">
        <f t="shared" si="62"/>
        <v>0.36286065535318962</v>
      </c>
      <c r="U246" s="38">
        <f t="shared" si="63"/>
        <v>-0.53723058138854762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24272574</v>
      </c>
      <c r="E247" s="34">
        <f>SUM(E241:E246)</f>
        <v>24272574</v>
      </c>
      <c r="F247" s="34">
        <f>SUM(F241:F246)</f>
        <v>2151048</v>
      </c>
      <c r="G247" s="39">
        <f t="shared" si="56"/>
        <v>8.8620514659879093E-2</v>
      </c>
      <c r="H247" s="34">
        <f>SUM(H241:H246)</f>
        <v>4476102</v>
      </c>
      <c r="I247" s="39">
        <f t="shared" si="57"/>
        <v>0.18440986110496563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6627150</v>
      </c>
      <c r="O247" s="39">
        <f t="shared" si="61"/>
        <v>0.27303037576484473</v>
      </c>
      <c r="P247" s="34">
        <f>SUM(P241:P246)</f>
        <v>8929423</v>
      </c>
      <c r="Q247" s="34">
        <f>SUM(Q241:Q246)</f>
        <v>25428574</v>
      </c>
      <c r="R247" s="34">
        <f>SUM(R241:R246)</f>
        <v>25428574</v>
      </c>
      <c r="S247" s="34">
        <f>SUM(S241:S246)</f>
        <v>6325073</v>
      </c>
      <c r="T247" s="39">
        <f t="shared" si="62"/>
        <v>0.24873880068933477</v>
      </c>
      <c r="U247" s="39">
        <f t="shared" si="63"/>
        <v>-0.49872438566299304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15852930</v>
      </c>
      <c r="E253" s="33">
        <v>15852930</v>
      </c>
      <c r="F253" s="33">
        <v>-5370</v>
      </c>
      <c r="G253" s="38">
        <f t="shared" si="56"/>
        <v>-3.3873864326657596E-4</v>
      </c>
      <c r="H253" s="33">
        <v>3087808</v>
      </c>
      <c r="I253" s="38">
        <f t="shared" si="57"/>
        <v>0.19477837850794774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3082438</v>
      </c>
      <c r="O253" s="38">
        <f t="shared" si="61"/>
        <v>0.19443963986468116</v>
      </c>
      <c r="P253" s="33">
        <v>6162452</v>
      </c>
      <c r="Q253" s="33">
        <v>15644263</v>
      </c>
      <c r="R253" s="33">
        <v>15644263</v>
      </c>
      <c r="S253" s="33">
        <v>2893815</v>
      </c>
      <c r="T253" s="38">
        <f t="shared" si="62"/>
        <v>0.18497611552554441</v>
      </c>
      <c r="U253" s="38">
        <f t="shared" si="63"/>
        <v>-0.49893191865835218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15852930</v>
      </c>
      <c r="E254" s="34">
        <f>SUM(E248:E253)</f>
        <v>15852930</v>
      </c>
      <c r="F254" s="34">
        <f>SUM(F248:F253)</f>
        <v>-5370</v>
      </c>
      <c r="G254" s="39">
        <f t="shared" si="56"/>
        <v>-3.3873864326657596E-4</v>
      </c>
      <c r="H254" s="34">
        <f>SUM(H248:H253)</f>
        <v>3087808</v>
      </c>
      <c r="I254" s="39">
        <f t="shared" si="57"/>
        <v>0.19477837850794774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3082438</v>
      </c>
      <c r="O254" s="39">
        <f t="shared" si="61"/>
        <v>0.19443963986468116</v>
      </c>
      <c r="P254" s="34">
        <f>SUM(P248:P253)</f>
        <v>6162452</v>
      </c>
      <c r="Q254" s="34">
        <f>SUM(Q248:Q253)</f>
        <v>15644263</v>
      </c>
      <c r="R254" s="34">
        <f>SUM(R248:R253)</f>
        <v>15644263</v>
      </c>
      <c r="S254" s="34">
        <f>SUM(S248:S253)</f>
        <v>2893815</v>
      </c>
      <c r="T254" s="39">
        <f t="shared" si="62"/>
        <v>0.18497611552554441</v>
      </c>
      <c r="U254" s="39">
        <f t="shared" si="63"/>
        <v>-0.49893191865835218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5614163</v>
      </c>
      <c r="E255" s="33">
        <v>5614163</v>
      </c>
      <c r="F255" s="33">
        <v>747275</v>
      </c>
      <c r="G255" s="38">
        <f t="shared" si="56"/>
        <v>0.13310532665332303</v>
      </c>
      <c r="H255" s="33">
        <v>1016350</v>
      </c>
      <c r="I255" s="38">
        <f t="shared" si="57"/>
        <v>0.18103321902125036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1763625</v>
      </c>
      <c r="O255" s="38">
        <f t="shared" si="61"/>
        <v>0.31413854567457339</v>
      </c>
      <c r="P255" s="33">
        <v>2467122</v>
      </c>
      <c r="Q255" s="33">
        <v>5031500</v>
      </c>
      <c r="R255" s="33">
        <v>5031500</v>
      </c>
      <c r="S255" s="33">
        <v>1308453</v>
      </c>
      <c r="T255" s="38">
        <f t="shared" si="62"/>
        <v>0.26005227069462389</v>
      </c>
      <c r="U255" s="38">
        <f t="shared" si="63"/>
        <v>-0.58804226138796545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4943700</v>
      </c>
      <c r="E257" s="33">
        <v>4943700</v>
      </c>
      <c r="F257" s="33">
        <v>612590</v>
      </c>
      <c r="G257" s="38">
        <f t="shared" si="56"/>
        <v>0.12391326334526771</v>
      </c>
      <c r="H257" s="33">
        <v>613620</v>
      </c>
      <c r="I257" s="38">
        <f t="shared" si="57"/>
        <v>0.12412160932095394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1226210</v>
      </c>
      <c r="O257" s="38">
        <f t="shared" si="61"/>
        <v>0.24803487266622165</v>
      </c>
      <c r="P257" s="33">
        <v>37748</v>
      </c>
      <c r="Q257" s="33">
        <v>4151893</v>
      </c>
      <c r="R257" s="33">
        <v>4151893</v>
      </c>
      <c r="S257" s="33">
        <v>10284</v>
      </c>
      <c r="T257" s="38">
        <f t="shared" si="62"/>
        <v>2.4769424452894136E-3</v>
      </c>
      <c r="U257" s="38">
        <f t="shared" si="63"/>
        <v>15.25569566599555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6879484</v>
      </c>
      <c r="E258" s="33">
        <v>6879484</v>
      </c>
      <c r="F258" s="33">
        <v>1524262</v>
      </c>
      <c r="G258" s="38">
        <f t="shared" si="56"/>
        <v>0.22156632677683386</v>
      </c>
      <c r="H258" s="33">
        <v>1588951</v>
      </c>
      <c r="I258" s="38">
        <f t="shared" si="57"/>
        <v>0.23096950294527904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3113213</v>
      </c>
      <c r="O258" s="38">
        <f t="shared" si="61"/>
        <v>0.45253582972211287</v>
      </c>
      <c r="P258" s="33">
        <v>2619743</v>
      </c>
      <c r="Q258" s="33">
        <v>6048689</v>
      </c>
      <c r="R258" s="33">
        <v>6048689</v>
      </c>
      <c r="S258" s="33">
        <v>1371437</v>
      </c>
      <c r="T258" s="38">
        <f t="shared" si="62"/>
        <v>0.22673293336787526</v>
      </c>
      <c r="U258" s="38">
        <f t="shared" si="63"/>
        <v>-0.3934706572362251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17437347</v>
      </c>
      <c r="E259" s="34">
        <f>SUM(E255:E258)</f>
        <v>17437347</v>
      </c>
      <c r="F259" s="34">
        <f>SUM(F255:F258)</f>
        <v>2884127</v>
      </c>
      <c r="G259" s="39">
        <f t="shared" si="56"/>
        <v>0.16539941540418965</v>
      </c>
      <c r="H259" s="34">
        <f>SUM(H255:H258)</f>
        <v>3218921</v>
      </c>
      <c r="I259" s="39">
        <f t="shared" si="57"/>
        <v>0.18459923978114331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6103048</v>
      </c>
      <c r="O259" s="39">
        <f t="shared" si="61"/>
        <v>0.34999865518533296</v>
      </c>
      <c r="P259" s="34">
        <f>SUM(P255:P258)</f>
        <v>5124613</v>
      </c>
      <c r="Q259" s="34">
        <f>SUM(Q255:Q258)</f>
        <v>15232082</v>
      </c>
      <c r="R259" s="34">
        <f>SUM(R255:R258)</f>
        <v>15232082</v>
      </c>
      <c r="S259" s="34">
        <f>SUM(S255:S258)</f>
        <v>2690174</v>
      </c>
      <c r="T259" s="39">
        <f t="shared" si="62"/>
        <v>0.17661236330004002</v>
      </c>
      <c r="U259" s="39">
        <f t="shared" si="63"/>
        <v>-0.37187042221529709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86573774</v>
      </c>
      <c r="E260" s="34">
        <f>SUM(E234:E239,E241:E246,E248:E253,E255:E258)</f>
        <v>86573774</v>
      </c>
      <c r="F260" s="34">
        <f>SUM(F234:F239,F241:F246,F248:F253,F255:F258)</f>
        <v>10995232</v>
      </c>
      <c r="G260" s="39">
        <f t="shared" si="56"/>
        <v>0.12700418951355869</v>
      </c>
      <c r="H260" s="34">
        <f>SUM(H234:H239,H241:H246,H248:H253,H255:H258)</f>
        <v>17563817</v>
      </c>
      <c r="I260" s="39">
        <f t="shared" si="57"/>
        <v>0.20287687816405001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28559049</v>
      </c>
      <c r="O260" s="39">
        <f t="shared" si="61"/>
        <v>0.32988106767760872</v>
      </c>
      <c r="P260" s="34">
        <f>SUM(P234:P239,P241:P246,P248:P253,P255:P258)</f>
        <v>28855072</v>
      </c>
      <c r="Q260" s="34">
        <f>SUM(Q234:Q239,Q241:Q246,Q248:Q253,Q255:Q258)</f>
        <v>77561535</v>
      </c>
      <c r="R260" s="34">
        <f>SUM(R234:R239,R241:R246,R248:R253,R255:R258)</f>
        <v>77561535</v>
      </c>
      <c r="S260" s="34">
        <f>SUM(S234:S239,S241:S246,S248:S253,S255:S258)</f>
        <v>17850485</v>
      </c>
      <c r="T260" s="39">
        <f t="shared" si="62"/>
        <v>0.23014610270413033</v>
      </c>
      <c r="U260" s="39">
        <f t="shared" si="63"/>
        <v>-0.39130919513907292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2348831</v>
      </c>
      <c r="E263" s="33">
        <v>2348831</v>
      </c>
      <c r="F263" s="33">
        <v>298000</v>
      </c>
      <c r="G263" s="38">
        <f t="shared" ref="G263:G299" si="64">IF(($D263     =0),0,($F263     /$D263     ))</f>
        <v>0.12687162252201201</v>
      </c>
      <c r="H263" s="33">
        <v>446256</v>
      </c>
      <c r="I263" s="38">
        <f t="shared" ref="I263:I299" si="65">IF(($D263     =0),0,($H263     /$D263     ))</f>
        <v>0.18999068047041273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744256</v>
      </c>
      <c r="O263" s="38">
        <f t="shared" ref="O263:O299" si="69">IF(($D263     =0),0,($N263     /$D263     ))</f>
        <v>0.31686230299242474</v>
      </c>
      <c r="P263" s="33">
        <v>860899</v>
      </c>
      <c r="Q263" s="33">
        <v>2576043</v>
      </c>
      <c r="R263" s="33">
        <v>2576043</v>
      </c>
      <c r="S263" s="33">
        <v>342568</v>
      </c>
      <c r="T263" s="38">
        <f t="shared" ref="T263:T299" si="70">IF(($Q263     =0),0,($S263     /$Q263     ))</f>
        <v>0.13298225223724913</v>
      </c>
      <c r="U263" s="38">
        <f t="shared" ref="U263:U299" si="71">IF(($P263     =0),0,(($H263     /$P263     )-1))</f>
        <v>-0.48163954192071312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2866379</v>
      </c>
      <c r="E266" s="33">
        <v>2866379</v>
      </c>
      <c r="F266" s="33">
        <v>731656</v>
      </c>
      <c r="G266" s="38">
        <f t="shared" si="64"/>
        <v>0.25525445169672262</v>
      </c>
      <c r="H266" s="33">
        <v>1083840</v>
      </c>
      <c r="I266" s="38">
        <f t="shared" si="65"/>
        <v>0.3781216649996389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1815496</v>
      </c>
      <c r="O266" s="38">
        <f t="shared" si="69"/>
        <v>0.63337611669636151</v>
      </c>
      <c r="P266" s="33">
        <v>2124958</v>
      </c>
      <c r="Q266" s="33">
        <v>4508513</v>
      </c>
      <c r="R266" s="33">
        <v>4508513</v>
      </c>
      <c r="S266" s="33">
        <v>1291094</v>
      </c>
      <c r="T266" s="38">
        <f t="shared" si="70"/>
        <v>0.28636803309649989</v>
      </c>
      <c r="U266" s="38">
        <f t="shared" si="71"/>
        <v>-0.48994756602248135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5215210</v>
      </c>
      <c r="E267" s="34">
        <f>SUM(E263:E266)</f>
        <v>5215210</v>
      </c>
      <c r="F267" s="34">
        <f>SUM(F263:F266)</f>
        <v>1029656</v>
      </c>
      <c r="G267" s="39">
        <f t="shared" si="64"/>
        <v>0.19743327689584889</v>
      </c>
      <c r="H267" s="34">
        <f>SUM(H263:H266)</f>
        <v>1530096</v>
      </c>
      <c r="I267" s="39">
        <f t="shared" si="65"/>
        <v>0.29339106191313485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2559752</v>
      </c>
      <c r="O267" s="39">
        <f t="shared" si="69"/>
        <v>0.49082433880898374</v>
      </c>
      <c r="P267" s="34">
        <f>SUM(P263:P266)</f>
        <v>2985857</v>
      </c>
      <c r="Q267" s="34">
        <f>SUM(Q263:Q266)</f>
        <v>7084556</v>
      </c>
      <c r="R267" s="34">
        <f>SUM(R263:R266)</f>
        <v>7084556</v>
      </c>
      <c r="S267" s="34">
        <f>SUM(S263:S266)</f>
        <v>1633662</v>
      </c>
      <c r="T267" s="39">
        <f t="shared" si="70"/>
        <v>0.23059483191324903</v>
      </c>
      <c r="U267" s="39">
        <f t="shared" si="71"/>
        <v>-0.48755215001924068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216493</v>
      </c>
      <c r="E268" s="33">
        <v>216493</v>
      </c>
      <c r="F268" s="33">
        <v>0</v>
      </c>
      <c r="G268" s="38">
        <f t="shared" si="64"/>
        <v>0</v>
      </c>
      <c r="H268" s="33">
        <v>44689</v>
      </c>
      <c r="I268" s="38">
        <f t="shared" si="65"/>
        <v>0.20642237855265527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44689</v>
      </c>
      <c r="O268" s="38">
        <f t="shared" si="69"/>
        <v>0.20642237855265527</v>
      </c>
      <c r="P268" s="33">
        <v>90442</v>
      </c>
      <c r="Q268" s="33">
        <v>243223</v>
      </c>
      <c r="R268" s="33">
        <v>243223</v>
      </c>
      <c r="S268" s="33">
        <v>22002</v>
      </c>
      <c r="T268" s="38">
        <f t="shared" si="70"/>
        <v>9.0460194965114316E-2</v>
      </c>
      <c r="U268" s="38">
        <f t="shared" si="71"/>
        <v>-0.5058822228610601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1811442</v>
      </c>
      <c r="E269" s="33">
        <v>1811442</v>
      </c>
      <c r="F269" s="33">
        <v>256314</v>
      </c>
      <c r="G269" s="38">
        <f t="shared" si="64"/>
        <v>0.14149721603010199</v>
      </c>
      <c r="H269" s="33">
        <v>310532</v>
      </c>
      <c r="I269" s="38">
        <f t="shared" si="65"/>
        <v>0.17142806670045191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566846</v>
      </c>
      <c r="O269" s="38">
        <f t="shared" si="69"/>
        <v>0.31292528273055387</v>
      </c>
      <c r="P269" s="33">
        <v>602130</v>
      </c>
      <c r="Q269" s="33">
        <v>1492849</v>
      </c>
      <c r="R269" s="33">
        <v>1492849</v>
      </c>
      <c r="S269" s="33">
        <v>296502</v>
      </c>
      <c r="T269" s="38">
        <f t="shared" si="70"/>
        <v>0.19861486325810582</v>
      </c>
      <c r="U269" s="38">
        <f t="shared" si="71"/>
        <v>-0.48427748160696193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1920000</v>
      </c>
      <c r="E271" s="33">
        <v>1920000</v>
      </c>
      <c r="F271" s="33">
        <v>312025</v>
      </c>
      <c r="G271" s="38">
        <f t="shared" si="64"/>
        <v>0.16251302083333333</v>
      </c>
      <c r="H271" s="33">
        <v>886377</v>
      </c>
      <c r="I271" s="38">
        <f t="shared" si="65"/>
        <v>0.46165468749999999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1198402</v>
      </c>
      <c r="O271" s="38">
        <f t="shared" si="69"/>
        <v>0.62416770833333335</v>
      </c>
      <c r="P271" s="33">
        <v>775228</v>
      </c>
      <c r="Q271" s="33">
        <v>1900000</v>
      </c>
      <c r="R271" s="33">
        <v>1900000</v>
      </c>
      <c r="S271" s="33">
        <v>431456</v>
      </c>
      <c r="T271" s="38">
        <f t="shared" si="70"/>
        <v>0.22708210526315789</v>
      </c>
      <c r="U271" s="38">
        <f t="shared" si="71"/>
        <v>0.14337588425598669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1156749</v>
      </c>
      <c r="E274" s="33">
        <v>1156749</v>
      </c>
      <c r="F274" s="33">
        <v>221488</v>
      </c>
      <c r="G274" s="38">
        <f t="shared" si="64"/>
        <v>0.19147455498124485</v>
      </c>
      <c r="H274" s="33">
        <v>246222</v>
      </c>
      <c r="I274" s="38">
        <f t="shared" si="65"/>
        <v>0.21285689462450366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467710</v>
      </c>
      <c r="O274" s="38">
        <f t="shared" si="69"/>
        <v>0.40433144960574852</v>
      </c>
      <c r="P274" s="33">
        <v>516498</v>
      </c>
      <c r="Q274" s="33">
        <v>1456641</v>
      </c>
      <c r="R274" s="33">
        <v>1456641</v>
      </c>
      <c r="S274" s="33">
        <v>255318</v>
      </c>
      <c r="T274" s="38">
        <f t="shared" si="70"/>
        <v>0.17527860330719786</v>
      </c>
      <c r="U274" s="38">
        <f t="shared" si="71"/>
        <v>-0.52328566615940431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5104684</v>
      </c>
      <c r="E275" s="34">
        <f>SUM(E268:E274)</f>
        <v>5104684</v>
      </c>
      <c r="F275" s="34">
        <f>SUM(F268:F274)</f>
        <v>789827</v>
      </c>
      <c r="G275" s="39">
        <f t="shared" si="64"/>
        <v>0.15472593406369523</v>
      </c>
      <c r="H275" s="34">
        <f>SUM(H268:H274)</f>
        <v>1487820</v>
      </c>
      <c r="I275" s="39">
        <f t="shared" si="65"/>
        <v>0.29146172417332789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2277647</v>
      </c>
      <c r="O275" s="39">
        <f t="shared" si="69"/>
        <v>0.44618765823702311</v>
      </c>
      <c r="P275" s="34">
        <f>SUM(P268:P274)</f>
        <v>1984298</v>
      </c>
      <c r="Q275" s="34">
        <f>SUM(Q268:Q274)</f>
        <v>5092713</v>
      </c>
      <c r="R275" s="34">
        <f>SUM(R268:R274)</f>
        <v>5092713</v>
      </c>
      <c r="S275" s="34">
        <f>SUM(S268:S274)</f>
        <v>1005278</v>
      </c>
      <c r="T275" s="39">
        <f t="shared" si="70"/>
        <v>0.19739537649186201</v>
      </c>
      <c r="U275" s="39">
        <f t="shared" si="71"/>
        <v>-0.25020334647316078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953402</v>
      </c>
      <c r="E278" s="33">
        <v>953402</v>
      </c>
      <c r="F278" s="33">
        <v>628914</v>
      </c>
      <c r="G278" s="38">
        <f t="shared" si="64"/>
        <v>0.65965248656914921</v>
      </c>
      <c r="H278" s="33">
        <v>471019</v>
      </c>
      <c r="I278" s="38">
        <f t="shared" si="65"/>
        <v>0.49404028940572814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1099933</v>
      </c>
      <c r="O278" s="38">
        <f t="shared" si="69"/>
        <v>1.1536927759748774</v>
      </c>
      <c r="P278" s="33">
        <v>419202</v>
      </c>
      <c r="Q278" s="33">
        <v>917272</v>
      </c>
      <c r="R278" s="33">
        <v>917272</v>
      </c>
      <c r="S278" s="33">
        <v>101957</v>
      </c>
      <c r="T278" s="38">
        <f t="shared" si="70"/>
        <v>0.1111524171674269</v>
      </c>
      <c r="U278" s="38">
        <f t="shared" si="71"/>
        <v>0.12360866598918907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6907217</v>
      </c>
      <c r="E284" s="33">
        <v>6907217</v>
      </c>
      <c r="F284" s="33">
        <v>1632388</v>
      </c>
      <c r="G284" s="38">
        <f t="shared" si="64"/>
        <v>0.23633078271610694</v>
      </c>
      <c r="H284" s="33">
        <v>1555437</v>
      </c>
      <c r="I284" s="38">
        <f t="shared" si="65"/>
        <v>0.22519011636669298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3187825</v>
      </c>
      <c r="O284" s="38">
        <f t="shared" si="69"/>
        <v>0.46152089908279992</v>
      </c>
      <c r="P284" s="33">
        <v>2809200</v>
      </c>
      <c r="Q284" s="33">
        <v>5902672</v>
      </c>
      <c r="R284" s="33">
        <v>5902672</v>
      </c>
      <c r="S284" s="33">
        <v>1391129</v>
      </c>
      <c r="T284" s="38">
        <f t="shared" si="70"/>
        <v>0.23567784217046112</v>
      </c>
      <c r="U284" s="38">
        <f t="shared" si="71"/>
        <v>-0.44630606578385301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7860619</v>
      </c>
      <c r="E285" s="34">
        <f>SUM(E276:E284)</f>
        <v>7860619</v>
      </c>
      <c r="F285" s="34">
        <f>SUM(F276:F284)</f>
        <v>2261302</v>
      </c>
      <c r="G285" s="39">
        <f t="shared" si="64"/>
        <v>0.28767480016522873</v>
      </c>
      <c r="H285" s="34">
        <f>SUM(H276:H284)</f>
        <v>2026456</v>
      </c>
      <c r="I285" s="39">
        <f t="shared" si="65"/>
        <v>0.2577985270625634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4287758</v>
      </c>
      <c r="O285" s="39">
        <f t="shared" si="69"/>
        <v>0.54547332722779207</v>
      </c>
      <c r="P285" s="34">
        <f>SUM(P276:P284)</f>
        <v>3228402</v>
      </c>
      <c r="Q285" s="34">
        <f>SUM(Q276:Q284)</f>
        <v>6819944</v>
      </c>
      <c r="R285" s="34">
        <f>SUM(R276:R284)</f>
        <v>6819944</v>
      </c>
      <c r="S285" s="34">
        <f>SUM(S276:S284)</f>
        <v>1493086</v>
      </c>
      <c r="T285" s="39">
        <f t="shared" si="70"/>
        <v>0.21892936364286864</v>
      </c>
      <c r="U285" s="39">
        <f t="shared" si="71"/>
        <v>-0.37230369699932042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2001501</v>
      </c>
      <c r="E286" s="33">
        <v>2001501</v>
      </c>
      <c r="F286" s="33">
        <v>492284</v>
      </c>
      <c r="G286" s="38">
        <f t="shared" si="64"/>
        <v>0.24595740896457208</v>
      </c>
      <c r="H286" s="33">
        <v>358997</v>
      </c>
      <c r="I286" s="38">
        <f t="shared" si="65"/>
        <v>0.17936388740250442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851281</v>
      </c>
      <c r="O286" s="38">
        <f t="shared" si="69"/>
        <v>0.4253212963670765</v>
      </c>
      <c r="P286" s="33">
        <v>235476</v>
      </c>
      <c r="Q286" s="33">
        <v>1894675</v>
      </c>
      <c r="R286" s="33">
        <v>1894675</v>
      </c>
      <c r="S286" s="33">
        <v>0</v>
      </c>
      <c r="T286" s="38">
        <f t="shared" si="70"/>
        <v>0</v>
      </c>
      <c r="U286" s="38">
        <f t="shared" si="71"/>
        <v>0.5245587660738249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677144</v>
      </c>
      <c r="E288" s="33">
        <v>677144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622592</v>
      </c>
      <c r="R288" s="33">
        <v>622592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1606177</v>
      </c>
      <c r="E289" s="33">
        <v>1606177</v>
      </c>
      <c r="F289" s="33">
        <v>124318</v>
      </c>
      <c r="G289" s="38">
        <f t="shared" si="64"/>
        <v>7.7399937864880392E-2</v>
      </c>
      <c r="H289" s="33">
        <v>21242</v>
      </c>
      <c r="I289" s="38">
        <f t="shared" si="65"/>
        <v>1.3225192491238512E-2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145560</v>
      </c>
      <c r="O289" s="38">
        <f t="shared" si="69"/>
        <v>9.062513035611891E-2</v>
      </c>
      <c r="P289" s="33">
        <v>115320</v>
      </c>
      <c r="Q289" s="33">
        <v>1225644</v>
      </c>
      <c r="R289" s="33">
        <v>1225644</v>
      </c>
      <c r="S289" s="33">
        <v>32164</v>
      </c>
      <c r="T289" s="38">
        <f t="shared" si="70"/>
        <v>2.6242530457457468E-2</v>
      </c>
      <c r="U289" s="38">
        <f t="shared" si="71"/>
        <v>-0.81579951439472775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4054411</v>
      </c>
      <c r="E290" s="33">
        <v>4054411</v>
      </c>
      <c r="F290" s="33">
        <v>948525</v>
      </c>
      <c r="G290" s="38">
        <f t="shared" si="64"/>
        <v>0.23394890157904563</v>
      </c>
      <c r="H290" s="33">
        <v>937739</v>
      </c>
      <c r="I290" s="38">
        <f t="shared" si="65"/>
        <v>0.23128858914402117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1886264</v>
      </c>
      <c r="O290" s="38">
        <f t="shared" si="69"/>
        <v>0.4652374907230668</v>
      </c>
      <c r="P290" s="33">
        <v>1784785</v>
      </c>
      <c r="Q290" s="33">
        <v>3468347</v>
      </c>
      <c r="R290" s="33">
        <v>3468347</v>
      </c>
      <c r="S290" s="33">
        <v>896762</v>
      </c>
      <c r="T290" s="38">
        <f t="shared" si="70"/>
        <v>0.25855602106709624</v>
      </c>
      <c r="U290" s="38">
        <f t="shared" si="71"/>
        <v>-0.47459273806088687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4271202</v>
      </c>
      <c r="E291" s="33">
        <v>4271202</v>
      </c>
      <c r="F291" s="33">
        <v>826236</v>
      </c>
      <c r="G291" s="38">
        <f t="shared" si="64"/>
        <v>0.19344343817033238</v>
      </c>
      <c r="H291" s="33">
        <v>997629</v>
      </c>
      <c r="I291" s="38">
        <f t="shared" si="65"/>
        <v>0.23357101818176709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1823865</v>
      </c>
      <c r="O291" s="38">
        <f t="shared" si="69"/>
        <v>0.4270144563520995</v>
      </c>
      <c r="P291" s="33">
        <v>1738637</v>
      </c>
      <c r="Q291" s="33">
        <v>3817241</v>
      </c>
      <c r="R291" s="33">
        <v>3817241</v>
      </c>
      <c r="S291" s="33">
        <v>967255</v>
      </c>
      <c r="T291" s="38">
        <f t="shared" si="70"/>
        <v>0.25339112725657092</v>
      </c>
      <c r="U291" s="38">
        <f t="shared" si="71"/>
        <v>-0.42620052374359918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12610435</v>
      </c>
      <c r="E292" s="34">
        <f>SUM(E286:E291)</f>
        <v>12610435</v>
      </c>
      <c r="F292" s="34">
        <f>SUM(F286:F291)</f>
        <v>2391363</v>
      </c>
      <c r="G292" s="39">
        <f t="shared" si="64"/>
        <v>0.18963366450086774</v>
      </c>
      <c r="H292" s="34">
        <f>SUM(H286:H291)</f>
        <v>2315607</v>
      </c>
      <c r="I292" s="39">
        <f t="shared" si="65"/>
        <v>0.18362625872937768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4706970</v>
      </c>
      <c r="O292" s="39">
        <f t="shared" si="69"/>
        <v>0.37325992323024543</v>
      </c>
      <c r="P292" s="34">
        <f>SUM(P286:P291)</f>
        <v>3874218</v>
      </c>
      <c r="Q292" s="34">
        <f>SUM(Q286:Q291)</f>
        <v>11028499</v>
      </c>
      <c r="R292" s="34">
        <f>SUM(R286:R291)</f>
        <v>11028499</v>
      </c>
      <c r="S292" s="34">
        <f>SUM(S286:S291)</f>
        <v>1896181</v>
      </c>
      <c r="T292" s="39">
        <f t="shared" si="70"/>
        <v>0.17193463951894089</v>
      </c>
      <c r="U292" s="39">
        <f t="shared" si="71"/>
        <v>-0.4023033809661718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6981521</v>
      </c>
      <c r="E293" s="33">
        <v>6981521</v>
      </c>
      <c r="F293" s="33">
        <v>1477556</v>
      </c>
      <c r="G293" s="38">
        <f t="shared" si="64"/>
        <v>0.2116381229820837</v>
      </c>
      <c r="H293" s="33">
        <v>1794103</v>
      </c>
      <c r="I293" s="38">
        <f t="shared" si="65"/>
        <v>0.25697881593423555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3271659</v>
      </c>
      <c r="O293" s="38">
        <f t="shared" si="69"/>
        <v>0.46861693891631923</v>
      </c>
      <c r="P293" s="33">
        <v>3145675</v>
      </c>
      <c r="Q293" s="33">
        <v>6716442</v>
      </c>
      <c r="R293" s="33">
        <v>6716442</v>
      </c>
      <c r="S293" s="33">
        <v>1751302</v>
      </c>
      <c r="T293" s="38">
        <f t="shared" si="70"/>
        <v>0.26074847367102999</v>
      </c>
      <c r="U293" s="38">
        <f t="shared" si="71"/>
        <v>-0.42966040674894901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3611113</v>
      </c>
      <c r="E297" s="33">
        <v>3611113</v>
      </c>
      <c r="F297" s="33">
        <v>771714</v>
      </c>
      <c r="G297" s="38">
        <f t="shared" si="64"/>
        <v>0.21370530360030274</v>
      </c>
      <c r="H297" s="33">
        <v>756188</v>
      </c>
      <c r="I297" s="38">
        <f t="shared" si="65"/>
        <v>0.20940579815696711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1527902</v>
      </c>
      <c r="O297" s="38">
        <f t="shared" si="69"/>
        <v>0.42311110175726985</v>
      </c>
      <c r="P297" s="33">
        <v>1439217</v>
      </c>
      <c r="Q297" s="33">
        <v>3610700</v>
      </c>
      <c r="R297" s="33">
        <v>3610700</v>
      </c>
      <c r="S297" s="33">
        <v>678052</v>
      </c>
      <c r="T297" s="38">
        <f t="shared" si="70"/>
        <v>0.18778962528041654</v>
      </c>
      <c r="U297" s="38">
        <f t="shared" si="71"/>
        <v>-0.47458374935815795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10592634</v>
      </c>
      <c r="E298" s="34">
        <f>SUM(E293:E297)</f>
        <v>10592634</v>
      </c>
      <c r="F298" s="34">
        <f>SUM(F293:F297)</f>
        <v>2249270</v>
      </c>
      <c r="G298" s="39">
        <f t="shared" si="64"/>
        <v>0.21234284126120095</v>
      </c>
      <c r="H298" s="34">
        <f>SUM(H293:H297)</f>
        <v>2550291</v>
      </c>
      <c r="I298" s="39">
        <f t="shared" si="65"/>
        <v>0.24076079660639649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4799561</v>
      </c>
      <c r="O298" s="39">
        <f t="shared" si="69"/>
        <v>0.45310363786759744</v>
      </c>
      <c r="P298" s="34">
        <f>SUM(P293:P297)</f>
        <v>4584892</v>
      </c>
      <c r="Q298" s="34">
        <f>SUM(Q293:Q297)</f>
        <v>10327142</v>
      </c>
      <c r="R298" s="34">
        <f>SUM(R293:R297)</f>
        <v>10327142</v>
      </c>
      <c r="S298" s="34">
        <f>SUM(S293:S297)</f>
        <v>2429354</v>
      </c>
      <c r="T298" s="39">
        <f t="shared" si="70"/>
        <v>0.23523972072815499</v>
      </c>
      <c r="U298" s="39">
        <f t="shared" si="71"/>
        <v>-0.44376203408935255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41383582</v>
      </c>
      <c r="E299" s="34">
        <f>SUM(E263:E266,E268:E274,E276:E284,E286:E291,E293:E297)</f>
        <v>41383582</v>
      </c>
      <c r="F299" s="34">
        <f>SUM(F263:F266,F268:F274,F276:F284,F286:F291,F293:F297)</f>
        <v>8721418</v>
      </c>
      <c r="G299" s="39">
        <f t="shared" si="64"/>
        <v>0.21074584602173876</v>
      </c>
      <c r="H299" s="34">
        <f>SUM(H263:H266,H268:H274,H276:H284,H286:H291,H293:H297)</f>
        <v>9910270</v>
      </c>
      <c r="I299" s="39">
        <f t="shared" si="65"/>
        <v>0.23947347042119263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18631688</v>
      </c>
      <c r="O299" s="39">
        <f t="shared" si="69"/>
        <v>0.45021931644293139</v>
      </c>
      <c r="P299" s="34">
        <f>SUM(P263:P266,P268:P274,P276:P284,P286:P291,P293:P297)</f>
        <v>16657667</v>
      </c>
      <c r="Q299" s="34">
        <f>SUM(Q263:Q266,Q268:Q274,Q276:Q284,Q286:Q291,Q293:Q297)</f>
        <v>40352854</v>
      </c>
      <c r="R299" s="34">
        <f>SUM(R263:R266,R268:R274,R276:R284,R286:R291,R293:R297)</f>
        <v>40352854</v>
      </c>
      <c r="S299" s="34">
        <f>SUM(S263:S266,S268:S274,S276:S284,S286:S291,S293:S297)</f>
        <v>8457561</v>
      </c>
      <c r="T299" s="39">
        <f t="shared" si="70"/>
        <v>0.20959015686969748</v>
      </c>
      <c r="U299" s="39">
        <f t="shared" si="71"/>
        <v>-0.40506254567341271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50345506</v>
      </c>
      <c r="E302" s="33">
        <v>50345506</v>
      </c>
      <c r="F302" s="33">
        <v>11810639</v>
      </c>
      <c r="G302" s="38">
        <f t="shared" ref="G302:G339" si="72">IF(($D302     =0),0,($F302     /$D302     ))</f>
        <v>0.23459172304276771</v>
      </c>
      <c r="H302" s="33">
        <v>14498963</v>
      </c>
      <c r="I302" s="38">
        <f t="shared" ref="I302:I339" si="73">IF(($D302     =0),0,($H302     /$D302     ))</f>
        <v>0.28798921993156651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26309602</v>
      </c>
      <c r="O302" s="38">
        <f t="shared" ref="O302:O339" si="77">IF(($D302     =0),0,($N302     /$D302     ))</f>
        <v>0.52258094297433422</v>
      </c>
      <c r="P302" s="33">
        <v>25815157</v>
      </c>
      <c r="Q302" s="33">
        <v>53391941</v>
      </c>
      <c r="R302" s="33">
        <v>53391941</v>
      </c>
      <c r="S302" s="33">
        <v>13491854</v>
      </c>
      <c r="T302" s="38">
        <f t="shared" ref="T302:T339" si="78">IF(($Q302     =0),0,($S302     /$Q302     ))</f>
        <v>0.25269457800756862</v>
      </c>
      <c r="U302" s="38">
        <f t="shared" ref="U302:U339" si="79">IF(($P302     =0),0,(($H302     /$P302     )-1))</f>
        <v>-0.43835464568354165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50345506</v>
      </c>
      <c r="E303" s="34">
        <f>E302</f>
        <v>50345506</v>
      </c>
      <c r="F303" s="34">
        <f>F302</f>
        <v>11810639</v>
      </c>
      <c r="G303" s="39">
        <f t="shared" si="72"/>
        <v>0.23459172304276771</v>
      </c>
      <c r="H303" s="34">
        <f>H302</f>
        <v>14498963</v>
      </c>
      <c r="I303" s="39">
        <f t="shared" si="73"/>
        <v>0.28798921993156651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26309602</v>
      </c>
      <c r="O303" s="39">
        <f t="shared" si="77"/>
        <v>0.52258094297433422</v>
      </c>
      <c r="P303" s="34">
        <f>P302</f>
        <v>25815157</v>
      </c>
      <c r="Q303" s="34">
        <f>Q302</f>
        <v>53391941</v>
      </c>
      <c r="R303" s="34">
        <f>R302</f>
        <v>53391941</v>
      </c>
      <c r="S303" s="34">
        <f>S302</f>
        <v>13491854</v>
      </c>
      <c r="T303" s="39">
        <f t="shared" si="78"/>
        <v>0.25269457800756862</v>
      </c>
      <c r="U303" s="39">
        <f t="shared" si="79"/>
        <v>-0.43835464568354165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1148030</v>
      </c>
      <c r="E305" s="33">
        <v>1148030</v>
      </c>
      <c r="F305" s="33">
        <v>233680</v>
      </c>
      <c r="G305" s="38">
        <f t="shared" si="72"/>
        <v>0.20354868775206222</v>
      </c>
      <c r="H305" s="33">
        <v>309869</v>
      </c>
      <c r="I305" s="38">
        <f t="shared" si="73"/>
        <v>0.26991367821398393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543549</v>
      </c>
      <c r="O305" s="38">
        <f t="shared" si="77"/>
        <v>0.47346236596604618</v>
      </c>
      <c r="P305" s="33">
        <v>579092</v>
      </c>
      <c r="Q305" s="33">
        <v>1164132</v>
      </c>
      <c r="R305" s="33">
        <v>1164132</v>
      </c>
      <c r="S305" s="33">
        <v>321606</v>
      </c>
      <c r="T305" s="38">
        <f t="shared" si="78"/>
        <v>0.27626248569749823</v>
      </c>
      <c r="U305" s="38">
        <f t="shared" si="79"/>
        <v>-0.4649054036318927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1413520</v>
      </c>
      <c r="E306" s="33">
        <v>1413520</v>
      </c>
      <c r="F306" s="33">
        <v>317422</v>
      </c>
      <c r="G306" s="38">
        <f t="shared" si="72"/>
        <v>0.22456137868583395</v>
      </c>
      <c r="H306" s="33">
        <v>418686</v>
      </c>
      <c r="I306" s="38">
        <f t="shared" si="73"/>
        <v>0.29620097345633595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736108</v>
      </c>
      <c r="O306" s="38">
        <f t="shared" si="77"/>
        <v>0.52076235214216993</v>
      </c>
      <c r="P306" s="33">
        <v>527663</v>
      </c>
      <c r="Q306" s="33">
        <v>1569290</v>
      </c>
      <c r="R306" s="33">
        <v>1569290</v>
      </c>
      <c r="S306" s="33">
        <v>300001</v>
      </c>
      <c r="T306" s="38">
        <f t="shared" si="78"/>
        <v>0.19116989211681715</v>
      </c>
      <c r="U306" s="38">
        <f t="shared" si="79"/>
        <v>-0.20652765117129679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3848014</v>
      </c>
      <c r="E307" s="33">
        <v>3848014</v>
      </c>
      <c r="F307" s="33">
        <v>685539</v>
      </c>
      <c r="G307" s="38">
        <f t="shared" si="72"/>
        <v>0.17815397761026858</v>
      </c>
      <c r="H307" s="33">
        <v>848307</v>
      </c>
      <c r="I307" s="38">
        <f t="shared" si="73"/>
        <v>0.22045320001434507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1533846</v>
      </c>
      <c r="O307" s="38">
        <f t="shared" si="77"/>
        <v>0.39860717762461362</v>
      </c>
      <c r="P307" s="33">
        <v>1471665</v>
      </c>
      <c r="Q307" s="33">
        <v>3869398</v>
      </c>
      <c r="R307" s="33">
        <v>3869398</v>
      </c>
      <c r="S307" s="33">
        <v>809521</v>
      </c>
      <c r="T307" s="38">
        <f t="shared" si="78"/>
        <v>0.20921109691998599</v>
      </c>
      <c r="U307" s="38">
        <f t="shared" si="79"/>
        <v>-0.42357329963001089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1967081</v>
      </c>
      <c r="E308" s="33">
        <v>1913021</v>
      </c>
      <c r="F308" s="33">
        <v>396525</v>
      </c>
      <c r="G308" s="38">
        <f t="shared" si="72"/>
        <v>0.2015804128045566</v>
      </c>
      <c r="H308" s="33">
        <v>493174</v>
      </c>
      <c r="I308" s="38">
        <f t="shared" si="73"/>
        <v>0.25071362084225307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889699</v>
      </c>
      <c r="O308" s="38">
        <f t="shared" si="77"/>
        <v>0.45229403364680965</v>
      </c>
      <c r="P308" s="33">
        <v>1014200</v>
      </c>
      <c r="Q308" s="33">
        <v>1873955</v>
      </c>
      <c r="R308" s="33">
        <v>1873955</v>
      </c>
      <c r="S308" s="33">
        <v>635149</v>
      </c>
      <c r="T308" s="38">
        <f t="shared" si="78"/>
        <v>0.3389350331251284</v>
      </c>
      <c r="U308" s="38">
        <f t="shared" si="79"/>
        <v>-0.51373101952277656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2219282</v>
      </c>
      <c r="E309" s="33">
        <v>2219282</v>
      </c>
      <c r="F309" s="33">
        <v>313566</v>
      </c>
      <c r="G309" s="38">
        <f t="shared" si="72"/>
        <v>0.14129164297281732</v>
      </c>
      <c r="H309" s="33">
        <v>355880</v>
      </c>
      <c r="I309" s="38">
        <f t="shared" si="73"/>
        <v>0.16035816989458754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669446</v>
      </c>
      <c r="O309" s="38">
        <f t="shared" si="77"/>
        <v>0.30164981286740489</v>
      </c>
      <c r="P309" s="33">
        <v>1078019</v>
      </c>
      <c r="Q309" s="33">
        <v>2117227</v>
      </c>
      <c r="R309" s="33">
        <v>2117227</v>
      </c>
      <c r="S309" s="33">
        <v>605257</v>
      </c>
      <c r="T309" s="38">
        <f t="shared" si="78"/>
        <v>0.28587251154458165</v>
      </c>
      <c r="U309" s="38">
        <f t="shared" si="79"/>
        <v>-0.66987594838309894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10595927</v>
      </c>
      <c r="E310" s="34">
        <f>SUM(E304:E309)</f>
        <v>10541867</v>
      </c>
      <c r="F310" s="34">
        <f>SUM(F304:F309)</f>
        <v>1946732</v>
      </c>
      <c r="G310" s="39">
        <f t="shared" si="72"/>
        <v>0.18372455755876763</v>
      </c>
      <c r="H310" s="34">
        <f>SUM(H304:H309)</f>
        <v>2425916</v>
      </c>
      <c r="I310" s="39">
        <f t="shared" si="73"/>
        <v>0.22894797217836627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4372648</v>
      </c>
      <c r="O310" s="39">
        <f t="shared" si="77"/>
        <v>0.41267252973713392</v>
      </c>
      <c r="P310" s="34">
        <f>SUM(P304:P309)</f>
        <v>4670639</v>
      </c>
      <c r="Q310" s="34">
        <f>SUM(Q304:Q309)</f>
        <v>10594002</v>
      </c>
      <c r="R310" s="34">
        <f>SUM(R304:R309)</f>
        <v>10594002</v>
      </c>
      <c r="S310" s="34">
        <f>SUM(S304:S309)</f>
        <v>2671534</v>
      </c>
      <c r="T310" s="39">
        <f t="shared" si="78"/>
        <v>0.2521742019682458</v>
      </c>
      <c r="U310" s="39">
        <f t="shared" si="79"/>
        <v>-0.48060297531023055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2533737</v>
      </c>
      <c r="E311" s="33">
        <v>2533737</v>
      </c>
      <c r="F311" s="33">
        <v>516404</v>
      </c>
      <c r="G311" s="38">
        <f t="shared" si="72"/>
        <v>0.20381120850348713</v>
      </c>
      <c r="H311" s="33">
        <v>411168</v>
      </c>
      <c r="I311" s="38">
        <f t="shared" si="73"/>
        <v>0.16227730028807252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927572</v>
      </c>
      <c r="O311" s="38">
        <f t="shared" si="77"/>
        <v>0.36608850879155969</v>
      </c>
      <c r="P311" s="33">
        <v>1362497</v>
      </c>
      <c r="Q311" s="33">
        <v>2805297</v>
      </c>
      <c r="R311" s="33">
        <v>2805297</v>
      </c>
      <c r="S311" s="33">
        <v>679664</v>
      </c>
      <c r="T311" s="38">
        <f t="shared" si="78"/>
        <v>0.24227880327822687</v>
      </c>
      <c r="U311" s="38">
        <f t="shared" si="79"/>
        <v>-0.69822465664144584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9389240</v>
      </c>
      <c r="E312" s="33">
        <v>9389240</v>
      </c>
      <c r="F312" s="33">
        <v>1942162</v>
      </c>
      <c r="G312" s="38">
        <f t="shared" si="72"/>
        <v>0.20684975567777583</v>
      </c>
      <c r="H312" s="33">
        <v>2617761</v>
      </c>
      <c r="I312" s="38">
        <f t="shared" si="73"/>
        <v>0.27880435477205823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4559923</v>
      </c>
      <c r="O312" s="38">
        <f t="shared" si="77"/>
        <v>0.48565411044983409</v>
      </c>
      <c r="P312" s="33">
        <v>3719553</v>
      </c>
      <c r="Q312" s="33">
        <v>7710526</v>
      </c>
      <c r="R312" s="33">
        <v>7710526</v>
      </c>
      <c r="S312" s="33">
        <v>1929911</v>
      </c>
      <c r="T312" s="38">
        <f t="shared" si="78"/>
        <v>0.2502956348243946</v>
      </c>
      <c r="U312" s="38">
        <f t="shared" si="79"/>
        <v>-0.29621623888676951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13425379</v>
      </c>
      <c r="E313" s="33">
        <v>13425379</v>
      </c>
      <c r="F313" s="33">
        <v>1453190</v>
      </c>
      <c r="G313" s="38">
        <f t="shared" si="72"/>
        <v>0.1082420094062149</v>
      </c>
      <c r="H313" s="33">
        <v>3993257</v>
      </c>
      <c r="I313" s="38">
        <f t="shared" si="73"/>
        <v>0.29744091395855565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5446447</v>
      </c>
      <c r="O313" s="38">
        <f t="shared" si="77"/>
        <v>0.40568292336477058</v>
      </c>
      <c r="P313" s="33">
        <v>4275858</v>
      </c>
      <c r="Q313" s="33">
        <v>14594532</v>
      </c>
      <c r="R313" s="33">
        <v>14594532</v>
      </c>
      <c r="S313" s="33">
        <v>2995060</v>
      </c>
      <c r="T313" s="38">
        <f t="shared" si="78"/>
        <v>0.20521795423107778</v>
      </c>
      <c r="U313" s="38">
        <f t="shared" si="79"/>
        <v>-6.609223224905969E-2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3891300</v>
      </c>
      <c r="E314" s="33">
        <v>3891300</v>
      </c>
      <c r="F314" s="33">
        <v>914189</v>
      </c>
      <c r="G314" s="38">
        <f t="shared" si="72"/>
        <v>0.23493151388995964</v>
      </c>
      <c r="H314" s="33">
        <v>901513</v>
      </c>
      <c r="I314" s="38">
        <f t="shared" si="73"/>
        <v>0.2316739906971963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1815702</v>
      </c>
      <c r="O314" s="38">
        <f t="shared" si="77"/>
        <v>0.46660550458715594</v>
      </c>
      <c r="P314" s="33">
        <v>576383</v>
      </c>
      <c r="Q314" s="33">
        <v>3439599</v>
      </c>
      <c r="R314" s="33">
        <v>3439599</v>
      </c>
      <c r="S314" s="33">
        <v>573524</v>
      </c>
      <c r="T314" s="38">
        <f t="shared" si="78"/>
        <v>0.16674153004463602</v>
      </c>
      <c r="U314" s="38">
        <f t="shared" si="79"/>
        <v>0.5640867270547536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4131826</v>
      </c>
      <c r="E315" s="33">
        <v>4042012</v>
      </c>
      <c r="F315" s="33">
        <v>404226</v>
      </c>
      <c r="G315" s="38">
        <f t="shared" si="72"/>
        <v>9.7832290130320104E-2</v>
      </c>
      <c r="H315" s="33">
        <v>526386</v>
      </c>
      <c r="I315" s="38">
        <f t="shared" si="73"/>
        <v>0.12739791075422827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930612</v>
      </c>
      <c r="O315" s="38">
        <f t="shared" si="77"/>
        <v>0.22523020088454837</v>
      </c>
      <c r="P315" s="33">
        <v>989382</v>
      </c>
      <c r="Q315" s="33">
        <v>3812160</v>
      </c>
      <c r="R315" s="33">
        <v>3812160</v>
      </c>
      <c r="S315" s="33">
        <v>531688</v>
      </c>
      <c r="T315" s="38">
        <f t="shared" si="78"/>
        <v>0.13947158566272139</v>
      </c>
      <c r="U315" s="38">
        <f t="shared" si="79"/>
        <v>-0.46796485078564198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2559849</v>
      </c>
      <c r="E316" s="33">
        <v>2418249</v>
      </c>
      <c r="F316" s="33">
        <v>620560</v>
      </c>
      <c r="G316" s="38">
        <f t="shared" si="72"/>
        <v>0.24242054902457136</v>
      </c>
      <c r="H316" s="33">
        <v>365972</v>
      </c>
      <c r="I316" s="38">
        <f t="shared" si="73"/>
        <v>0.14296624527462362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986532</v>
      </c>
      <c r="O316" s="38">
        <f t="shared" si="77"/>
        <v>0.38538679429919498</v>
      </c>
      <c r="P316" s="33">
        <v>1107297</v>
      </c>
      <c r="Q316" s="33">
        <v>2547462</v>
      </c>
      <c r="R316" s="33">
        <v>2547462</v>
      </c>
      <c r="S316" s="33">
        <v>674687</v>
      </c>
      <c r="T316" s="38">
        <f t="shared" si="78"/>
        <v>0.26484673765496797</v>
      </c>
      <c r="U316" s="38">
        <f t="shared" si="79"/>
        <v>-0.66949066059060947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35931331</v>
      </c>
      <c r="E317" s="34">
        <f>SUM(E311:E316)</f>
        <v>35699917</v>
      </c>
      <c r="F317" s="34">
        <f>SUM(F311:F316)</f>
        <v>5850731</v>
      </c>
      <c r="G317" s="39">
        <f t="shared" si="72"/>
        <v>0.16283090097608685</v>
      </c>
      <c r="H317" s="34">
        <f>SUM(H311:H316)</f>
        <v>8816057</v>
      </c>
      <c r="I317" s="39">
        <f t="shared" si="73"/>
        <v>0.24535848672012733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14666788</v>
      </c>
      <c r="O317" s="39">
        <f t="shared" si="77"/>
        <v>0.40818938769621421</v>
      </c>
      <c r="P317" s="34">
        <f>SUM(P311:P316)</f>
        <v>12030970</v>
      </c>
      <c r="Q317" s="34">
        <f>SUM(Q311:Q316)</f>
        <v>34909576</v>
      </c>
      <c r="R317" s="34">
        <f>SUM(R311:R316)</f>
        <v>34909576</v>
      </c>
      <c r="S317" s="34">
        <f>SUM(S311:S316)</f>
        <v>7384534</v>
      </c>
      <c r="T317" s="39">
        <f t="shared" si="78"/>
        <v>0.2115331907783698</v>
      </c>
      <c r="U317" s="39">
        <f t="shared" si="79"/>
        <v>-0.26721976698470695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2482363</v>
      </c>
      <c r="E318" s="33">
        <v>2482363</v>
      </c>
      <c r="F318" s="33">
        <v>657315</v>
      </c>
      <c r="G318" s="38">
        <f t="shared" si="72"/>
        <v>0.26479406919938786</v>
      </c>
      <c r="H318" s="33">
        <v>584520</v>
      </c>
      <c r="I318" s="38">
        <f t="shared" si="73"/>
        <v>0.23546918802769781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1241835</v>
      </c>
      <c r="O318" s="38">
        <f t="shared" si="77"/>
        <v>0.50026325722708564</v>
      </c>
      <c r="P318" s="33">
        <v>1182700</v>
      </c>
      <c r="Q318" s="33">
        <v>1475992</v>
      </c>
      <c r="R318" s="33">
        <v>1475992</v>
      </c>
      <c r="S318" s="33">
        <v>591405</v>
      </c>
      <c r="T318" s="38">
        <f t="shared" si="78"/>
        <v>0.40068306603287823</v>
      </c>
      <c r="U318" s="38">
        <f t="shared" si="79"/>
        <v>-0.50577492178912653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4091269</v>
      </c>
      <c r="E319" s="33">
        <v>4091269</v>
      </c>
      <c r="F319" s="33">
        <v>657231</v>
      </c>
      <c r="G319" s="38">
        <f t="shared" si="72"/>
        <v>0.16064233371112974</v>
      </c>
      <c r="H319" s="33">
        <v>828064</v>
      </c>
      <c r="I319" s="38">
        <f t="shared" si="73"/>
        <v>0.20239783793243613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1485295</v>
      </c>
      <c r="O319" s="38">
        <f t="shared" si="77"/>
        <v>0.36304017164356583</v>
      </c>
      <c r="P319" s="33">
        <v>1445811</v>
      </c>
      <c r="Q319" s="33">
        <v>3569242</v>
      </c>
      <c r="R319" s="33">
        <v>3569242</v>
      </c>
      <c r="S319" s="33">
        <v>788504</v>
      </c>
      <c r="T319" s="38">
        <f t="shared" si="78"/>
        <v>0.22091637384072024</v>
      </c>
      <c r="U319" s="38">
        <f t="shared" si="79"/>
        <v>-0.42726677276628822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1648100</v>
      </c>
      <c r="E320" s="33">
        <v>1648100</v>
      </c>
      <c r="F320" s="33">
        <v>383076</v>
      </c>
      <c r="G320" s="38">
        <f t="shared" si="72"/>
        <v>0.23243492506522662</v>
      </c>
      <c r="H320" s="33">
        <v>455325</v>
      </c>
      <c r="I320" s="38">
        <f t="shared" si="73"/>
        <v>0.27627267762878466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838401</v>
      </c>
      <c r="O320" s="38">
        <f t="shared" si="77"/>
        <v>0.50870760269401127</v>
      </c>
      <c r="P320" s="33">
        <v>787680</v>
      </c>
      <c r="Q320" s="33">
        <v>1527900</v>
      </c>
      <c r="R320" s="33">
        <v>1527900</v>
      </c>
      <c r="S320" s="33">
        <v>443705</v>
      </c>
      <c r="T320" s="38">
        <f t="shared" si="78"/>
        <v>0.2904018587603901</v>
      </c>
      <c r="U320" s="38">
        <f t="shared" si="79"/>
        <v>-0.42194165143205364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2020434</v>
      </c>
      <c r="E321" s="33">
        <v>2020434</v>
      </c>
      <c r="F321" s="33">
        <v>448581</v>
      </c>
      <c r="G321" s="38">
        <f t="shared" si="72"/>
        <v>0.22202210020223379</v>
      </c>
      <c r="H321" s="33">
        <v>580130</v>
      </c>
      <c r="I321" s="38">
        <f t="shared" si="73"/>
        <v>0.28713137870378347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1028711</v>
      </c>
      <c r="O321" s="38">
        <f t="shared" si="77"/>
        <v>0.50915347890601725</v>
      </c>
      <c r="P321" s="33">
        <v>896887</v>
      </c>
      <c r="Q321" s="33">
        <v>1853388</v>
      </c>
      <c r="R321" s="33">
        <v>1853388</v>
      </c>
      <c r="S321" s="33">
        <v>495115</v>
      </c>
      <c r="T321" s="38">
        <f t="shared" si="78"/>
        <v>0.26714050161110353</v>
      </c>
      <c r="U321" s="38">
        <f t="shared" si="79"/>
        <v>-0.35317381119360636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2363719</v>
      </c>
      <c r="E322" s="33">
        <v>2363719</v>
      </c>
      <c r="F322" s="33">
        <v>394635</v>
      </c>
      <c r="G322" s="38">
        <f t="shared" si="72"/>
        <v>0.16695512453045391</v>
      </c>
      <c r="H322" s="33">
        <v>537686</v>
      </c>
      <c r="I322" s="38">
        <f t="shared" si="73"/>
        <v>0.22747458560006498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932321</v>
      </c>
      <c r="O322" s="38">
        <f t="shared" si="77"/>
        <v>0.39442971013051892</v>
      </c>
      <c r="P322" s="33">
        <v>742230</v>
      </c>
      <c r="Q322" s="33">
        <v>1905134</v>
      </c>
      <c r="R322" s="33">
        <v>1905134</v>
      </c>
      <c r="S322" s="33">
        <v>411090</v>
      </c>
      <c r="T322" s="38">
        <f t="shared" si="78"/>
        <v>0.21578009735798112</v>
      </c>
      <c r="U322" s="38">
        <f t="shared" si="79"/>
        <v>-0.27558034571494017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12605885</v>
      </c>
      <c r="E323" s="34">
        <f>SUM(E318:E322)</f>
        <v>12605885</v>
      </c>
      <c r="F323" s="34">
        <f>SUM(F318:F322)</f>
        <v>2540838</v>
      </c>
      <c r="G323" s="39">
        <f t="shared" si="72"/>
        <v>0.20155966836124556</v>
      </c>
      <c r="H323" s="34">
        <f>SUM(H318:H322)</f>
        <v>2985725</v>
      </c>
      <c r="I323" s="39">
        <f t="shared" si="73"/>
        <v>0.23685167681602681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5526563</v>
      </c>
      <c r="O323" s="39">
        <f t="shared" si="77"/>
        <v>0.43841134517727237</v>
      </c>
      <c r="P323" s="34">
        <f>SUM(P318:P322)</f>
        <v>5055308</v>
      </c>
      <c r="Q323" s="34">
        <f>SUM(Q318:Q322)</f>
        <v>10331656</v>
      </c>
      <c r="R323" s="34">
        <f>SUM(R318:R322)</f>
        <v>10331656</v>
      </c>
      <c r="S323" s="34">
        <f>SUM(S318:S322)</f>
        <v>2729819</v>
      </c>
      <c r="T323" s="39">
        <f t="shared" si="78"/>
        <v>0.26421892095516925</v>
      </c>
      <c r="U323" s="39">
        <f t="shared" si="79"/>
        <v>-0.40938811245526485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1983596</v>
      </c>
      <c r="E325" s="33">
        <v>1983596</v>
      </c>
      <c r="F325" s="33">
        <v>416502</v>
      </c>
      <c r="G325" s="38">
        <f t="shared" si="72"/>
        <v>0.20997320018794149</v>
      </c>
      <c r="H325" s="33">
        <v>542628</v>
      </c>
      <c r="I325" s="38">
        <f t="shared" si="73"/>
        <v>0.27355772042290871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959130</v>
      </c>
      <c r="O325" s="38">
        <f t="shared" si="77"/>
        <v>0.48353092061085018</v>
      </c>
      <c r="P325" s="33">
        <v>884742</v>
      </c>
      <c r="Q325" s="33">
        <v>1880337</v>
      </c>
      <c r="R325" s="33">
        <v>1880337</v>
      </c>
      <c r="S325" s="33">
        <v>484676</v>
      </c>
      <c r="T325" s="38">
        <f t="shared" si="78"/>
        <v>0.25776017809573498</v>
      </c>
      <c r="U325" s="38">
        <f t="shared" si="79"/>
        <v>-0.3866822192232312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8626267</v>
      </c>
      <c r="E326" s="33">
        <v>8626267</v>
      </c>
      <c r="F326" s="33">
        <v>299166</v>
      </c>
      <c r="G326" s="38">
        <f t="shared" si="72"/>
        <v>3.4680818481505386E-2</v>
      </c>
      <c r="H326" s="33">
        <v>4512619</v>
      </c>
      <c r="I326" s="38">
        <f t="shared" si="73"/>
        <v>0.52312535654182746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4811785</v>
      </c>
      <c r="O326" s="38">
        <f t="shared" si="77"/>
        <v>0.55780617502333285</v>
      </c>
      <c r="P326" s="33">
        <v>3000090</v>
      </c>
      <c r="Q326" s="33">
        <v>7339797</v>
      </c>
      <c r="R326" s="33">
        <v>7339797</v>
      </c>
      <c r="S326" s="33">
        <v>2572550</v>
      </c>
      <c r="T326" s="38">
        <f t="shared" si="78"/>
        <v>0.35049334470694488</v>
      </c>
      <c r="U326" s="38">
        <f t="shared" si="79"/>
        <v>0.50416120849707835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15855010</v>
      </c>
      <c r="E327" s="33">
        <v>15855010</v>
      </c>
      <c r="F327" s="33">
        <v>1050793</v>
      </c>
      <c r="G327" s="38">
        <f t="shared" si="72"/>
        <v>6.6275139530028684E-2</v>
      </c>
      <c r="H327" s="33">
        <v>4767060</v>
      </c>
      <c r="I327" s="38">
        <f t="shared" si="73"/>
        <v>0.30066584631608556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5817853</v>
      </c>
      <c r="O327" s="38">
        <f t="shared" si="77"/>
        <v>0.36694098584611423</v>
      </c>
      <c r="P327" s="33">
        <v>3897310</v>
      </c>
      <c r="Q327" s="33">
        <v>15569815</v>
      </c>
      <c r="R327" s="33">
        <v>15569815</v>
      </c>
      <c r="S327" s="33">
        <v>2538022</v>
      </c>
      <c r="T327" s="38">
        <f t="shared" si="78"/>
        <v>0.16300913016628649</v>
      </c>
      <c r="U327" s="38">
        <f t="shared" si="79"/>
        <v>0.22316674834693684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2570300</v>
      </c>
      <c r="E328" s="33">
        <v>2570300</v>
      </c>
      <c r="F328" s="33">
        <v>476549</v>
      </c>
      <c r="G328" s="38">
        <f t="shared" si="72"/>
        <v>0.18540598373730693</v>
      </c>
      <c r="H328" s="33">
        <v>612281</v>
      </c>
      <c r="I328" s="38">
        <f t="shared" si="73"/>
        <v>0.23821382717970666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1088830</v>
      </c>
      <c r="O328" s="38">
        <f t="shared" si="77"/>
        <v>0.42361981091701356</v>
      </c>
      <c r="P328" s="33">
        <v>895271</v>
      </c>
      <c r="Q328" s="33">
        <v>2498831</v>
      </c>
      <c r="R328" s="33">
        <v>2498831</v>
      </c>
      <c r="S328" s="33">
        <v>477329</v>
      </c>
      <c r="T328" s="38">
        <f t="shared" si="78"/>
        <v>0.1910209213828386</v>
      </c>
      <c r="U328" s="38">
        <f t="shared" si="79"/>
        <v>-0.31609423291941774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5057867</v>
      </c>
      <c r="E329" s="33">
        <v>5057867</v>
      </c>
      <c r="F329" s="33">
        <v>1004551</v>
      </c>
      <c r="G329" s="38">
        <f t="shared" si="72"/>
        <v>0.19861158864003345</v>
      </c>
      <c r="H329" s="33">
        <v>1235977</v>
      </c>
      <c r="I329" s="38">
        <f t="shared" si="73"/>
        <v>0.24436724018247219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2240528</v>
      </c>
      <c r="O329" s="38">
        <f t="shared" si="77"/>
        <v>0.44297882882250561</v>
      </c>
      <c r="P329" s="33">
        <v>1959538</v>
      </c>
      <c r="Q329" s="33">
        <v>4868435</v>
      </c>
      <c r="R329" s="33">
        <v>4868435</v>
      </c>
      <c r="S329" s="33">
        <v>955645</v>
      </c>
      <c r="T329" s="38">
        <f t="shared" si="78"/>
        <v>0.19629408629261766</v>
      </c>
      <c r="U329" s="38">
        <f t="shared" si="79"/>
        <v>-0.36925081320188735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2896748</v>
      </c>
      <c r="E330" s="33">
        <v>2896748</v>
      </c>
      <c r="F330" s="33">
        <v>549853</v>
      </c>
      <c r="G330" s="38">
        <f t="shared" si="72"/>
        <v>0.18981733999643738</v>
      </c>
      <c r="H330" s="33">
        <v>567330</v>
      </c>
      <c r="I330" s="38">
        <f t="shared" si="73"/>
        <v>0.19585065735783713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1117183</v>
      </c>
      <c r="O330" s="38">
        <f t="shared" si="77"/>
        <v>0.38566799735427454</v>
      </c>
      <c r="P330" s="33">
        <v>1347561</v>
      </c>
      <c r="Q330" s="33">
        <v>5767160</v>
      </c>
      <c r="R330" s="33">
        <v>5767160</v>
      </c>
      <c r="S330" s="33">
        <v>762644</v>
      </c>
      <c r="T330" s="38">
        <f t="shared" si="78"/>
        <v>0.13223909168464201</v>
      </c>
      <c r="U330" s="38">
        <f t="shared" si="79"/>
        <v>-0.57899493974669791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2484675</v>
      </c>
      <c r="E331" s="33">
        <v>2484675</v>
      </c>
      <c r="F331" s="33">
        <v>655669</v>
      </c>
      <c r="G331" s="38">
        <f t="shared" si="72"/>
        <v>0.26388521637638723</v>
      </c>
      <c r="H331" s="33">
        <v>835388</v>
      </c>
      <c r="I331" s="38">
        <f t="shared" si="73"/>
        <v>0.33621620533872637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1491057</v>
      </c>
      <c r="O331" s="38">
        <f t="shared" si="77"/>
        <v>0.6001014217151136</v>
      </c>
      <c r="P331" s="33">
        <v>1465134</v>
      </c>
      <c r="Q331" s="33">
        <v>2701106</v>
      </c>
      <c r="R331" s="33">
        <v>2701106</v>
      </c>
      <c r="S331" s="33">
        <v>865947</v>
      </c>
      <c r="T331" s="38">
        <f t="shared" si="78"/>
        <v>0.32058978803497529</v>
      </c>
      <c r="U331" s="38">
        <f t="shared" si="79"/>
        <v>-0.42982143612802648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39474463</v>
      </c>
      <c r="E332" s="34">
        <f>SUM(E324:E331)</f>
        <v>39474463</v>
      </c>
      <c r="F332" s="34">
        <f>SUM(F324:F331)</f>
        <v>4453083</v>
      </c>
      <c r="G332" s="39">
        <f t="shared" si="72"/>
        <v>0.11280921034948595</v>
      </c>
      <c r="H332" s="34">
        <f>SUM(H324:H331)</f>
        <v>13073283</v>
      </c>
      <c r="I332" s="39">
        <f t="shared" si="73"/>
        <v>0.3311833019742409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17526366</v>
      </c>
      <c r="O332" s="39">
        <f t="shared" si="77"/>
        <v>0.44399251232372688</v>
      </c>
      <c r="P332" s="34">
        <f>SUM(P324:P331)</f>
        <v>13449646</v>
      </c>
      <c r="Q332" s="34">
        <f>SUM(Q324:Q331)</f>
        <v>40625481</v>
      </c>
      <c r="R332" s="34">
        <f>SUM(R324:R331)</f>
        <v>40625481</v>
      </c>
      <c r="S332" s="34">
        <f>SUM(S324:S331)</f>
        <v>8656813</v>
      </c>
      <c r="T332" s="39">
        <f t="shared" si="78"/>
        <v>0.21308825857348002</v>
      </c>
      <c r="U332" s="39">
        <f t="shared" si="79"/>
        <v>-2.7983115689439009E-2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1555301</v>
      </c>
      <c r="E335" s="33">
        <v>1555301</v>
      </c>
      <c r="F335" s="33">
        <v>277092</v>
      </c>
      <c r="G335" s="38">
        <f t="shared" si="72"/>
        <v>0.17815972599516106</v>
      </c>
      <c r="H335" s="33">
        <v>373433</v>
      </c>
      <c r="I335" s="38">
        <f t="shared" si="73"/>
        <v>0.24010336262884163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650525</v>
      </c>
      <c r="O335" s="38">
        <f t="shared" si="77"/>
        <v>0.41826308862400269</v>
      </c>
      <c r="P335" s="33">
        <v>249908</v>
      </c>
      <c r="Q335" s="33">
        <v>1756912</v>
      </c>
      <c r="R335" s="33">
        <v>1756912</v>
      </c>
      <c r="S335" s="33">
        <v>105028</v>
      </c>
      <c r="T335" s="38">
        <f t="shared" si="78"/>
        <v>5.9779886528181267E-2</v>
      </c>
      <c r="U335" s="38">
        <f t="shared" si="79"/>
        <v>0.49428189573763137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992330</v>
      </c>
      <c r="E336" s="33">
        <v>992330</v>
      </c>
      <c r="F336" s="33">
        <v>140793</v>
      </c>
      <c r="G336" s="38">
        <f t="shared" si="72"/>
        <v>0.14188122902663428</v>
      </c>
      <c r="H336" s="33">
        <v>427778</v>
      </c>
      <c r="I336" s="38">
        <f t="shared" si="73"/>
        <v>0.43108441748208759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568571</v>
      </c>
      <c r="O336" s="38">
        <f t="shared" si="77"/>
        <v>0.57296564650872195</v>
      </c>
      <c r="P336" s="33">
        <v>155376</v>
      </c>
      <c r="Q336" s="33">
        <v>1044355</v>
      </c>
      <c r="R336" s="33">
        <v>1044355</v>
      </c>
      <c r="S336" s="33">
        <v>97147</v>
      </c>
      <c r="T336" s="38">
        <f t="shared" si="78"/>
        <v>9.3021051270880117E-2</v>
      </c>
      <c r="U336" s="38">
        <f t="shared" si="79"/>
        <v>1.7531793842034804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2547631</v>
      </c>
      <c r="E337" s="34">
        <f>SUM(E333:E336)</f>
        <v>2547631</v>
      </c>
      <c r="F337" s="34">
        <f>SUM(F333:F336)</f>
        <v>417885</v>
      </c>
      <c r="G337" s="39">
        <f t="shared" si="72"/>
        <v>0.1640288566122802</v>
      </c>
      <c r="H337" s="34">
        <f>SUM(H333:H336)</f>
        <v>801211</v>
      </c>
      <c r="I337" s="39">
        <f t="shared" si="73"/>
        <v>0.31449256191340114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1219096</v>
      </c>
      <c r="O337" s="39">
        <f t="shared" si="77"/>
        <v>0.47852141852568131</v>
      </c>
      <c r="P337" s="34">
        <f>SUM(P333:P336)</f>
        <v>405284</v>
      </c>
      <c r="Q337" s="34">
        <f>SUM(Q333:Q336)</f>
        <v>2801267</v>
      </c>
      <c r="R337" s="34">
        <f>SUM(R333:R336)</f>
        <v>2801267</v>
      </c>
      <c r="S337" s="34">
        <f>SUM(S333:S336)</f>
        <v>202175</v>
      </c>
      <c r="T337" s="39">
        <f t="shared" si="78"/>
        <v>7.2172698996561202E-2</v>
      </c>
      <c r="U337" s="39">
        <f t="shared" si="79"/>
        <v>0.97691248605915848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151500743</v>
      </c>
      <c r="E338" s="34">
        <f>SUM(E302,E304:E309,E311:E316,E318:E322,E324:E331,E333:E336)</f>
        <v>151215269</v>
      </c>
      <c r="F338" s="34">
        <f>SUM(F302,F304:F309,F311:F316,F318:F322,F324:F331,F333:F336)</f>
        <v>27019908</v>
      </c>
      <c r="G338" s="39">
        <f t="shared" si="72"/>
        <v>0.17834835305065139</v>
      </c>
      <c r="H338" s="34">
        <f>SUM(H302,H304:H309,H311:H316,H318:H322,H324:H331,H333:H336)</f>
        <v>42601155</v>
      </c>
      <c r="I338" s="39">
        <f t="shared" si="73"/>
        <v>0.28119436351543176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69621063</v>
      </c>
      <c r="O338" s="39">
        <f t="shared" si="77"/>
        <v>0.45954271656608309</v>
      </c>
      <c r="P338" s="34">
        <f>SUM(P302,P304:P309,P311:P316,P318:P322,P324:P331,P333:P336)</f>
        <v>61427004</v>
      </c>
      <c r="Q338" s="34">
        <f>SUM(Q302,Q304:Q309,Q311:Q316,Q318:Q322,Q324:Q331,Q333:Q336)</f>
        <v>152653923</v>
      </c>
      <c r="R338" s="34">
        <f>SUM(R302,R304:R309,R311:R316,R318:R322,R324:R331,R333:R336)</f>
        <v>152653923</v>
      </c>
      <c r="S338" s="34">
        <f>SUM(S302,S304:S309,S311:S316,S318:S322,S324:S331,S333:S336)</f>
        <v>35136729</v>
      </c>
      <c r="T338" s="39">
        <f t="shared" si="78"/>
        <v>0.23017246009458925</v>
      </c>
      <c r="U338" s="39">
        <f t="shared" si="79"/>
        <v>-0.30647512940725552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1368644778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1367399975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244943747</v>
      </c>
      <c r="G339" s="41">
        <f t="shared" si="72"/>
        <v>0.17896809379416637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341032222</v>
      </c>
      <c r="I339" s="41">
        <f t="shared" si="73"/>
        <v>0.24917511649615193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585975969</v>
      </c>
      <c r="O339" s="41">
        <f t="shared" si="77"/>
        <v>0.42814321029031832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656911891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1325540275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1325540275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336795814</v>
      </c>
      <c r="T339" s="41">
        <f t="shared" si="78"/>
        <v>0.25408191689988446</v>
      </c>
      <c r="U339" s="41">
        <f t="shared" si="79"/>
        <v>-0.48085545919886541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166542933</v>
      </c>
      <c r="E8" s="33">
        <v>166542933</v>
      </c>
      <c r="F8" s="33">
        <v>42882111</v>
      </c>
      <c r="G8" s="38">
        <f>IF(($D8       =0),0,($F8       /$D8       ))</f>
        <v>0.25748382250479518</v>
      </c>
      <c r="H8" s="33">
        <v>46330907</v>
      </c>
      <c r="I8" s="38">
        <f>IF(($D8       =0),0,($H8       /$D8       ))</f>
        <v>0.27819197227660208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89213018</v>
      </c>
      <c r="O8" s="38">
        <f>IF(($D8       =0),0,($N8       /$D8       ))</f>
        <v>0.53567579478139726</v>
      </c>
      <c r="P8" s="33">
        <v>74349339</v>
      </c>
      <c r="Q8" s="33">
        <v>150843612</v>
      </c>
      <c r="R8" s="33">
        <v>150843612</v>
      </c>
      <c r="S8" s="33">
        <v>40847354</v>
      </c>
      <c r="T8" s="38">
        <f>IF(($Q8       =0),0,($S8       /$Q8       ))</f>
        <v>0.27079273333762388</v>
      </c>
      <c r="U8" s="38">
        <f>IF(($P8       =0),0,(($H8       /$P8       )-1))</f>
        <v>-0.37684843438890558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368376780</v>
      </c>
      <c r="E9" s="33">
        <v>368376780</v>
      </c>
      <c r="F9" s="33">
        <v>39539115</v>
      </c>
      <c r="G9" s="38">
        <f>IF(($D9       =0),0,($F9       /$D9       ))</f>
        <v>0.10733335309570816</v>
      </c>
      <c r="H9" s="33">
        <v>77199820</v>
      </c>
      <c r="I9" s="38">
        <f>IF(($D9       =0),0,($H9       /$D9       ))</f>
        <v>0.20956755200477076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116738935</v>
      </c>
      <c r="O9" s="38">
        <f>IF(($D9       =0),0,($N9       /$D9       ))</f>
        <v>0.31690090510047891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534919713</v>
      </c>
      <c r="E10" s="34">
        <f>SUM(E8:E9)</f>
        <v>534919713</v>
      </c>
      <c r="F10" s="34">
        <f>SUM(F8:F9)</f>
        <v>82421226</v>
      </c>
      <c r="G10" s="39">
        <f t="shared" ref="G10:G54" si="0">IF(($D10      =0),0,($F10      /$D10      ))</f>
        <v>0.15408148923462839</v>
      </c>
      <c r="H10" s="34">
        <f>SUM(H8:H9)</f>
        <v>123530727</v>
      </c>
      <c r="I10" s="39">
        <f t="shared" ref="I10:I54" si="1">IF(($D10      =0),0,($H10      /$D10      ))</f>
        <v>0.23093321109293274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205951953</v>
      </c>
      <c r="O10" s="39">
        <f t="shared" ref="O10:O54" si="5">IF(($D10      =0),0,($N10      /$D10      ))</f>
        <v>0.38501470032756113</v>
      </c>
      <c r="P10" s="34">
        <f>SUM(P8:P9)</f>
        <v>74349339</v>
      </c>
      <c r="Q10" s="34">
        <f>SUM(Q8:Q9)</f>
        <v>150843612</v>
      </c>
      <c r="R10" s="34">
        <f>SUM(R8:R9)</f>
        <v>150843612</v>
      </c>
      <c r="S10" s="34">
        <f>SUM(S8:S9)</f>
        <v>40847354</v>
      </c>
      <c r="T10" s="39">
        <f t="shared" ref="T10:T54" si="6">IF(($Q10      =0),0,($S10      /$Q10      ))</f>
        <v>0.27079273333762388</v>
      </c>
      <c r="U10" s="39">
        <f t="shared" ref="U10:U54" si="7">IF(($P10      =0),0,(($H10      /$P10      )-1))</f>
        <v>0.66149058836958852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6102088</v>
      </c>
      <c r="E11" s="33">
        <v>6102088</v>
      </c>
      <c r="F11" s="33">
        <v>1425940</v>
      </c>
      <c r="G11" s="38">
        <f t="shared" si="0"/>
        <v>0.23368066799429965</v>
      </c>
      <c r="H11" s="33">
        <v>1693100</v>
      </c>
      <c r="I11" s="38">
        <f t="shared" si="1"/>
        <v>0.27746240303319125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3119040</v>
      </c>
      <c r="O11" s="38">
        <f t="shared" si="5"/>
        <v>0.5111430710274909</v>
      </c>
      <c r="P11" s="33">
        <v>2613559</v>
      </c>
      <c r="Q11" s="33">
        <v>6102088</v>
      </c>
      <c r="R11" s="33">
        <v>6102088</v>
      </c>
      <c r="S11" s="33">
        <v>1420606</v>
      </c>
      <c r="T11" s="38">
        <f t="shared" si="6"/>
        <v>0.23280654097417147</v>
      </c>
      <c r="U11" s="38">
        <f t="shared" si="7"/>
        <v>-0.35218604209815041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8740787</v>
      </c>
      <c r="E12" s="33">
        <v>8740787</v>
      </c>
      <c r="F12" s="33">
        <v>1792123</v>
      </c>
      <c r="G12" s="38">
        <f t="shared" si="0"/>
        <v>0.20502993609156703</v>
      </c>
      <c r="H12" s="33">
        <v>2306088</v>
      </c>
      <c r="I12" s="38">
        <f t="shared" si="1"/>
        <v>0.2638307054044447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4098211</v>
      </c>
      <c r="O12" s="38">
        <f t="shared" si="5"/>
        <v>0.46886064149601175</v>
      </c>
      <c r="P12" s="33">
        <v>4001785</v>
      </c>
      <c r="Q12" s="33">
        <v>8543829</v>
      </c>
      <c r="R12" s="33">
        <v>8543829</v>
      </c>
      <c r="S12" s="33">
        <v>2202427</v>
      </c>
      <c r="T12" s="38">
        <f t="shared" si="6"/>
        <v>0.25777985491048566</v>
      </c>
      <c r="U12" s="38">
        <f t="shared" si="7"/>
        <v>-0.42373515818565965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15379596</v>
      </c>
      <c r="E13" s="33">
        <v>15379596</v>
      </c>
      <c r="F13" s="33">
        <v>2020000</v>
      </c>
      <c r="G13" s="38">
        <f t="shared" si="0"/>
        <v>0.13134285191886705</v>
      </c>
      <c r="H13" s="33">
        <v>96670</v>
      </c>
      <c r="I13" s="38">
        <f t="shared" si="1"/>
        <v>6.2856007400974639E-3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2116670</v>
      </c>
      <c r="O13" s="38">
        <f t="shared" si="5"/>
        <v>0.13762845265896451</v>
      </c>
      <c r="P13" s="33">
        <v>5632372</v>
      </c>
      <c r="Q13" s="33">
        <v>14459100</v>
      </c>
      <c r="R13" s="33">
        <v>14459100</v>
      </c>
      <c r="S13" s="33">
        <v>3584203</v>
      </c>
      <c r="T13" s="38">
        <f t="shared" si="6"/>
        <v>0.24788562220331833</v>
      </c>
      <c r="U13" s="38">
        <f t="shared" si="7"/>
        <v>-0.98283671604077283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10760222</v>
      </c>
      <c r="E14" s="33">
        <v>10760222</v>
      </c>
      <c r="F14" s="33">
        <v>2243337</v>
      </c>
      <c r="G14" s="38">
        <f t="shared" si="0"/>
        <v>0.20848426733203088</v>
      </c>
      <c r="H14" s="33">
        <v>3253324</v>
      </c>
      <c r="I14" s="38">
        <f t="shared" si="1"/>
        <v>0.30234729357814366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5496661</v>
      </c>
      <c r="O14" s="38">
        <f t="shared" si="5"/>
        <v>0.51083156091017456</v>
      </c>
      <c r="P14" s="33">
        <v>4585703</v>
      </c>
      <c r="Q14" s="33">
        <v>11158123</v>
      </c>
      <c r="R14" s="33">
        <v>11158123</v>
      </c>
      <c r="S14" s="33">
        <v>2890666</v>
      </c>
      <c r="T14" s="38">
        <f t="shared" si="6"/>
        <v>0.25906382283113388</v>
      </c>
      <c r="U14" s="38">
        <f t="shared" si="7"/>
        <v>-0.29055065275705816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18120427</v>
      </c>
      <c r="E15" s="33">
        <v>18120427</v>
      </c>
      <c r="F15" s="33">
        <v>2426279</v>
      </c>
      <c r="G15" s="38">
        <f t="shared" si="0"/>
        <v>0.1338974517543102</v>
      </c>
      <c r="H15" s="33">
        <v>2322678</v>
      </c>
      <c r="I15" s="38">
        <f t="shared" si="1"/>
        <v>0.1281800920033507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4748957</v>
      </c>
      <c r="O15" s="38">
        <f t="shared" si="5"/>
        <v>0.2620775437576609</v>
      </c>
      <c r="P15" s="33">
        <v>4721199</v>
      </c>
      <c r="Q15" s="33">
        <v>11578313</v>
      </c>
      <c r="R15" s="33">
        <v>11578313</v>
      </c>
      <c r="S15" s="33">
        <v>2348668</v>
      </c>
      <c r="T15" s="38">
        <f t="shared" si="6"/>
        <v>0.20285062253887937</v>
      </c>
      <c r="U15" s="38">
        <f t="shared" si="7"/>
        <v>-0.50803217572485293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11186269</v>
      </c>
      <c r="E16" s="33">
        <v>11186269</v>
      </c>
      <c r="F16" s="33">
        <v>2081330</v>
      </c>
      <c r="G16" s="38">
        <f t="shared" si="0"/>
        <v>0.1860611433535167</v>
      </c>
      <c r="H16" s="33">
        <v>2693476</v>
      </c>
      <c r="I16" s="38">
        <f t="shared" si="1"/>
        <v>0.24078412560970955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4774806</v>
      </c>
      <c r="O16" s="38">
        <f t="shared" si="5"/>
        <v>0.42684526896322628</v>
      </c>
      <c r="P16" s="33">
        <v>4694949</v>
      </c>
      <c r="Q16" s="33">
        <v>10773152</v>
      </c>
      <c r="R16" s="33">
        <v>10773152</v>
      </c>
      <c r="S16" s="33">
        <v>2658285</v>
      </c>
      <c r="T16" s="38">
        <f t="shared" si="6"/>
        <v>0.2467509044706693</v>
      </c>
      <c r="U16" s="38">
        <f t="shared" si="7"/>
        <v>-0.42630345931340252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7287918</v>
      </c>
      <c r="E17" s="33">
        <v>7287918</v>
      </c>
      <c r="F17" s="33">
        <v>938006</v>
      </c>
      <c r="G17" s="38">
        <f t="shared" si="0"/>
        <v>0.12870699148920173</v>
      </c>
      <c r="H17" s="33">
        <v>937450</v>
      </c>
      <c r="I17" s="38">
        <f t="shared" si="1"/>
        <v>0.12863070083938924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1875456</v>
      </c>
      <c r="O17" s="38">
        <f t="shared" si="5"/>
        <v>0.25733769232859094</v>
      </c>
      <c r="P17" s="33">
        <v>1592878</v>
      </c>
      <c r="Q17" s="33">
        <v>5966821</v>
      </c>
      <c r="R17" s="33">
        <v>5966821</v>
      </c>
      <c r="S17" s="33">
        <v>785092</v>
      </c>
      <c r="T17" s="38">
        <f t="shared" si="6"/>
        <v>0.13157626146318116</v>
      </c>
      <c r="U17" s="38">
        <f t="shared" si="7"/>
        <v>-0.41147407397176683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8374950</v>
      </c>
      <c r="E18" s="33">
        <v>8541450</v>
      </c>
      <c r="F18" s="33">
        <v>1626358</v>
      </c>
      <c r="G18" s="38">
        <f t="shared" si="0"/>
        <v>0.19419315936214546</v>
      </c>
      <c r="H18" s="33">
        <v>1912491</v>
      </c>
      <c r="I18" s="38">
        <f t="shared" si="1"/>
        <v>0.2283584976626726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3538849</v>
      </c>
      <c r="O18" s="38">
        <f t="shared" si="5"/>
        <v>0.42255165702481806</v>
      </c>
      <c r="P18" s="33">
        <v>3359727</v>
      </c>
      <c r="Q18" s="33">
        <v>9007462</v>
      </c>
      <c r="R18" s="33">
        <v>9007462</v>
      </c>
      <c r="S18" s="33">
        <v>1915511</v>
      </c>
      <c r="T18" s="38">
        <f t="shared" si="6"/>
        <v>0.21265823824735536</v>
      </c>
      <c r="U18" s="38">
        <f t="shared" si="7"/>
        <v>-0.43075999924993902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85952257</v>
      </c>
      <c r="E19" s="34">
        <f>SUM(E11:E18)</f>
        <v>86118757</v>
      </c>
      <c r="F19" s="34">
        <f>SUM(F11:F18)</f>
        <v>14553373</v>
      </c>
      <c r="G19" s="39">
        <f t="shared" si="0"/>
        <v>0.16931926522883511</v>
      </c>
      <c r="H19" s="34">
        <f>SUM(H11:H18)</f>
        <v>15215277</v>
      </c>
      <c r="I19" s="39">
        <f t="shared" si="1"/>
        <v>0.17702009849491213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29768650</v>
      </c>
      <c r="O19" s="39">
        <f t="shared" si="5"/>
        <v>0.34633936372374724</v>
      </c>
      <c r="P19" s="34">
        <f>SUM(P11:P18)</f>
        <v>31202172</v>
      </c>
      <c r="Q19" s="34">
        <f>SUM(Q11:Q18)</f>
        <v>77588888</v>
      </c>
      <c r="R19" s="34">
        <f>SUM(R11:R18)</f>
        <v>77588888</v>
      </c>
      <c r="S19" s="34">
        <f>SUM(S11:S18)</f>
        <v>17805458</v>
      </c>
      <c r="T19" s="39">
        <f t="shared" si="6"/>
        <v>0.22948463960457843</v>
      </c>
      <c r="U19" s="39">
        <f t="shared" si="7"/>
        <v>-0.51236481229575936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46194387</v>
      </c>
      <c r="E20" s="33">
        <v>46194387</v>
      </c>
      <c r="F20" s="33">
        <v>3638880</v>
      </c>
      <c r="G20" s="38">
        <f t="shared" si="0"/>
        <v>7.8773206796747833E-2</v>
      </c>
      <c r="H20" s="33">
        <v>5748659</v>
      </c>
      <c r="I20" s="38">
        <f t="shared" si="1"/>
        <v>0.12444496774034473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9387539</v>
      </c>
      <c r="O20" s="38">
        <f t="shared" si="5"/>
        <v>0.20321817453709257</v>
      </c>
      <c r="P20" s="33">
        <v>7350209</v>
      </c>
      <c r="Q20" s="33">
        <v>44536466</v>
      </c>
      <c r="R20" s="33">
        <v>44536466</v>
      </c>
      <c r="S20" s="33">
        <v>5314880</v>
      </c>
      <c r="T20" s="38">
        <f t="shared" si="6"/>
        <v>0.11933771305518494</v>
      </c>
      <c r="U20" s="38">
        <f t="shared" si="7"/>
        <v>-0.21789176334985849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37008022</v>
      </c>
      <c r="E21" s="33">
        <v>37658022</v>
      </c>
      <c r="F21" s="33">
        <v>6004104</v>
      </c>
      <c r="G21" s="38">
        <f t="shared" si="0"/>
        <v>0.16223790614910463</v>
      </c>
      <c r="H21" s="33">
        <v>6930950</v>
      </c>
      <c r="I21" s="38">
        <f t="shared" si="1"/>
        <v>0.18728236813088794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12935054</v>
      </c>
      <c r="O21" s="38">
        <f t="shared" si="5"/>
        <v>0.3495202742799926</v>
      </c>
      <c r="P21" s="33">
        <v>4108454</v>
      </c>
      <c r="Q21" s="33">
        <v>12875059</v>
      </c>
      <c r="R21" s="33">
        <v>12875059</v>
      </c>
      <c r="S21" s="33">
        <v>3054842</v>
      </c>
      <c r="T21" s="38">
        <f t="shared" si="6"/>
        <v>0.2372681942661389</v>
      </c>
      <c r="U21" s="38">
        <f t="shared" si="7"/>
        <v>0.68699710402014968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450000</v>
      </c>
      <c r="E22" s="33">
        <v>450000</v>
      </c>
      <c r="F22" s="33">
        <v>1146734</v>
      </c>
      <c r="G22" s="38">
        <f t="shared" si="0"/>
        <v>2.548297777777778</v>
      </c>
      <c r="H22" s="33">
        <v>1095948</v>
      </c>
      <c r="I22" s="38">
        <f t="shared" si="1"/>
        <v>2.4354399999999998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2242682</v>
      </c>
      <c r="O22" s="38">
        <f t="shared" si="5"/>
        <v>4.9837377777777778</v>
      </c>
      <c r="P22" s="33">
        <v>163254</v>
      </c>
      <c r="Q22" s="33">
        <v>1401993</v>
      </c>
      <c r="R22" s="33">
        <v>1401993</v>
      </c>
      <c r="S22" s="33">
        <v>125888</v>
      </c>
      <c r="T22" s="38">
        <f t="shared" si="6"/>
        <v>8.979217442597788E-2</v>
      </c>
      <c r="U22" s="38">
        <f t="shared" si="7"/>
        <v>5.713146385387188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8029598</v>
      </c>
      <c r="E23" s="33">
        <v>8029598</v>
      </c>
      <c r="F23" s="33">
        <v>1164461</v>
      </c>
      <c r="G23" s="38">
        <f t="shared" si="0"/>
        <v>0.14502108324725596</v>
      </c>
      <c r="H23" s="33">
        <v>1225460</v>
      </c>
      <c r="I23" s="38">
        <f t="shared" si="1"/>
        <v>0.1526178521016868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2389921</v>
      </c>
      <c r="O23" s="38">
        <f t="shared" si="5"/>
        <v>0.29763893534894276</v>
      </c>
      <c r="P23" s="33">
        <v>1871439</v>
      </c>
      <c r="Q23" s="33">
        <v>10983369</v>
      </c>
      <c r="R23" s="33">
        <v>10983369</v>
      </c>
      <c r="S23" s="33">
        <v>1040064</v>
      </c>
      <c r="T23" s="38">
        <f t="shared" si="6"/>
        <v>9.4694442115165214E-2</v>
      </c>
      <c r="U23" s="38">
        <f t="shared" si="7"/>
        <v>-0.34517769481131899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1310993</v>
      </c>
      <c r="E24" s="33">
        <v>1310993</v>
      </c>
      <c r="F24" s="33">
        <v>233879</v>
      </c>
      <c r="G24" s="38">
        <f t="shared" si="0"/>
        <v>0.1783983591064178</v>
      </c>
      <c r="H24" s="33">
        <v>282314</v>
      </c>
      <c r="I24" s="38">
        <f t="shared" si="1"/>
        <v>0.21534363646487814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516193</v>
      </c>
      <c r="O24" s="38">
        <f t="shared" si="5"/>
        <v>0.39374199557129597</v>
      </c>
      <c r="P24" s="33">
        <v>430545</v>
      </c>
      <c r="Q24" s="33">
        <v>1633230</v>
      </c>
      <c r="R24" s="33">
        <v>1633230</v>
      </c>
      <c r="S24" s="33">
        <v>218313</v>
      </c>
      <c r="T24" s="38">
        <f t="shared" si="6"/>
        <v>0.13366947704854798</v>
      </c>
      <c r="U24" s="38">
        <f t="shared" si="7"/>
        <v>-0.34428689219477637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6594159</v>
      </c>
      <c r="E25" s="33">
        <v>6594159</v>
      </c>
      <c r="F25" s="33">
        <v>898476</v>
      </c>
      <c r="G25" s="38">
        <f t="shared" si="0"/>
        <v>0.1362533114533635</v>
      </c>
      <c r="H25" s="33">
        <v>1282738</v>
      </c>
      <c r="I25" s="38">
        <f t="shared" si="1"/>
        <v>0.19452639828672619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2181214</v>
      </c>
      <c r="O25" s="38">
        <f t="shared" si="5"/>
        <v>0.33077970974008969</v>
      </c>
      <c r="P25" s="33">
        <v>3848464</v>
      </c>
      <c r="Q25" s="33">
        <v>10440194</v>
      </c>
      <c r="R25" s="33">
        <v>10440194</v>
      </c>
      <c r="S25" s="33">
        <v>3848464</v>
      </c>
      <c r="T25" s="38">
        <f t="shared" si="6"/>
        <v>0.36861997008867842</v>
      </c>
      <c r="U25" s="38">
        <f t="shared" si="7"/>
        <v>-0.66668832032727865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9441552</v>
      </c>
      <c r="E26" s="33">
        <v>9441552</v>
      </c>
      <c r="F26" s="33">
        <v>1709553</v>
      </c>
      <c r="G26" s="38">
        <f t="shared" si="0"/>
        <v>0.18106694746795865</v>
      </c>
      <c r="H26" s="33">
        <v>1750486</v>
      </c>
      <c r="I26" s="38">
        <f t="shared" si="1"/>
        <v>0.18540235757849979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3460039</v>
      </c>
      <c r="O26" s="38">
        <f t="shared" si="5"/>
        <v>0.36646930504645847</v>
      </c>
      <c r="P26" s="33">
        <v>4019621</v>
      </c>
      <c r="Q26" s="33">
        <v>9214896</v>
      </c>
      <c r="R26" s="33">
        <v>9214896</v>
      </c>
      <c r="S26" s="33">
        <v>2029767</v>
      </c>
      <c r="T26" s="38">
        <f t="shared" si="6"/>
        <v>0.22027020163873798</v>
      </c>
      <c r="U26" s="38">
        <f t="shared" si="7"/>
        <v>-0.56451466444224474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109028711</v>
      </c>
      <c r="E27" s="34">
        <f>SUM(E20:E26)</f>
        <v>109678711</v>
      </c>
      <c r="F27" s="34">
        <f>SUM(F20:F26)</f>
        <v>14796087</v>
      </c>
      <c r="G27" s="39">
        <f t="shared" si="0"/>
        <v>0.13570817140083405</v>
      </c>
      <c r="H27" s="34">
        <f>SUM(H20:H26)</f>
        <v>18316555</v>
      </c>
      <c r="I27" s="39">
        <f t="shared" si="1"/>
        <v>0.16799753782285842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33112642</v>
      </c>
      <c r="O27" s="39">
        <f t="shared" si="5"/>
        <v>0.30370570922369244</v>
      </c>
      <c r="P27" s="34">
        <f>SUM(P20:P26)</f>
        <v>21791986</v>
      </c>
      <c r="Q27" s="34">
        <f>SUM(Q20:Q26)</f>
        <v>91085207</v>
      </c>
      <c r="R27" s="34">
        <f>SUM(R20:R26)</f>
        <v>91085207</v>
      </c>
      <c r="S27" s="34">
        <f>SUM(S20:S26)</f>
        <v>15632218</v>
      </c>
      <c r="T27" s="39">
        <f t="shared" si="6"/>
        <v>0.17162191880400512</v>
      </c>
      <c r="U27" s="39">
        <f t="shared" si="7"/>
        <v>-0.15948206831630674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13398994</v>
      </c>
      <c r="E28" s="33">
        <v>13398994</v>
      </c>
      <c r="F28" s="33">
        <v>2553738</v>
      </c>
      <c r="G28" s="38">
        <f t="shared" si="0"/>
        <v>0.19059177129268062</v>
      </c>
      <c r="H28" s="33">
        <v>3102098</v>
      </c>
      <c r="I28" s="38">
        <f t="shared" si="1"/>
        <v>0.23151723181606021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5655836</v>
      </c>
      <c r="O28" s="38">
        <f t="shared" si="5"/>
        <v>0.42210900310874083</v>
      </c>
      <c r="P28" s="33">
        <v>3012790</v>
      </c>
      <c r="Q28" s="33">
        <v>13383476</v>
      </c>
      <c r="R28" s="33">
        <v>13383476</v>
      </c>
      <c r="S28" s="33">
        <v>1960198</v>
      </c>
      <c r="T28" s="38">
        <f t="shared" si="6"/>
        <v>0.14646404267471322</v>
      </c>
      <c r="U28" s="38">
        <f t="shared" si="7"/>
        <v>2.9642955532911408E-2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14714949</v>
      </c>
      <c r="E29" s="33">
        <v>14714949</v>
      </c>
      <c r="F29" s="33">
        <v>3299359</v>
      </c>
      <c r="G29" s="38">
        <f t="shared" si="0"/>
        <v>0.2242181743205498</v>
      </c>
      <c r="H29" s="33">
        <v>7240523</v>
      </c>
      <c r="I29" s="38">
        <f t="shared" si="1"/>
        <v>0.49205219807421691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10539882</v>
      </c>
      <c r="O29" s="38">
        <f t="shared" si="5"/>
        <v>0.71627037239476676</v>
      </c>
      <c r="P29" s="33">
        <v>21777104</v>
      </c>
      <c r="Q29" s="33">
        <v>14292236</v>
      </c>
      <c r="R29" s="33">
        <v>14292236</v>
      </c>
      <c r="S29" s="33">
        <v>7865790</v>
      </c>
      <c r="T29" s="38">
        <f t="shared" si="6"/>
        <v>0.55035405236801294</v>
      </c>
      <c r="U29" s="38">
        <f t="shared" si="7"/>
        <v>-0.66751671847643279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23454997</v>
      </c>
      <c r="E30" s="33">
        <v>23454997</v>
      </c>
      <c r="F30" s="33">
        <v>1785863</v>
      </c>
      <c r="G30" s="38">
        <f t="shared" si="0"/>
        <v>7.6139979894263049E-2</v>
      </c>
      <c r="H30" s="33">
        <v>5292314</v>
      </c>
      <c r="I30" s="38">
        <f t="shared" si="1"/>
        <v>0.22563695062506298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7078177</v>
      </c>
      <c r="O30" s="38">
        <f t="shared" si="5"/>
        <v>0.30177693051932603</v>
      </c>
      <c r="P30" s="33">
        <v>4591881</v>
      </c>
      <c r="Q30" s="33">
        <v>11260911</v>
      </c>
      <c r="R30" s="33">
        <v>11260911</v>
      </c>
      <c r="S30" s="33">
        <v>2574555</v>
      </c>
      <c r="T30" s="38">
        <f t="shared" si="6"/>
        <v>0.22862759504981436</v>
      </c>
      <c r="U30" s="38">
        <f t="shared" si="7"/>
        <v>0.15253727176292253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7143341</v>
      </c>
      <c r="E31" s="33">
        <v>7143341</v>
      </c>
      <c r="F31" s="33">
        <v>3023724</v>
      </c>
      <c r="G31" s="38">
        <f t="shared" si="0"/>
        <v>0.42329268615343996</v>
      </c>
      <c r="H31" s="33">
        <v>4216783</v>
      </c>
      <c r="I31" s="38">
        <f t="shared" si="1"/>
        <v>0.5903096324254995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7240507</v>
      </c>
      <c r="O31" s="38">
        <f t="shared" si="5"/>
        <v>1.0136023185789396</v>
      </c>
      <c r="P31" s="33">
        <v>5847681</v>
      </c>
      <c r="Q31" s="33">
        <v>7936048</v>
      </c>
      <c r="R31" s="33">
        <v>7936048</v>
      </c>
      <c r="S31" s="33">
        <v>2979041</v>
      </c>
      <c r="T31" s="38">
        <f t="shared" si="6"/>
        <v>0.37538092007508017</v>
      </c>
      <c r="U31" s="38">
        <f t="shared" si="7"/>
        <v>-0.27889654035505695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6171538</v>
      </c>
      <c r="E32" s="33">
        <v>6171538</v>
      </c>
      <c r="F32" s="33">
        <v>870564</v>
      </c>
      <c r="G32" s="38">
        <f t="shared" si="0"/>
        <v>0.14106110988865336</v>
      </c>
      <c r="H32" s="33">
        <v>389346</v>
      </c>
      <c r="I32" s="38">
        <f t="shared" si="1"/>
        <v>6.3087353589980327E-2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1259910</v>
      </c>
      <c r="O32" s="38">
        <f t="shared" si="5"/>
        <v>0.20414846347863369</v>
      </c>
      <c r="P32" s="33">
        <v>1315012</v>
      </c>
      <c r="Q32" s="33">
        <v>4104793</v>
      </c>
      <c r="R32" s="33">
        <v>4104793</v>
      </c>
      <c r="S32" s="33">
        <v>535504</v>
      </c>
      <c r="T32" s="38">
        <f t="shared" si="6"/>
        <v>0.1304582228628825</v>
      </c>
      <c r="U32" s="38">
        <f t="shared" si="7"/>
        <v>-0.70392209348659929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17934103</v>
      </c>
      <c r="E33" s="33">
        <v>17934103</v>
      </c>
      <c r="F33" s="33">
        <v>4447360</v>
      </c>
      <c r="G33" s="38">
        <f t="shared" si="0"/>
        <v>0.24798340903919197</v>
      </c>
      <c r="H33" s="33">
        <v>4679868</v>
      </c>
      <c r="I33" s="38">
        <f t="shared" si="1"/>
        <v>0.26094798273434694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9127228</v>
      </c>
      <c r="O33" s="38">
        <f t="shared" si="5"/>
        <v>0.50893139177353897</v>
      </c>
      <c r="P33" s="33">
        <v>9309864</v>
      </c>
      <c r="Q33" s="33">
        <v>16798909</v>
      </c>
      <c r="R33" s="33">
        <v>16798909</v>
      </c>
      <c r="S33" s="33">
        <v>4519035</v>
      </c>
      <c r="T33" s="38">
        <f t="shared" si="6"/>
        <v>0.26900764805619221</v>
      </c>
      <c r="U33" s="38">
        <f t="shared" si="7"/>
        <v>-0.49732155056185567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17744902</v>
      </c>
      <c r="E34" s="33">
        <v>17744902</v>
      </c>
      <c r="F34" s="33">
        <v>3599858</v>
      </c>
      <c r="G34" s="38">
        <f t="shared" si="0"/>
        <v>0.20286716714468189</v>
      </c>
      <c r="H34" s="33">
        <v>3787261</v>
      </c>
      <c r="I34" s="38">
        <f t="shared" si="1"/>
        <v>0.2134281158611076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7387119</v>
      </c>
      <c r="O34" s="38">
        <f t="shared" si="5"/>
        <v>0.4162952830057895</v>
      </c>
      <c r="P34" s="33">
        <v>8438239</v>
      </c>
      <c r="Q34" s="33">
        <v>18723941</v>
      </c>
      <c r="R34" s="33">
        <v>18723941</v>
      </c>
      <c r="S34" s="33">
        <v>5429019</v>
      </c>
      <c r="T34" s="38">
        <f t="shared" si="6"/>
        <v>0.28995065728950975</v>
      </c>
      <c r="U34" s="38">
        <f t="shared" si="7"/>
        <v>-0.55117874712958481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100562824</v>
      </c>
      <c r="E35" s="34">
        <f>SUM(E28:E34)</f>
        <v>100562824</v>
      </c>
      <c r="F35" s="34">
        <f>SUM(F28:F34)</f>
        <v>19580466</v>
      </c>
      <c r="G35" s="39">
        <f t="shared" si="0"/>
        <v>0.19470879218745885</v>
      </c>
      <c r="H35" s="34">
        <f>SUM(H28:H34)</f>
        <v>28708193</v>
      </c>
      <c r="I35" s="39">
        <f t="shared" si="1"/>
        <v>0.28547520702083706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48288659</v>
      </c>
      <c r="O35" s="39">
        <f t="shared" si="5"/>
        <v>0.48018399920829591</v>
      </c>
      <c r="P35" s="34">
        <f>SUM(P28:P34)</f>
        <v>54292571</v>
      </c>
      <c r="Q35" s="34">
        <f>SUM(Q28:Q34)</f>
        <v>86500314</v>
      </c>
      <c r="R35" s="34">
        <f>SUM(R28:R34)</f>
        <v>86500314</v>
      </c>
      <c r="S35" s="34">
        <f>SUM(S28:S34)</f>
        <v>25863142</v>
      </c>
      <c r="T35" s="39">
        <f t="shared" si="6"/>
        <v>0.29899477590335682</v>
      </c>
      <c r="U35" s="39">
        <f t="shared" si="7"/>
        <v>-0.47123165340613549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5381515</v>
      </c>
      <c r="E36" s="33">
        <v>5381515</v>
      </c>
      <c r="F36" s="33">
        <v>5535</v>
      </c>
      <c r="G36" s="38">
        <f t="shared" si="0"/>
        <v>1.0285207789999657E-3</v>
      </c>
      <c r="H36" s="33">
        <v>2105327</v>
      </c>
      <c r="I36" s="38">
        <f t="shared" si="1"/>
        <v>0.39121455575242287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2110862</v>
      </c>
      <c r="O36" s="38">
        <f t="shared" si="5"/>
        <v>0.39224307653142282</v>
      </c>
      <c r="P36" s="33">
        <v>3161044</v>
      </c>
      <c r="Q36" s="33">
        <v>7228243</v>
      </c>
      <c r="R36" s="33">
        <v>7228243</v>
      </c>
      <c r="S36" s="33">
        <v>2906966</v>
      </c>
      <c r="T36" s="38">
        <f t="shared" si="6"/>
        <v>0.40216771904320314</v>
      </c>
      <c r="U36" s="38">
        <f t="shared" si="7"/>
        <v>-0.33397731888578586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11869934</v>
      </c>
      <c r="E37" s="33">
        <v>11869934</v>
      </c>
      <c r="F37" s="33">
        <v>1463682</v>
      </c>
      <c r="G37" s="38">
        <f t="shared" si="0"/>
        <v>0.12331003693870581</v>
      </c>
      <c r="H37" s="33">
        <v>3608712</v>
      </c>
      <c r="I37" s="38">
        <f t="shared" si="1"/>
        <v>0.30402123550139371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5072394</v>
      </c>
      <c r="O37" s="38">
        <f t="shared" si="5"/>
        <v>0.4273312724400995</v>
      </c>
      <c r="P37" s="33">
        <v>1878855</v>
      </c>
      <c r="Q37" s="33">
        <v>11666228</v>
      </c>
      <c r="R37" s="33">
        <v>11666228</v>
      </c>
      <c r="S37" s="33">
        <v>935097</v>
      </c>
      <c r="T37" s="38">
        <f t="shared" si="6"/>
        <v>8.0154185225935926E-2</v>
      </c>
      <c r="U37" s="38">
        <f t="shared" si="7"/>
        <v>0.92069744605091941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9401033</v>
      </c>
      <c r="E38" s="33">
        <v>9401033</v>
      </c>
      <c r="F38" s="33">
        <v>410632</v>
      </c>
      <c r="G38" s="38">
        <f t="shared" si="0"/>
        <v>4.367945522582465E-2</v>
      </c>
      <c r="H38" s="33">
        <v>680491</v>
      </c>
      <c r="I38" s="38">
        <f t="shared" si="1"/>
        <v>7.2384704957423301E-2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1091123</v>
      </c>
      <c r="O38" s="38">
        <f t="shared" si="5"/>
        <v>0.11606416018324794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26652482</v>
      </c>
      <c r="E40" s="34">
        <f>SUM(E36:E39)</f>
        <v>26652482</v>
      </c>
      <c r="F40" s="34">
        <f>SUM(F36:F39)</f>
        <v>1879849</v>
      </c>
      <c r="G40" s="39">
        <f t="shared" si="0"/>
        <v>7.0531855157054416E-2</v>
      </c>
      <c r="H40" s="34">
        <f>SUM(H36:H39)</f>
        <v>6394530</v>
      </c>
      <c r="I40" s="39">
        <f t="shared" si="1"/>
        <v>0.23992249577356436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8274379</v>
      </c>
      <c r="O40" s="39">
        <f t="shared" si="5"/>
        <v>0.31045435093061879</v>
      </c>
      <c r="P40" s="34">
        <f>SUM(P36:P39)</f>
        <v>5039899</v>
      </c>
      <c r="Q40" s="34">
        <f>SUM(Q36:Q39)</f>
        <v>18894471</v>
      </c>
      <c r="R40" s="34">
        <f>SUM(R36:R39)</f>
        <v>18894471</v>
      </c>
      <c r="S40" s="34">
        <f>SUM(S36:S39)</f>
        <v>3842063</v>
      </c>
      <c r="T40" s="39">
        <f t="shared" si="6"/>
        <v>0.20334324258138797</v>
      </c>
      <c r="U40" s="39">
        <f t="shared" si="7"/>
        <v>0.26878137835698701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31604382</v>
      </c>
      <c r="E42" s="33">
        <v>31604382</v>
      </c>
      <c r="F42" s="33">
        <v>9065455</v>
      </c>
      <c r="G42" s="38">
        <f t="shared" si="0"/>
        <v>0.28684171074757925</v>
      </c>
      <c r="H42" s="33">
        <v>6314137</v>
      </c>
      <c r="I42" s="38">
        <f t="shared" si="1"/>
        <v>0.19978675741863897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15379592</v>
      </c>
      <c r="O42" s="38">
        <f t="shared" si="5"/>
        <v>0.48662846816621824</v>
      </c>
      <c r="P42" s="33">
        <v>15655206</v>
      </c>
      <c r="Q42" s="33">
        <v>28568690</v>
      </c>
      <c r="R42" s="33">
        <v>28568690</v>
      </c>
      <c r="S42" s="33">
        <v>7785206</v>
      </c>
      <c r="T42" s="38">
        <f t="shared" si="6"/>
        <v>0.27250832992342316</v>
      </c>
      <c r="U42" s="38">
        <f t="shared" si="7"/>
        <v>-0.5966749335652306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23451094</v>
      </c>
      <c r="E43" s="33">
        <v>23451094</v>
      </c>
      <c r="F43" s="33">
        <v>5256352</v>
      </c>
      <c r="G43" s="38">
        <f t="shared" si="0"/>
        <v>0.22414101448742646</v>
      </c>
      <c r="H43" s="33">
        <v>3487236</v>
      </c>
      <c r="I43" s="38">
        <f t="shared" si="1"/>
        <v>0.14870248697139674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8743588</v>
      </c>
      <c r="O43" s="38">
        <f t="shared" si="5"/>
        <v>0.37284350145882322</v>
      </c>
      <c r="P43" s="33">
        <v>7023843</v>
      </c>
      <c r="Q43" s="33">
        <v>17447993</v>
      </c>
      <c r="R43" s="33">
        <v>17447993</v>
      </c>
      <c r="S43" s="33">
        <v>3469066</v>
      </c>
      <c r="T43" s="38">
        <f t="shared" si="6"/>
        <v>0.1988232113573177</v>
      </c>
      <c r="U43" s="38">
        <f t="shared" si="7"/>
        <v>-0.50351452901210925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55600</v>
      </c>
      <c r="E44" s="33">
        <v>55600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21270</v>
      </c>
      <c r="R44" s="33">
        <v>21270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13383896</v>
      </c>
      <c r="E45" s="33">
        <v>13383896</v>
      </c>
      <c r="F45" s="33">
        <v>5396263</v>
      </c>
      <c r="G45" s="38">
        <f t="shared" si="0"/>
        <v>0.40319074505659636</v>
      </c>
      <c r="H45" s="33">
        <v>5732818</v>
      </c>
      <c r="I45" s="38">
        <f t="shared" si="1"/>
        <v>0.42833701038920208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11129081</v>
      </c>
      <c r="O45" s="38">
        <f t="shared" si="5"/>
        <v>0.83152775544579849</v>
      </c>
      <c r="P45" s="33">
        <v>12211809</v>
      </c>
      <c r="Q45" s="33">
        <v>14926575</v>
      </c>
      <c r="R45" s="33">
        <v>14926575</v>
      </c>
      <c r="S45" s="33">
        <v>5991328</v>
      </c>
      <c r="T45" s="38">
        <f t="shared" si="6"/>
        <v>0.40138665433965931</v>
      </c>
      <c r="U45" s="38">
        <f t="shared" si="7"/>
        <v>-0.53055128851098143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46550580</v>
      </c>
      <c r="E46" s="33">
        <v>46550580</v>
      </c>
      <c r="F46" s="33">
        <v>8589656</v>
      </c>
      <c r="G46" s="38">
        <f t="shared" si="0"/>
        <v>0.1845230714633416</v>
      </c>
      <c r="H46" s="33">
        <v>9049065</v>
      </c>
      <c r="I46" s="38">
        <f t="shared" si="1"/>
        <v>0.19439209994805651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17638721</v>
      </c>
      <c r="O46" s="38">
        <f t="shared" si="5"/>
        <v>0.37891517141139808</v>
      </c>
      <c r="P46" s="33">
        <v>21279113</v>
      </c>
      <c r="Q46" s="33">
        <v>48739915</v>
      </c>
      <c r="R46" s="33">
        <v>48739915</v>
      </c>
      <c r="S46" s="33">
        <v>12285773</v>
      </c>
      <c r="T46" s="38">
        <f t="shared" si="6"/>
        <v>0.25206800217029512</v>
      </c>
      <c r="U46" s="38">
        <f t="shared" si="7"/>
        <v>-0.57474425743215896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115045552</v>
      </c>
      <c r="E47" s="34">
        <f>SUM(E41:E46)</f>
        <v>115045552</v>
      </c>
      <c r="F47" s="34">
        <f>SUM(F41:F46)</f>
        <v>28307726</v>
      </c>
      <c r="G47" s="39">
        <f t="shared" si="0"/>
        <v>0.24605667501165104</v>
      </c>
      <c r="H47" s="34">
        <f>SUM(H41:H46)</f>
        <v>24583256</v>
      </c>
      <c r="I47" s="39">
        <f t="shared" si="1"/>
        <v>0.21368280279101967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52890982</v>
      </c>
      <c r="O47" s="39">
        <f t="shared" si="5"/>
        <v>0.45973947780267072</v>
      </c>
      <c r="P47" s="34">
        <f>SUM(P41:P46)</f>
        <v>56169971</v>
      </c>
      <c r="Q47" s="34">
        <f>SUM(Q41:Q46)</f>
        <v>109704443</v>
      </c>
      <c r="R47" s="34">
        <f>SUM(R41:R46)</f>
        <v>109704443</v>
      </c>
      <c r="S47" s="34">
        <f>SUM(S41:S46)</f>
        <v>29531373</v>
      </c>
      <c r="T47" s="39">
        <f t="shared" si="6"/>
        <v>0.26919030982181824</v>
      </c>
      <c r="U47" s="39">
        <f t="shared" si="7"/>
        <v>-0.56234166473043046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20523372</v>
      </c>
      <c r="E48" s="33">
        <v>20523372</v>
      </c>
      <c r="F48" s="33">
        <v>4610442</v>
      </c>
      <c r="G48" s="38">
        <f t="shared" si="0"/>
        <v>0.22464349425620703</v>
      </c>
      <c r="H48" s="33">
        <v>4046796</v>
      </c>
      <c r="I48" s="38">
        <f t="shared" si="1"/>
        <v>0.19717987862813185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8657238</v>
      </c>
      <c r="O48" s="38">
        <f t="shared" si="5"/>
        <v>0.42182337288433891</v>
      </c>
      <c r="P48" s="33">
        <v>5652971</v>
      </c>
      <c r="Q48" s="33">
        <v>15350640</v>
      </c>
      <c r="R48" s="33">
        <v>15350640</v>
      </c>
      <c r="S48" s="33">
        <v>2920489</v>
      </c>
      <c r="T48" s="38">
        <f t="shared" si="6"/>
        <v>0.19025193737850671</v>
      </c>
      <c r="U48" s="38">
        <f t="shared" si="7"/>
        <v>-0.28412935428113817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2904</v>
      </c>
      <c r="E49" s="33">
        <v>2904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7465</v>
      </c>
      <c r="R49" s="33">
        <v>7465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11966919</v>
      </c>
      <c r="E50" s="33">
        <v>11966919</v>
      </c>
      <c r="F50" s="33">
        <v>2087663</v>
      </c>
      <c r="G50" s="38">
        <f t="shared" si="0"/>
        <v>0.17445283953204663</v>
      </c>
      <c r="H50" s="33">
        <v>1881351</v>
      </c>
      <c r="I50" s="38">
        <f t="shared" si="1"/>
        <v>0.15721264596175508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3969014</v>
      </c>
      <c r="O50" s="38">
        <f t="shared" si="5"/>
        <v>0.3316654854938017</v>
      </c>
      <c r="P50" s="33">
        <v>3260291</v>
      </c>
      <c r="Q50" s="33">
        <v>12117084</v>
      </c>
      <c r="R50" s="33">
        <v>12117084</v>
      </c>
      <c r="S50" s="33">
        <v>1796599</v>
      </c>
      <c r="T50" s="38">
        <f t="shared" si="6"/>
        <v>0.1482699137845376</v>
      </c>
      <c r="U50" s="38">
        <f t="shared" si="7"/>
        <v>-0.42294997593773076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42620578</v>
      </c>
      <c r="E51" s="33">
        <v>42620578</v>
      </c>
      <c r="F51" s="33">
        <v>6299235</v>
      </c>
      <c r="G51" s="38">
        <f t="shared" si="0"/>
        <v>0.14779797214387849</v>
      </c>
      <c r="H51" s="33">
        <v>8083172</v>
      </c>
      <c r="I51" s="38">
        <f t="shared" si="1"/>
        <v>0.18965420881903572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14382407</v>
      </c>
      <c r="O51" s="38">
        <f t="shared" si="5"/>
        <v>0.33745218096291418</v>
      </c>
      <c r="P51" s="33">
        <v>12183754</v>
      </c>
      <c r="Q51" s="33">
        <v>27619235</v>
      </c>
      <c r="R51" s="33">
        <v>27619235</v>
      </c>
      <c r="S51" s="33">
        <v>7291397</v>
      </c>
      <c r="T51" s="38">
        <f t="shared" si="6"/>
        <v>0.26399706581301041</v>
      </c>
      <c r="U51" s="38">
        <f t="shared" si="7"/>
        <v>-0.33656145716664998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30498530</v>
      </c>
      <c r="E52" s="33">
        <v>30498530</v>
      </c>
      <c r="F52" s="33">
        <v>4877437</v>
      </c>
      <c r="G52" s="38">
        <f t="shared" si="0"/>
        <v>0.15992367500991031</v>
      </c>
      <c r="H52" s="33">
        <v>6337937</v>
      </c>
      <c r="I52" s="38">
        <f t="shared" si="1"/>
        <v>0.20781122893464046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11215374</v>
      </c>
      <c r="O52" s="38">
        <f t="shared" si="5"/>
        <v>0.36773490394455077</v>
      </c>
      <c r="P52" s="33">
        <v>9512955</v>
      </c>
      <c r="Q52" s="33">
        <v>92085484</v>
      </c>
      <c r="R52" s="33">
        <v>92085484</v>
      </c>
      <c r="S52" s="33">
        <v>4768489</v>
      </c>
      <c r="T52" s="38">
        <f t="shared" si="6"/>
        <v>5.1783286494970257E-2</v>
      </c>
      <c r="U52" s="38">
        <f t="shared" si="7"/>
        <v>-0.3337572815176777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105612303</v>
      </c>
      <c r="E53" s="34">
        <f>SUM(E48:E52)</f>
        <v>105612303</v>
      </c>
      <c r="F53" s="34">
        <f>SUM(F48:F52)</f>
        <v>17874777</v>
      </c>
      <c r="G53" s="39">
        <f t="shared" si="0"/>
        <v>0.1692490031204035</v>
      </c>
      <c r="H53" s="34">
        <f>SUM(H48:H52)</f>
        <v>20349256</v>
      </c>
      <c r="I53" s="39">
        <f t="shared" si="1"/>
        <v>0.19267883969919677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38224033</v>
      </c>
      <c r="O53" s="39">
        <f t="shared" si="5"/>
        <v>0.36192784281960028</v>
      </c>
      <c r="P53" s="34">
        <f>SUM(P48:P52)</f>
        <v>30609971</v>
      </c>
      <c r="Q53" s="34">
        <f>SUM(Q48:Q52)</f>
        <v>147179908</v>
      </c>
      <c r="R53" s="34">
        <f>SUM(R48:R52)</f>
        <v>147179908</v>
      </c>
      <c r="S53" s="34">
        <f>SUM(S48:S52)</f>
        <v>16776974</v>
      </c>
      <c r="T53" s="39">
        <f t="shared" si="6"/>
        <v>0.11398956710857572</v>
      </c>
      <c r="U53" s="39">
        <f t="shared" si="7"/>
        <v>-0.3352082561594063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1077773842</v>
      </c>
      <c r="E54" s="34">
        <f>SUM(E8:E9,E11:E18,E20:E26,E28:E34,E36:E39,E41:E46,E48:E52)</f>
        <v>1078590342</v>
      </c>
      <c r="F54" s="34">
        <f>SUM(F8:F9,F11:F18,F20:F26,F28:F34,F36:F39,F41:F46,F48:F52)</f>
        <v>179413504</v>
      </c>
      <c r="G54" s="39">
        <f t="shared" si="0"/>
        <v>0.16646674562732613</v>
      </c>
      <c r="H54" s="34">
        <f>SUM(H8:H9,H11:H18,H20:H26,H28:H34,H36:H39,H41:H46,H48:H52)</f>
        <v>237097794</v>
      </c>
      <c r="I54" s="39">
        <f t="shared" si="1"/>
        <v>0.21998844726090505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416511298</v>
      </c>
      <c r="O54" s="39">
        <f t="shared" si="5"/>
        <v>0.38645519288823116</v>
      </c>
      <c r="P54" s="34">
        <f>SUM(P8:P9,P11:P18,P20:P26,P28:P34,P36:P39,P41:P46,P48:P52)</f>
        <v>273455909</v>
      </c>
      <c r="Q54" s="34">
        <f>SUM(Q8:Q9,Q11:Q18,Q20:Q26,Q28:Q34,Q36:Q39,Q41:Q46,Q48:Q52)</f>
        <v>681796843</v>
      </c>
      <c r="R54" s="34">
        <f>SUM(R8:R9,R11:R18,R20:R26,R28:R34,R36:R39,R41:R46,R48:R52)</f>
        <v>681796843</v>
      </c>
      <c r="S54" s="34">
        <f>SUM(S8:S9,S11:S18,S20:S26,S28:S34,S36:S39,S41:S46,S48:S52)</f>
        <v>150298582</v>
      </c>
      <c r="T54" s="39">
        <f t="shared" si="6"/>
        <v>0.22044481951348666</v>
      </c>
      <c r="U54" s="39">
        <f t="shared" si="7"/>
        <v>-0.13295786927025222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47562686</v>
      </c>
      <c r="E57" s="33">
        <v>47562686</v>
      </c>
      <c r="F57" s="33">
        <v>11289847</v>
      </c>
      <c r="G57" s="38">
        <f t="shared" ref="G57:G85" si="8">IF(($D57      =0),0,($F57      /$D57      ))</f>
        <v>0.23736773402578651</v>
      </c>
      <c r="H57" s="33">
        <v>13728341</v>
      </c>
      <c r="I57" s="38">
        <f t="shared" ref="I57:I85" si="9">IF(($D57      =0),0,($H57      /$D57      ))</f>
        <v>0.28863678977255408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25018188</v>
      </c>
      <c r="O57" s="38">
        <f t="shared" ref="O57:O85" si="13">IF(($D57      =0),0,($N57      /$D57      ))</f>
        <v>0.52600452379834062</v>
      </c>
      <c r="P57" s="33">
        <v>19299861</v>
      </c>
      <c r="Q57" s="33">
        <v>49329987</v>
      </c>
      <c r="R57" s="33">
        <v>49329987</v>
      </c>
      <c r="S57" s="33">
        <v>9990275</v>
      </c>
      <c r="T57" s="38">
        <f t="shared" ref="T57:T85" si="14">IF(($Q57      =0),0,($S57      /$Q57      ))</f>
        <v>0.20251931142815829</v>
      </c>
      <c r="U57" s="38">
        <f t="shared" ref="U57:U85" si="15">IF(($P57      =0),0,(($H57      /$P57      )-1))</f>
        <v>-0.28868187185389571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47562686</v>
      </c>
      <c r="E58" s="34">
        <f>E57</f>
        <v>47562686</v>
      </c>
      <c r="F58" s="34">
        <f>F57</f>
        <v>11289847</v>
      </c>
      <c r="G58" s="39">
        <f t="shared" si="8"/>
        <v>0.23736773402578651</v>
      </c>
      <c r="H58" s="34">
        <f>H57</f>
        <v>13728341</v>
      </c>
      <c r="I58" s="39">
        <f t="shared" si="9"/>
        <v>0.28863678977255408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25018188</v>
      </c>
      <c r="O58" s="39">
        <f t="shared" si="13"/>
        <v>0.52600452379834062</v>
      </c>
      <c r="P58" s="34">
        <f>P57</f>
        <v>19299861</v>
      </c>
      <c r="Q58" s="34">
        <f>Q57</f>
        <v>49329987</v>
      </c>
      <c r="R58" s="34">
        <f>R57</f>
        <v>49329987</v>
      </c>
      <c r="S58" s="34">
        <f>S57</f>
        <v>9990275</v>
      </c>
      <c r="T58" s="39">
        <f t="shared" si="14"/>
        <v>0.20251931142815829</v>
      </c>
      <c r="U58" s="39">
        <f t="shared" si="15"/>
        <v>-0.28868187185389571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2700000</v>
      </c>
      <c r="E59" s="33">
        <v>2700000</v>
      </c>
      <c r="F59" s="33">
        <v>44875</v>
      </c>
      <c r="G59" s="38">
        <f t="shared" si="8"/>
        <v>1.6620370370370369E-2</v>
      </c>
      <c r="H59" s="33">
        <v>577478</v>
      </c>
      <c r="I59" s="38">
        <f t="shared" si="9"/>
        <v>0.21388074074074073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622353</v>
      </c>
      <c r="O59" s="38">
        <f t="shared" si="13"/>
        <v>0.2305011111111111</v>
      </c>
      <c r="P59" s="33">
        <v>579844</v>
      </c>
      <c r="Q59" s="33">
        <v>1000000</v>
      </c>
      <c r="R59" s="33">
        <v>1000000</v>
      </c>
      <c r="S59" s="33">
        <v>127844</v>
      </c>
      <c r="T59" s="38">
        <f t="shared" si="14"/>
        <v>0.12784400000000001</v>
      </c>
      <c r="U59" s="38">
        <f t="shared" si="15"/>
        <v>-4.0804078338311234E-3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20026629</v>
      </c>
      <c r="E60" s="33">
        <v>20026629</v>
      </c>
      <c r="F60" s="33">
        <v>1640398</v>
      </c>
      <c r="G60" s="38">
        <f t="shared" si="8"/>
        <v>8.1910839812331868E-2</v>
      </c>
      <c r="H60" s="33">
        <v>2916290</v>
      </c>
      <c r="I60" s="38">
        <f t="shared" si="9"/>
        <v>0.14562061343424298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4556688</v>
      </c>
      <c r="O60" s="38">
        <f t="shared" si="13"/>
        <v>0.22753145324657484</v>
      </c>
      <c r="P60" s="33">
        <v>38631699</v>
      </c>
      <c r="Q60" s="33">
        <v>20396500</v>
      </c>
      <c r="R60" s="33">
        <v>20396500</v>
      </c>
      <c r="S60" s="33">
        <v>23411709</v>
      </c>
      <c r="T60" s="38">
        <f t="shared" si="14"/>
        <v>1.1478297256882308</v>
      </c>
      <c r="U60" s="38">
        <f t="shared" si="15"/>
        <v>-0.92451043895325447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8703421</v>
      </c>
      <c r="E61" s="33">
        <v>8703421</v>
      </c>
      <c r="F61" s="33">
        <v>1089053</v>
      </c>
      <c r="G61" s="38">
        <f t="shared" si="8"/>
        <v>0.12512930260411395</v>
      </c>
      <c r="H61" s="33">
        <v>1807998</v>
      </c>
      <c r="I61" s="38">
        <f t="shared" si="9"/>
        <v>0.20773417717010356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2897051</v>
      </c>
      <c r="O61" s="38">
        <f t="shared" si="13"/>
        <v>0.33286347977421754</v>
      </c>
      <c r="P61" s="33">
        <v>3208361</v>
      </c>
      <c r="Q61" s="33">
        <v>14391840</v>
      </c>
      <c r="R61" s="33">
        <v>14391840</v>
      </c>
      <c r="S61" s="33">
        <v>1299344</v>
      </c>
      <c r="T61" s="38">
        <f t="shared" si="14"/>
        <v>9.0283382805812176E-2</v>
      </c>
      <c r="U61" s="38">
        <f t="shared" si="15"/>
        <v>-0.43647301534958194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150000</v>
      </c>
      <c r="E62" s="33">
        <v>150000</v>
      </c>
      <c r="F62" s="33">
        <v>0</v>
      </c>
      <c r="G62" s="38">
        <f t="shared" si="8"/>
        <v>0</v>
      </c>
      <c r="H62" s="33">
        <v>2315</v>
      </c>
      <c r="I62" s="38">
        <f t="shared" si="9"/>
        <v>1.5433333333333334E-2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2315</v>
      </c>
      <c r="O62" s="38">
        <f t="shared" si="13"/>
        <v>1.5433333333333334E-2</v>
      </c>
      <c r="P62" s="33">
        <v>0</v>
      </c>
      <c r="Q62" s="33">
        <v>500000</v>
      </c>
      <c r="R62" s="33">
        <v>500000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31580050</v>
      </c>
      <c r="E63" s="34">
        <f>SUM(E59:E62)</f>
        <v>31580050</v>
      </c>
      <c r="F63" s="34">
        <f>SUM(F59:F62)</f>
        <v>2774326</v>
      </c>
      <c r="G63" s="39">
        <f t="shared" si="8"/>
        <v>8.7850589216926511E-2</v>
      </c>
      <c r="H63" s="34">
        <f>SUM(H59:H62)</f>
        <v>5304081</v>
      </c>
      <c r="I63" s="39">
        <f t="shared" si="9"/>
        <v>0.16795670051187378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8078407</v>
      </c>
      <c r="O63" s="39">
        <f t="shared" si="13"/>
        <v>0.25580728972880029</v>
      </c>
      <c r="P63" s="34">
        <f>SUM(P59:P62)</f>
        <v>42419904</v>
      </c>
      <c r="Q63" s="34">
        <f>SUM(Q59:Q62)</f>
        <v>36288340</v>
      </c>
      <c r="R63" s="34">
        <f>SUM(R59:R62)</f>
        <v>36288340</v>
      </c>
      <c r="S63" s="34">
        <f>SUM(S59:S62)</f>
        <v>24838897</v>
      </c>
      <c r="T63" s="39">
        <f t="shared" si="14"/>
        <v>0.68448700050760103</v>
      </c>
      <c r="U63" s="39">
        <f t="shared" si="15"/>
        <v>-0.87496244687399571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13392157</v>
      </c>
      <c r="E64" s="33">
        <v>13392157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357000</v>
      </c>
      <c r="Q64" s="33">
        <v>6607379</v>
      </c>
      <c r="R64" s="33">
        <v>6607379</v>
      </c>
      <c r="S64" s="33">
        <v>0</v>
      </c>
      <c r="T64" s="38">
        <f t="shared" si="14"/>
        <v>0</v>
      </c>
      <c r="U64" s="38">
        <f t="shared" si="15"/>
        <v>-1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2861558</v>
      </c>
      <c r="E65" s="33">
        <v>2861558</v>
      </c>
      <c r="F65" s="33">
        <v>353265</v>
      </c>
      <c r="G65" s="38">
        <f t="shared" si="8"/>
        <v>0.12345197965583783</v>
      </c>
      <c r="H65" s="33">
        <v>223992</v>
      </c>
      <c r="I65" s="38">
        <f t="shared" si="9"/>
        <v>7.8276239726750255E-2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577257</v>
      </c>
      <c r="O65" s="38">
        <f t="shared" si="13"/>
        <v>0.20172821938258809</v>
      </c>
      <c r="P65" s="33">
        <v>928429</v>
      </c>
      <c r="Q65" s="33">
        <v>1389812</v>
      </c>
      <c r="R65" s="33">
        <v>1389812</v>
      </c>
      <c r="S65" s="33">
        <v>132623</v>
      </c>
      <c r="T65" s="38">
        <f t="shared" si="14"/>
        <v>9.5425136637185465E-2</v>
      </c>
      <c r="U65" s="38">
        <f t="shared" si="15"/>
        <v>-0.75874084071049053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3693051</v>
      </c>
      <c r="E66" s="33">
        <v>3693051</v>
      </c>
      <c r="F66" s="33">
        <v>0</v>
      </c>
      <c r="G66" s="38">
        <f t="shared" si="8"/>
        <v>0</v>
      </c>
      <c r="H66" s="33">
        <v>4619</v>
      </c>
      <c r="I66" s="38">
        <f t="shared" si="9"/>
        <v>1.2507273796110588E-3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4619</v>
      </c>
      <c r="O66" s="38">
        <f t="shared" si="13"/>
        <v>1.2507273796110588E-3</v>
      </c>
      <c r="P66" s="33">
        <v>9160</v>
      </c>
      <c r="Q66" s="33">
        <v>2642767</v>
      </c>
      <c r="R66" s="33">
        <v>2642767</v>
      </c>
      <c r="S66" s="33">
        <v>8353</v>
      </c>
      <c r="T66" s="38">
        <f t="shared" si="14"/>
        <v>3.1607024001737575E-3</v>
      </c>
      <c r="U66" s="38">
        <f t="shared" si="15"/>
        <v>-0.49574235807860267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125347072</v>
      </c>
      <c r="E67" s="33">
        <v>125347072</v>
      </c>
      <c r="F67" s="33">
        <v>22090487</v>
      </c>
      <c r="G67" s="38">
        <f t="shared" si="8"/>
        <v>0.17623456732998119</v>
      </c>
      <c r="H67" s="33">
        <v>27569538</v>
      </c>
      <c r="I67" s="38">
        <f t="shared" si="9"/>
        <v>0.21994560830268137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49660025</v>
      </c>
      <c r="O67" s="38">
        <f t="shared" si="13"/>
        <v>0.39618017563266256</v>
      </c>
      <c r="P67" s="33">
        <v>38825400</v>
      </c>
      <c r="Q67" s="33">
        <v>144772662</v>
      </c>
      <c r="R67" s="33">
        <v>144772662</v>
      </c>
      <c r="S67" s="33">
        <v>19730972</v>
      </c>
      <c r="T67" s="38">
        <f t="shared" si="14"/>
        <v>0.13628934998791414</v>
      </c>
      <c r="U67" s="38">
        <f t="shared" si="15"/>
        <v>-0.28990974980296402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2884307</v>
      </c>
      <c r="E68" s="33">
        <v>2884307</v>
      </c>
      <c r="F68" s="33">
        <v>424508</v>
      </c>
      <c r="G68" s="38">
        <f t="shared" si="8"/>
        <v>0.1471785076969962</v>
      </c>
      <c r="H68" s="33">
        <v>724740</v>
      </c>
      <c r="I68" s="38">
        <f t="shared" si="9"/>
        <v>0.25127006244480909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1149248</v>
      </c>
      <c r="O68" s="38">
        <f t="shared" si="13"/>
        <v>0.39844857014180529</v>
      </c>
      <c r="P68" s="33">
        <v>1313145</v>
      </c>
      <c r="Q68" s="33">
        <v>2453585</v>
      </c>
      <c r="R68" s="33">
        <v>2453585</v>
      </c>
      <c r="S68" s="33">
        <v>642566</v>
      </c>
      <c r="T68" s="38">
        <f t="shared" si="14"/>
        <v>0.2618886241968385</v>
      </c>
      <c r="U68" s="38">
        <f t="shared" si="15"/>
        <v>-0.44808836800201046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16109260</v>
      </c>
      <c r="E69" s="33">
        <v>16310758</v>
      </c>
      <c r="F69" s="33">
        <v>2950910</v>
      </c>
      <c r="G69" s="38">
        <f t="shared" si="8"/>
        <v>0.1831809778971846</v>
      </c>
      <c r="H69" s="33">
        <v>3008696</v>
      </c>
      <c r="I69" s="38">
        <f t="shared" si="9"/>
        <v>0.18676810728736143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5959606</v>
      </c>
      <c r="O69" s="38">
        <f t="shared" si="13"/>
        <v>0.36994908518454606</v>
      </c>
      <c r="P69" s="33">
        <v>6101263</v>
      </c>
      <c r="Q69" s="33">
        <v>16050836</v>
      </c>
      <c r="R69" s="33">
        <v>16050836</v>
      </c>
      <c r="S69" s="33">
        <v>3156579</v>
      </c>
      <c r="T69" s="38">
        <f t="shared" si="14"/>
        <v>0.19666134524083356</v>
      </c>
      <c r="U69" s="38">
        <f t="shared" si="15"/>
        <v>-0.50687324903056963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164287405</v>
      </c>
      <c r="E70" s="34">
        <f>SUM(E64:E69)</f>
        <v>164488903</v>
      </c>
      <c r="F70" s="34">
        <f>SUM(F64:F69)</f>
        <v>25819170</v>
      </c>
      <c r="G70" s="39">
        <f t="shared" si="8"/>
        <v>0.15715854785094452</v>
      </c>
      <c r="H70" s="34">
        <f>SUM(H64:H69)</f>
        <v>31531585</v>
      </c>
      <c r="I70" s="39">
        <f t="shared" si="9"/>
        <v>0.19192941175253209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57350755</v>
      </c>
      <c r="O70" s="39">
        <f t="shared" si="13"/>
        <v>0.34908795960347661</v>
      </c>
      <c r="P70" s="34">
        <f>SUM(P64:P69)</f>
        <v>47534397</v>
      </c>
      <c r="Q70" s="34">
        <f>SUM(Q64:Q69)</f>
        <v>173917041</v>
      </c>
      <c r="R70" s="34">
        <f>SUM(R64:R69)</f>
        <v>173917041</v>
      </c>
      <c r="S70" s="34">
        <f>SUM(S64:S69)</f>
        <v>23671093</v>
      </c>
      <c r="T70" s="39">
        <f t="shared" si="14"/>
        <v>0.13610565625941162</v>
      </c>
      <c r="U70" s="39">
        <f t="shared" si="15"/>
        <v>-0.33665751560917034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6643716</v>
      </c>
      <c r="E71" s="33">
        <v>6643716</v>
      </c>
      <c r="F71" s="33">
        <v>1387395</v>
      </c>
      <c r="G71" s="38">
        <f t="shared" si="8"/>
        <v>0.20882816182991568</v>
      </c>
      <c r="H71" s="33">
        <v>1582119</v>
      </c>
      <c r="I71" s="38">
        <f t="shared" si="9"/>
        <v>0.23813766271767187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2969514</v>
      </c>
      <c r="O71" s="38">
        <f t="shared" si="13"/>
        <v>0.44696582454758754</v>
      </c>
      <c r="P71" s="33">
        <v>2589001</v>
      </c>
      <c r="Q71" s="33">
        <v>7868016</v>
      </c>
      <c r="R71" s="33">
        <v>7868016</v>
      </c>
      <c r="S71" s="33">
        <v>1335973</v>
      </c>
      <c r="T71" s="38">
        <f t="shared" si="14"/>
        <v>0.169797951605589</v>
      </c>
      <c r="U71" s="38">
        <f t="shared" si="15"/>
        <v>-0.38890753615004392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21416441</v>
      </c>
      <c r="E72" s="33">
        <v>21416441</v>
      </c>
      <c r="F72" s="33">
        <v>2283602</v>
      </c>
      <c r="G72" s="38">
        <f t="shared" si="8"/>
        <v>0.10662845427958828</v>
      </c>
      <c r="H72" s="33">
        <v>3021411</v>
      </c>
      <c r="I72" s="38">
        <f t="shared" si="9"/>
        <v>0.14107904296516868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5305013</v>
      </c>
      <c r="O72" s="38">
        <f t="shared" si="13"/>
        <v>0.24770749724475696</v>
      </c>
      <c r="P72" s="33">
        <v>4671663</v>
      </c>
      <c r="Q72" s="33">
        <v>19967182</v>
      </c>
      <c r="R72" s="33">
        <v>19967182</v>
      </c>
      <c r="S72" s="33">
        <v>2547920</v>
      </c>
      <c r="T72" s="38">
        <f t="shared" si="14"/>
        <v>0.12760538768064517</v>
      </c>
      <c r="U72" s="38">
        <f t="shared" si="15"/>
        <v>-0.3532472269510879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815881</v>
      </c>
      <c r="G73" s="38">
        <f t="shared" si="8"/>
        <v>0</v>
      </c>
      <c r="H73" s="33">
        <v>714822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1530703</v>
      </c>
      <c r="O73" s="38">
        <f t="shared" si="13"/>
        <v>0</v>
      </c>
      <c r="P73" s="33">
        <v>1127469</v>
      </c>
      <c r="Q73" s="33">
        <v>4096260</v>
      </c>
      <c r="R73" s="33">
        <v>4096260</v>
      </c>
      <c r="S73" s="33">
        <v>717524</v>
      </c>
      <c r="T73" s="38">
        <f t="shared" si="14"/>
        <v>0.17516563889987452</v>
      </c>
      <c r="U73" s="38">
        <f t="shared" si="15"/>
        <v>-0.36599409828562912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26343542</v>
      </c>
      <c r="E74" s="33">
        <v>89288733</v>
      </c>
      <c r="F74" s="33">
        <v>44087087</v>
      </c>
      <c r="G74" s="38">
        <f t="shared" si="8"/>
        <v>1.6735443927775544</v>
      </c>
      <c r="H74" s="33">
        <v>4767559</v>
      </c>
      <c r="I74" s="38">
        <f t="shared" si="9"/>
        <v>0.18097638502825475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48854646</v>
      </c>
      <c r="O74" s="38">
        <f t="shared" si="13"/>
        <v>1.854520777805809</v>
      </c>
      <c r="P74" s="33">
        <v>10549960</v>
      </c>
      <c r="Q74" s="33">
        <v>25896516</v>
      </c>
      <c r="R74" s="33">
        <v>25896516</v>
      </c>
      <c r="S74" s="33">
        <v>4880721</v>
      </c>
      <c r="T74" s="38">
        <f t="shared" si="14"/>
        <v>0.18847017876844901</v>
      </c>
      <c r="U74" s="38">
        <f t="shared" si="15"/>
        <v>-0.54809695960932547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2376639</v>
      </c>
      <c r="E75" s="33">
        <v>2376639</v>
      </c>
      <c r="F75" s="33">
        <v>381392</v>
      </c>
      <c r="G75" s="38">
        <f t="shared" si="8"/>
        <v>0.16047536037235777</v>
      </c>
      <c r="H75" s="33">
        <v>547049</v>
      </c>
      <c r="I75" s="38">
        <f t="shared" si="9"/>
        <v>0.23017757429714819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928441</v>
      </c>
      <c r="O75" s="38">
        <f t="shared" si="13"/>
        <v>0.39065293466950596</v>
      </c>
      <c r="P75" s="33">
        <v>1209042</v>
      </c>
      <c r="Q75" s="33">
        <v>2733046</v>
      </c>
      <c r="R75" s="33">
        <v>2733046</v>
      </c>
      <c r="S75" s="33">
        <v>651697</v>
      </c>
      <c r="T75" s="38">
        <f t="shared" si="14"/>
        <v>0.23845079812048534</v>
      </c>
      <c r="U75" s="38">
        <f t="shared" si="15"/>
        <v>-0.54753515593337543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30870637</v>
      </c>
      <c r="E77" s="33">
        <v>30870637</v>
      </c>
      <c r="F77" s="33">
        <v>6716352</v>
      </c>
      <c r="G77" s="38">
        <f t="shared" si="8"/>
        <v>0.21756441242206956</v>
      </c>
      <c r="H77" s="33">
        <v>6985083</v>
      </c>
      <c r="I77" s="38">
        <f t="shared" si="9"/>
        <v>0.22626948060708951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13701435</v>
      </c>
      <c r="O77" s="38">
        <f t="shared" si="13"/>
        <v>0.44383389302915904</v>
      </c>
      <c r="P77" s="33">
        <v>10194770</v>
      </c>
      <c r="Q77" s="33">
        <v>28622332</v>
      </c>
      <c r="R77" s="33">
        <v>28622332</v>
      </c>
      <c r="S77" s="33">
        <v>4188770</v>
      </c>
      <c r="T77" s="38">
        <f t="shared" si="14"/>
        <v>0.14634621665348582</v>
      </c>
      <c r="U77" s="38">
        <f t="shared" si="15"/>
        <v>-0.31483662701561688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87650975</v>
      </c>
      <c r="E78" s="34">
        <f>SUM(E71:E77)</f>
        <v>150596166</v>
      </c>
      <c r="F78" s="34">
        <f>SUM(F71:F77)</f>
        <v>55671709</v>
      </c>
      <c r="G78" s="39">
        <f t="shared" si="8"/>
        <v>0.63515219311593507</v>
      </c>
      <c r="H78" s="34">
        <f>SUM(H71:H77)</f>
        <v>17618043</v>
      </c>
      <c r="I78" s="39">
        <f t="shared" si="9"/>
        <v>0.20100224783580559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73289752</v>
      </c>
      <c r="O78" s="39">
        <f t="shared" si="13"/>
        <v>0.83615444095174074</v>
      </c>
      <c r="P78" s="34">
        <f>SUM(P71:P77)</f>
        <v>30341905</v>
      </c>
      <c r="Q78" s="34">
        <f>SUM(Q71:Q77)</f>
        <v>89183352</v>
      </c>
      <c r="R78" s="34">
        <f>SUM(R71:R77)</f>
        <v>89183352</v>
      </c>
      <c r="S78" s="34">
        <f>SUM(S71:S77)</f>
        <v>14322605</v>
      </c>
      <c r="T78" s="39">
        <f t="shared" si="14"/>
        <v>0.16059729398823225</v>
      </c>
      <c r="U78" s="39">
        <f t="shared" si="15"/>
        <v>-0.41934947723288962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16212018</v>
      </c>
      <c r="E79" s="33">
        <v>16212018</v>
      </c>
      <c r="F79" s="33">
        <v>2368164</v>
      </c>
      <c r="G79" s="38">
        <f t="shared" si="8"/>
        <v>0.1460745972524827</v>
      </c>
      <c r="H79" s="33">
        <v>3318442</v>
      </c>
      <c r="I79" s="38">
        <f t="shared" si="9"/>
        <v>0.20469024892521093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5686606</v>
      </c>
      <c r="O79" s="38">
        <f t="shared" si="13"/>
        <v>0.3507648461776936</v>
      </c>
      <c r="P79" s="33">
        <v>6031117</v>
      </c>
      <c r="Q79" s="33">
        <v>14769453</v>
      </c>
      <c r="R79" s="33">
        <v>14769453</v>
      </c>
      <c r="S79" s="33">
        <v>3121097</v>
      </c>
      <c r="T79" s="38">
        <f t="shared" si="14"/>
        <v>0.21132109631954549</v>
      </c>
      <c r="U79" s="38">
        <f t="shared" si="15"/>
        <v>-0.44977986664825109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35966347</v>
      </c>
      <c r="E80" s="33">
        <v>35966347</v>
      </c>
      <c r="F80" s="33">
        <v>17204794</v>
      </c>
      <c r="G80" s="38">
        <f t="shared" si="8"/>
        <v>0.47835811626907787</v>
      </c>
      <c r="H80" s="33">
        <v>18519023</v>
      </c>
      <c r="I80" s="38">
        <f t="shared" si="9"/>
        <v>0.51489863566071914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35723817</v>
      </c>
      <c r="O80" s="38">
        <f t="shared" si="13"/>
        <v>0.99325675192979701</v>
      </c>
      <c r="P80" s="33">
        <v>35023155</v>
      </c>
      <c r="Q80" s="33">
        <v>34906995</v>
      </c>
      <c r="R80" s="33">
        <v>34906995</v>
      </c>
      <c r="S80" s="33">
        <v>17759293</v>
      </c>
      <c r="T80" s="38">
        <f t="shared" si="14"/>
        <v>0.50876029288685554</v>
      </c>
      <c r="U80" s="38">
        <f t="shared" si="15"/>
        <v>-0.4712348730432766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8203370</v>
      </c>
      <c r="E81" s="33">
        <v>8203370</v>
      </c>
      <c r="F81" s="33">
        <v>1199960</v>
      </c>
      <c r="G81" s="38">
        <f t="shared" si="8"/>
        <v>0.14627646930468818</v>
      </c>
      <c r="H81" s="33">
        <v>1305274</v>
      </c>
      <c r="I81" s="38">
        <f t="shared" si="9"/>
        <v>0.15911436397480547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2505234</v>
      </c>
      <c r="O81" s="38">
        <f t="shared" si="13"/>
        <v>0.30539083327949368</v>
      </c>
      <c r="P81" s="33">
        <v>2600551</v>
      </c>
      <c r="Q81" s="33">
        <v>7818720</v>
      </c>
      <c r="R81" s="33">
        <v>7818720</v>
      </c>
      <c r="S81" s="33">
        <v>1312447</v>
      </c>
      <c r="T81" s="38">
        <f t="shared" si="14"/>
        <v>0.1678595729224221</v>
      </c>
      <c r="U81" s="38">
        <f t="shared" si="15"/>
        <v>-0.49807790733579149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1138509</v>
      </c>
      <c r="E82" s="33">
        <v>1138509</v>
      </c>
      <c r="F82" s="33">
        <v>138059</v>
      </c>
      <c r="G82" s="38">
        <f t="shared" si="8"/>
        <v>0.12126298518500951</v>
      </c>
      <c r="H82" s="33">
        <v>109798</v>
      </c>
      <c r="I82" s="38">
        <f t="shared" si="9"/>
        <v>9.6440168676751786E-2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247857</v>
      </c>
      <c r="O82" s="38">
        <f t="shared" si="13"/>
        <v>0.21770315386176131</v>
      </c>
      <c r="P82" s="33">
        <v>4500</v>
      </c>
      <c r="Q82" s="33">
        <v>751895</v>
      </c>
      <c r="R82" s="33">
        <v>751895</v>
      </c>
      <c r="S82" s="33">
        <v>0</v>
      </c>
      <c r="T82" s="38">
        <f t="shared" si="14"/>
        <v>0</v>
      </c>
      <c r="U82" s="38">
        <f t="shared" si="15"/>
        <v>23.399555555555555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61520244</v>
      </c>
      <c r="E84" s="34">
        <f>SUM(E79:E83)</f>
        <v>61520244</v>
      </c>
      <c r="F84" s="34">
        <f>SUM(F79:F83)</f>
        <v>20910977</v>
      </c>
      <c r="G84" s="39">
        <f t="shared" si="8"/>
        <v>0.33990399973056024</v>
      </c>
      <c r="H84" s="34">
        <f>SUM(H79:H83)</f>
        <v>23252537</v>
      </c>
      <c r="I84" s="39">
        <f t="shared" si="9"/>
        <v>0.37796561730151784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44163514</v>
      </c>
      <c r="O84" s="39">
        <f t="shared" si="13"/>
        <v>0.71786961703207808</v>
      </c>
      <c r="P84" s="34">
        <f>SUM(P79:P83)</f>
        <v>43659323</v>
      </c>
      <c r="Q84" s="34">
        <f>SUM(Q79:Q83)</f>
        <v>58247063</v>
      </c>
      <c r="R84" s="34">
        <f>SUM(R79:R83)</f>
        <v>58247063</v>
      </c>
      <c r="S84" s="34">
        <f>SUM(S79:S83)</f>
        <v>22192837</v>
      </c>
      <c r="T84" s="39">
        <f t="shared" si="14"/>
        <v>0.38101212073130625</v>
      </c>
      <c r="U84" s="39">
        <f t="shared" si="15"/>
        <v>-0.46740958397362231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392601360</v>
      </c>
      <c r="E85" s="34">
        <f>SUM(E57,E59:E62,E64:E69,E71:E77,E79:E83)</f>
        <v>455748049</v>
      </c>
      <c r="F85" s="34">
        <f>SUM(F57,F59:F62,F64:F69,F71:F77,F79:F83)</f>
        <v>116466029</v>
      </c>
      <c r="G85" s="39">
        <f t="shared" si="8"/>
        <v>0.29665212825549053</v>
      </c>
      <c r="H85" s="34">
        <f>SUM(H57,H59:H62,H64:H69,H71:H77,H79:H83)</f>
        <v>91434587</v>
      </c>
      <c r="I85" s="39">
        <f t="shared" si="9"/>
        <v>0.23289421870571209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207900616</v>
      </c>
      <c r="O85" s="39">
        <f t="shared" si="13"/>
        <v>0.52954634696120262</v>
      </c>
      <c r="P85" s="34">
        <f>SUM(P57,P59:P62,P64:P69,P71:P77,P79:P83)</f>
        <v>183255390</v>
      </c>
      <c r="Q85" s="34">
        <f>SUM(Q57,Q59:Q62,Q64:Q69,Q71:Q77,Q79:Q83)</f>
        <v>406965783</v>
      </c>
      <c r="R85" s="34">
        <f>SUM(R57,R59:R62,R64:R69,R71:R77,R79:R83)</f>
        <v>406965783</v>
      </c>
      <c r="S85" s="34">
        <f>SUM(S57,S59:S62,S64:S69,S71:S77,S79:S83)</f>
        <v>95015707</v>
      </c>
      <c r="T85" s="39">
        <f t="shared" si="14"/>
        <v>0.23347345395865873</v>
      </c>
      <c r="U85" s="39">
        <f t="shared" si="15"/>
        <v>-0.50105376436676707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1165602745</v>
      </c>
      <c r="E88" s="33">
        <v>1165602745</v>
      </c>
      <c r="F88" s="33">
        <v>258475918</v>
      </c>
      <c r="G88" s="38">
        <f t="shared" ref="G88:G99" si="16">IF(($D88      =0),0,($F88      /$D88      ))</f>
        <v>0.22175301071378312</v>
      </c>
      <c r="H88" s="33">
        <v>269023751</v>
      </c>
      <c r="I88" s="38">
        <f t="shared" ref="I88:I99" si="17">IF(($D88      =0),0,($H88      /$D88      ))</f>
        <v>0.23080226273832258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527499669</v>
      </c>
      <c r="O88" s="38">
        <f t="shared" ref="O88:O99" si="21">IF(($D88      =0),0,($N88      /$D88      ))</f>
        <v>0.45255527345210567</v>
      </c>
      <c r="P88" s="33">
        <v>316738447</v>
      </c>
      <c r="Q88" s="33">
        <v>745420829</v>
      </c>
      <c r="R88" s="33">
        <v>745420829</v>
      </c>
      <c r="S88" s="33">
        <v>157914003</v>
      </c>
      <c r="T88" s="38">
        <f t="shared" ref="T88:T99" si="22">IF(($Q88      =0),0,($S88      /$Q88      ))</f>
        <v>0.21184543932297337</v>
      </c>
      <c r="U88" s="38">
        <f t="shared" ref="U88:U99" si="23">IF(($P88      =0),0,(($H88      /$P88      )-1))</f>
        <v>-0.1506438402155833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1308751765</v>
      </c>
      <c r="E89" s="33">
        <v>1308751765</v>
      </c>
      <c r="F89" s="33">
        <v>245876247</v>
      </c>
      <c r="G89" s="38">
        <f t="shared" si="16"/>
        <v>0.18787080451425409</v>
      </c>
      <c r="H89" s="33">
        <v>362830585</v>
      </c>
      <c r="I89" s="38">
        <f t="shared" si="17"/>
        <v>0.27723407501956643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608706832</v>
      </c>
      <c r="O89" s="38">
        <f t="shared" si="21"/>
        <v>0.46510487953382051</v>
      </c>
      <c r="P89" s="33">
        <v>533683480</v>
      </c>
      <c r="Q89" s="33">
        <v>1297509969</v>
      </c>
      <c r="R89" s="33">
        <v>1297509969</v>
      </c>
      <c r="S89" s="33">
        <v>299833450</v>
      </c>
      <c r="T89" s="38">
        <f t="shared" si="22"/>
        <v>0.23108373512620001</v>
      </c>
      <c r="U89" s="38">
        <f t="shared" si="23"/>
        <v>-0.32013899886876773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418093598</v>
      </c>
      <c r="E90" s="33">
        <v>418093598</v>
      </c>
      <c r="F90" s="33">
        <v>80618483</v>
      </c>
      <c r="G90" s="38">
        <f t="shared" si="16"/>
        <v>0.19282400731713667</v>
      </c>
      <c r="H90" s="33">
        <v>86810974</v>
      </c>
      <c r="I90" s="38">
        <f t="shared" si="17"/>
        <v>0.20763526257103798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167429457</v>
      </c>
      <c r="O90" s="38">
        <f t="shared" si="21"/>
        <v>0.40045926988817465</v>
      </c>
      <c r="P90" s="33">
        <v>221377084</v>
      </c>
      <c r="Q90" s="33">
        <v>380648740</v>
      </c>
      <c r="R90" s="33">
        <v>380648740</v>
      </c>
      <c r="S90" s="33">
        <v>138311804</v>
      </c>
      <c r="T90" s="38">
        <f t="shared" si="22"/>
        <v>0.36335810280102332</v>
      </c>
      <c r="U90" s="38">
        <f t="shared" si="23"/>
        <v>-0.6078592579166866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2892448108</v>
      </c>
      <c r="E91" s="34">
        <f>SUM(E88:E90)</f>
        <v>2892448108</v>
      </c>
      <c r="F91" s="34">
        <f>SUM(F88:F90)</f>
        <v>584970648</v>
      </c>
      <c r="G91" s="39">
        <f t="shared" si="16"/>
        <v>0.20224067162417697</v>
      </c>
      <c r="H91" s="34">
        <f>SUM(H88:H90)</f>
        <v>718665310</v>
      </c>
      <c r="I91" s="39">
        <f t="shared" si="17"/>
        <v>0.24846264588543485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1303635958</v>
      </c>
      <c r="O91" s="39">
        <f t="shared" si="21"/>
        <v>0.45070331750961184</v>
      </c>
      <c r="P91" s="34">
        <f>SUM(P88:P90)</f>
        <v>1071799011</v>
      </c>
      <c r="Q91" s="34">
        <f>SUM(Q88:Q90)</f>
        <v>2423579538</v>
      </c>
      <c r="R91" s="34">
        <f>SUM(R88:R90)</f>
        <v>2423579538</v>
      </c>
      <c r="S91" s="34">
        <f>SUM(S88:S90)</f>
        <v>596059257</v>
      </c>
      <c r="T91" s="39">
        <f t="shared" si="22"/>
        <v>0.24594169395071036</v>
      </c>
      <c r="U91" s="39">
        <f t="shared" si="23"/>
        <v>-0.3294775395160352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245890458</v>
      </c>
      <c r="E92" s="33">
        <v>245890458</v>
      </c>
      <c r="F92" s="33">
        <v>18198297</v>
      </c>
      <c r="G92" s="38">
        <f t="shared" si="16"/>
        <v>7.4009773083589928E-2</v>
      </c>
      <c r="H92" s="33">
        <v>12280498</v>
      </c>
      <c r="I92" s="38">
        <f t="shared" si="17"/>
        <v>4.9942962813140153E-2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30478795</v>
      </c>
      <c r="O92" s="38">
        <f t="shared" si="21"/>
        <v>0.12395273589673007</v>
      </c>
      <c r="P92" s="33">
        <v>37172996</v>
      </c>
      <c r="Q92" s="33">
        <v>291432755</v>
      </c>
      <c r="R92" s="33">
        <v>291432755</v>
      </c>
      <c r="S92" s="33">
        <v>19339870</v>
      </c>
      <c r="T92" s="38">
        <f t="shared" si="22"/>
        <v>6.6361346376456548E-2</v>
      </c>
      <c r="U92" s="38">
        <f t="shared" si="23"/>
        <v>-0.66963927255150479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23682403</v>
      </c>
      <c r="E93" s="33">
        <v>23682403</v>
      </c>
      <c r="F93" s="33">
        <v>3943379</v>
      </c>
      <c r="G93" s="38">
        <f t="shared" si="16"/>
        <v>0.16651093218876481</v>
      </c>
      <c r="H93" s="33">
        <v>5048366</v>
      </c>
      <c r="I93" s="38">
        <f t="shared" si="17"/>
        <v>0.21316949973362079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8991745</v>
      </c>
      <c r="O93" s="38">
        <f t="shared" si="21"/>
        <v>0.3796804319223856</v>
      </c>
      <c r="P93" s="33">
        <v>8075269</v>
      </c>
      <c r="Q93" s="33">
        <v>20286753</v>
      </c>
      <c r="R93" s="33">
        <v>20286753</v>
      </c>
      <c r="S93" s="33">
        <v>4260365</v>
      </c>
      <c r="T93" s="38">
        <f t="shared" si="22"/>
        <v>0.21000723969971932</v>
      </c>
      <c r="U93" s="38">
        <f t="shared" si="23"/>
        <v>-0.37483618192780943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25796665</v>
      </c>
      <c r="E94" s="33">
        <v>25796665</v>
      </c>
      <c r="F94" s="33">
        <v>5476249</v>
      </c>
      <c r="G94" s="38">
        <f t="shared" si="16"/>
        <v>0.21228515391427535</v>
      </c>
      <c r="H94" s="33">
        <v>6771463</v>
      </c>
      <c r="I94" s="38">
        <f t="shared" si="17"/>
        <v>0.26249373707802925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12247712</v>
      </c>
      <c r="O94" s="38">
        <f t="shared" si="21"/>
        <v>0.47477889099230464</v>
      </c>
      <c r="P94" s="33">
        <v>10733207</v>
      </c>
      <c r="Q94" s="33">
        <v>27697166</v>
      </c>
      <c r="R94" s="33">
        <v>27697166</v>
      </c>
      <c r="S94" s="33">
        <v>5469794</v>
      </c>
      <c r="T94" s="38">
        <f t="shared" si="22"/>
        <v>0.19748569221847462</v>
      </c>
      <c r="U94" s="38">
        <f t="shared" si="23"/>
        <v>-0.36911092835533688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34445219</v>
      </c>
      <c r="E95" s="33">
        <v>34445219</v>
      </c>
      <c r="F95" s="33">
        <v>7872586</v>
      </c>
      <c r="G95" s="38">
        <f t="shared" si="16"/>
        <v>0.22855380887547849</v>
      </c>
      <c r="H95" s="33">
        <v>9595114</v>
      </c>
      <c r="I95" s="38">
        <f t="shared" si="17"/>
        <v>0.27856156176565461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17467700</v>
      </c>
      <c r="O95" s="38">
        <f t="shared" si="21"/>
        <v>0.5071153706411331</v>
      </c>
      <c r="P95" s="33">
        <v>15883379</v>
      </c>
      <c r="Q95" s="33">
        <v>34008186</v>
      </c>
      <c r="R95" s="33">
        <v>34008186</v>
      </c>
      <c r="S95" s="33">
        <v>7285029</v>
      </c>
      <c r="T95" s="38">
        <f t="shared" si="22"/>
        <v>0.21421398365675839</v>
      </c>
      <c r="U95" s="38">
        <f t="shared" si="23"/>
        <v>-0.39590221954660909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329814745</v>
      </c>
      <c r="E96" s="34">
        <f>SUM(E92:E95)</f>
        <v>329814745</v>
      </c>
      <c r="F96" s="34">
        <f>SUM(F92:F95)</f>
        <v>35490511</v>
      </c>
      <c r="G96" s="39">
        <f t="shared" si="16"/>
        <v>0.10760741154856494</v>
      </c>
      <c r="H96" s="34">
        <f>SUM(H92:H95)</f>
        <v>33695441</v>
      </c>
      <c r="I96" s="39">
        <f t="shared" si="17"/>
        <v>0.10216475009326827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69185952</v>
      </c>
      <c r="O96" s="39">
        <f t="shared" si="21"/>
        <v>0.20977216164183321</v>
      </c>
      <c r="P96" s="34">
        <f>SUM(P92:P95)</f>
        <v>71864851</v>
      </c>
      <c r="Q96" s="34">
        <f>SUM(Q92:Q95)</f>
        <v>373424860</v>
      </c>
      <c r="R96" s="34">
        <f>SUM(R92:R95)</f>
        <v>373424860</v>
      </c>
      <c r="S96" s="34">
        <f>SUM(S92:S95)</f>
        <v>36355058</v>
      </c>
      <c r="T96" s="39">
        <f t="shared" si="22"/>
        <v>9.7355751837196913E-2</v>
      </c>
      <c r="U96" s="39">
        <f t="shared" si="23"/>
        <v>-0.53112765794226724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50240815</v>
      </c>
      <c r="E97" s="33">
        <v>50240815</v>
      </c>
      <c r="F97" s="33">
        <v>8787143</v>
      </c>
      <c r="G97" s="38">
        <f t="shared" si="16"/>
        <v>0.17490048678549502</v>
      </c>
      <c r="H97" s="33">
        <v>10979154</v>
      </c>
      <c r="I97" s="38">
        <f t="shared" si="17"/>
        <v>0.21853057120988184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19766297</v>
      </c>
      <c r="O97" s="38">
        <f t="shared" si="21"/>
        <v>0.39343105799537686</v>
      </c>
      <c r="P97" s="33">
        <v>16659947</v>
      </c>
      <c r="Q97" s="33">
        <v>44279807</v>
      </c>
      <c r="R97" s="33">
        <v>44279807</v>
      </c>
      <c r="S97" s="33">
        <v>8624879</v>
      </c>
      <c r="T97" s="38">
        <f t="shared" si="22"/>
        <v>0.19478131420039838</v>
      </c>
      <c r="U97" s="38">
        <f t="shared" si="23"/>
        <v>-0.34098505835582793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31519039</v>
      </c>
      <c r="E98" s="33">
        <v>31519039</v>
      </c>
      <c r="F98" s="33">
        <v>5956889</v>
      </c>
      <c r="G98" s="38">
        <f t="shared" si="16"/>
        <v>0.18899335731650954</v>
      </c>
      <c r="H98" s="33">
        <v>6646538</v>
      </c>
      <c r="I98" s="38">
        <f t="shared" si="17"/>
        <v>0.21087375157599189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12603427</v>
      </c>
      <c r="O98" s="38">
        <f t="shared" si="21"/>
        <v>0.39986710889250143</v>
      </c>
      <c r="P98" s="33">
        <v>65590535</v>
      </c>
      <c r="Q98" s="33">
        <v>28534033</v>
      </c>
      <c r="R98" s="33">
        <v>28534033</v>
      </c>
      <c r="S98" s="33">
        <v>9179304</v>
      </c>
      <c r="T98" s="38">
        <f t="shared" si="22"/>
        <v>0.32169669110567017</v>
      </c>
      <c r="U98" s="38">
        <f t="shared" si="23"/>
        <v>-0.89866620237203432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54296909</v>
      </c>
      <c r="E99" s="33">
        <v>54296909</v>
      </c>
      <c r="F99" s="33">
        <v>377691</v>
      </c>
      <c r="G99" s="38">
        <f t="shared" si="16"/>
        <v>6.9560313276764985E-3</v>
      </c>
      <c r="H99" s="33">
        <v>17811520</v>
      </c>
      <c r="I99" s="38">
        <f t="shared" si="17"/>
        <v>0.32803929962200978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18189211</v>
      </c>
      <c r="O99" s="38">
        <f t="shared" si="21"/>
        <v>0.33499533094968631</v>
      </c>
      <c r="P99" s="33">
        <v>4027246</v>
      </c>
      <c r="Q99" s="33">
        <v>52966821</v>
      </c>
      <c r="R99" s="33">
        <v>52966821</v>
      </c>
      <c r="S99" s="33">
        <v>532856</v>
      </c>
      <c r="T99" s="38">
        <f t="shared" si="22"/>
        <v>1.0060184657863458E-2</v>
      </c>
      <c r="U99" s="38">
        <f t="shared" si="23"/>
        <v>3.422754408347541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136056763</v>
      </c>
      <c r="E101" s="34">
        <f>SUM(E97:E100)</f>
        <v>136056763</v>
      </c>
      <c r="F101" s="34">
        <f>SUM(F97:F100)</f>
        <v>15121723</v>
      </c>
      <c r="G101" s="39">
        <f>IF(($D101     =0),0,($F101     /$D101     ))</f>
        <v>0.11114275149997505</v>
      </c>
      <c r="H101" s="34">
        <f>SUM(H97:H100)</f>
        <v>35437212</v>
      </c>
      <c r="I101" s="39">
        <f>IF(($D101     =0),0,($H101     /$D101     ))</f>
        <v>0.26045902620805406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50558935</v>
      </c>
      <c r="O101" s="39">
        <f>IF(($D101     =0),0,($N101     /$D101     ))</f>
        <v>0.3716017777080291</v>
      </c>
      <c r="P101" s="34">
        <f>SUM(P97:P100)</f>
        <v>86277728</v>
      </c>
      <c r="Q101" s="34">
        <f>SUM(Q97:Q100)</f>
        <v>125780661</v>
      </c>
      <c r="R101" s="34">
        <f>SUM(R97:R100)</f>
        <v>125780661</v>
      </c>
      <c r="S101" s="34">
        <f>SUM(S97:S100)</f>
        <v>18337039</v>
      </c>
      <c r="T101" s="39">
        <f>IF(($Q101     =0),0,($S101     /$Q101     ))</f>
        <v>0.14578583745874893</v>
      </c>
      <c r="U101" s="39">
        <f>IF(($P101     =0),0,(($H101     /$P101     )-1))</f>
        <v>-0.58926581840449022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3358319616</v>
      </c>
      <c r="E102" s="34">
        <f>SUM(E88:E90,E92:E95,E97:E100)</f>
        <v>3358319616</v>
      </c>
      <c r="F102" s="34">
        <f>SUM(F88:F90,F92:F95,F97:F100)</f>
        <v>635582882</v>
      </c>
      <c r="G102" s="39">
        <f>IF(($D102     =0),0,($F102     /$D102     ))</f>
        <v>0.189256221763974</v>
      </c>
      <c r="H102" s="34">
        <f>SUM(H88:H90,H92:H95,H97:H100)</f>
        <v>787797963</v>
      </c>
      <c r="I102" s="39">
        <f>IF(($D102     =0),0,($H102     /$D102     ))</f>
        <v>0.23458099677192845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1423380845</v>
      </c>
      <c r="O102" s="39">
        <f>IF(($D102     =0),0,($N102     /$D102     ))</f>
        <v>0.42383721853590245</v>
      </c>
      <c r="P102" s="34">
        <f>SUM(P88:P90,P92:P95,P97:P100)</f>
        <v>1229941590</v>
      </c>
      <c r="Q102" s="34">
        <f>SUM(Q88:Q90,Q92:Q95,Q97:Q100)</f>
        <v>2922785059</v>
      </c>
      <c r="R102" s="34">
        <f>SUM(R88:R90,R92:R95,R97:R100)</f>
        <v>2922785059</v>
      </c>
      <c r="S102" s="34">
        <f>SUM(S88:S90,S92:S95,S97:S100)</f>
        <v>650751354</v>
      </c>
      <c r="T102" s="39">
        <f>IF(($Q102     =0),0,($S102     /$Q102     ))</f>
        <v>0.22264769419022817</v>
      </c>
      <c r="U102" s="39">
        <f>IF(($P102     =0),0,(($H102     /$P102     )-1))</f>
        <v>-0.35948343449382825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934811520</v>
      </c>
      <c r="E105" s="33">
        <v>924701482</v>
      </c>
      <c r="F105" s="33">
        <v>232059910</v>
      </c>
      <c r="G105" s="38">
        <f t="shared" ref="G105:G136" si="24">IF(($D105     =0),0,($F105     /$D105     ))</f>
        <v>0.24824245854394264</v>
      </c>
      <c r="H105" s="33">
        <v>282729411</v>
      </c>
      <c r="I105" s="38">
        <f t="shared" ref="I105:I136" si="25">IF(($D105     =0),0,($H105     /$D105     ))</f>
        <v>0.30244536460141186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514789321</v>
      </c>
      <c r="O105" s="38">
        <f t="shared" ref="O105:O136" si="29">IF(($D105     =0),0,($N105     /$D105     ))</f>
        <v>0.55068782314535447</v>
      </c>
      <c r="P105" s="33">
        <v>434637493</v>
      </c>
      <c r="Q105" s="33">
        <v>962701130</v>
      </c>
      <c r="R105" s="33">
        <v>962701130</v>
      </c>
      <c r="S105" s="33">
        <v>239765507</v>
      </c>
      <c r="T105" s="38">
        <f t="shared" ref="T105:T136" si="30">IF(($Q105     =0),0,($S105     /$Q105     ))</f>
        <v>0.24905497617936731</v>
      </c>
      <c r="U105" s="38">
        <f t="shared" ref="U105:U136" si="31">IF(($P105     =0),0,(($H105     /$P105     )-1))</f>
        <v>-0.34950524160141883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934811520</v>
      </c>
      <c r="E106" s="34">
        <f>E105</f>
        <v>924701482</v>
      </c>
      <c r="F106" s="34">
        <f>F105</f>
        <v>232059910</v>
      </c>
      <c r="G106" s="39">
        <f t="shared" si="24"/>
        <v>0.24824245854394264</v>
      </c>
      <c r="H106" s="34">
        <f>H105</f>
        <v>282729411</v>
      </c>
      <c r="I106" s="39">
        <f t="shared" si="25"/>
        <v>0.30244536460141186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514789321</v>
      </c>
      <c r="O106" s="39">
        <f t="shared" si="29"/>
        <v>0.55068782314535447</v>
      </c>
      <c r="P106" s="34">
        <f>P105</f>
        <v>434637493</v>
      </c>
      <c r="Q106" s="34">
        <f>Q105</f>
        <v>962701130</v>
      </c>
      <c r="R106" s="34">
        <f>R105</f>
        <v>962701130</v>
      </c>
      <c r="S106" s="34">
        <f>S105</f>
        <v>239765507</v>
      </c>
      <c r="T106" s="39">
        <f t="shared" si="30"/>
        <v>0.24905497617936731</v>
      </c>
      <c r="U106" s="39">
        <f t="shared" si="31"/>
        <v>-0.34950524160141883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29915457</v>
      </c>
      <c r="E107" s="33">
        <v>29915457</v>
      </c>
      <c r="F107" s="33">
        <v>6054706</v>
      </c>
      <c r="G107" s="38">
        <f t="shared" si="24"/>
        <v>0.20239389958174464</v>
      </c>
      <c r="H107" s="33">
        <v>6884658</v>
      </c>
      <c r="I107" s="38">
        <f t="shared" si="25"/>
        <v>0.2301371495010088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12939364</v>
      </c>
      <c r="O107" s="38">
        <f t="shared" si="29"/>
        <v>0.43253104908275342</v>
      </c>
      <c r="P107" s="33">
        <v>9017955</v>
      </c>
      <c r="Q107" s="33">
        <v>31140119</v>
      </c>
      <c r="R107" s="33">
        <v>31140119</v>
      </c>
      <c r="S107" s="33">
        <v>6028118</v>
      </c>
      <c r="T107" s="38">
        <f t="shared" si="30"/>
        <v>0.19358044200152222</v>
      </c>
      <c r="U107" s="38">
        <f t="shared" si="31"/>
        <v>-0.23656106068393556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14523297</v>
      </c>
      <c r="E108" s="33">
        <v>14523297</v>
      </c>
      <c r="F108" s="33">
        <v>2194136</v>
      </c>
      <c r="G108" s="38">
        <f t="shared" si="24"/>
        <v>0.15107699030048066</v>
      </c>
      <c r="H108" s="33">
        <v>2468641</v>
      </c>
      <c r="I108" s="38">
        <f t="shared" si="25"/>
        <v>0.16997800155157605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4662777</v>
      </c>
      <c r="O108" s="38">
        <f t="shared" si="29"/>
        <v>0.32105499185205671</v>
      </c>
      <c r="P108" s="33">
        <v>5952570</v>
      </c>
      <c r="Q108" s="33">
        <v>15603781</v>
      </c>
      <c r="R108" s="33">
        <v>15603781</v>
      </c>
      <c r="S108" s="33">
        <v>3470473</v>
      </c>
      <c r="T108" s="38">
        <f t="shared" si="30"/>
        <v>0.22241231147758353</v>
      </c>
      <c r="U108" s="38">
        <f t="shared" si="31"/>
        <v>-0.58528148346008524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24036432</v>
      </c>
      <c r="E109" s="33">
        <v>24036432</v>
      </c>
      <c r="F109" s="33">
        <v>4048936</v>
      </c>
      <c r="G109" s="38">
        <f t="shared" si="24"/>
        <v>0.16844995962795142</v>
      </c>
      <c r="H109" s="33">
        <v>7447368</v>
      </c>
      <c r="I109" s="38">
        <f t="shared" si="25"/>
        <v>0.30983666793807002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11496304</v>
      </c>
      <c r="O109" s="38">
        <f t="shared" si="29"/>
        <v>0.47828662756602147</v>
      </c>
      <c r="P109" s="33">
        <v>9734911</v>
      </c>
      <c r="Q109" s="33">
        <v>22671876</v>
      </c>
      <c r="R109" s="33">
        <v>22671876</v>
      </c>
      <c r="S109" s="33">
        <v>5265566</v>
      </c>
      <c r="T109" s="38">
        <f t="shared" si="30"/>
        <v>0.23225100560712311</v>
      </c>
      <c r="U109" s="38">
        <f t="shared" si="31"/>
        <v>-0.23498345285334399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33026612</v>
      </c>
      <c r="E110" s="33">
        <v>33026612</v>
      </c>
      <c r="F110" s="33">
        <v>7465741</v>
      </c>
      <c r="G110" s="38">
        <f t="shared" si="24"/>
        <v>0.22605228171754341</v>
      </c>
      <c r="H110" s="33">
        <v>9225977</v>
      </c>
      <c r="I110" s="38">
        <f t="shared" si="25"/>
        <v>0.27934978616638001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16691718</v>
      </c>
      <c r="O110" s="38">
        <f t="shared" si="29"/>
        <v>0.50540206788392339</v>
      </c>
      <c r="P110" s="33">
        <v>14587667</v>
      </c>
      <c r="Q110" s="33">
        <v>41095071</v>
      </c>
      <c r="R110" s="33">
        <v>41095071</v>
      </c>
      <c r="S110" s="33">
        <v>9975268</v>
      </c>
      <c r="T110" s="38">
        <f t="shared" si="30"/>
        <v>0.24273636125364037</v>
      </c>
      <c r="U110" s="38">
        <f t="shared" si="31"/>
        <v>-0.36754951974157346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8245179</v>
      </c>
      <c r="E111" s="33">
        <v>8245179</v>
      </c>
      <c r="F111" s="33">
        <v>1249323</v>
      </c>
      <c r="G111" s="38">
        <f t="shared" si="24"/>
        <v>0.15152163464249835</v>
      </c>
      <c r="H111" s="33">
        <v>751367</v>
      </c>
      <c r="I111" s="38">
        <f t="shared" si="25"/>
        <v>9.1128039791495127E-2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2000690</v>
      </c>
      <c r="O111" s="38">
        <f t="shared" si="29"/>
        <v>0.24264967443399349</v>
      </c>
      <c r="P111" s="33">
        <v>2142674</v>
      </c>
      <c r="Q111" s="33">
        <v>4553385</v>
      </c>
      <c r="R111" s="33">
        <v>4553385</v>
      </c>
      <c r="S111" s="33">
        <v>1113516</v>
      </c>
      <c r="T111" s="38">
        <f t="shared" si="30"/>
        <v>0.24454685909493706</v>
      </c>
      <c r="U111" s="38">
        <f t="shared" si="31"/>
        <v>-0.64933209624982613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109746977</v>
      </c>
      <c r="E112" s="34">
        <f>SUM(E107:E111)</f>
        <v>109746977</v>
      </c>
      <c r="F112" s="34">
        <f>SUM(F107:F111)</f>
        <v>21012842</v>
      </c>
      <c r="G112" s="39">
        <f t="shared" si="24"/>
        <v>0.19146624876965859</v>
      </c>
      <c r="H112" s="34">
        <f>SUM(H107:H111)</f>
        <v>26778011</v>
      </c>
      <c r="I112" s="39">
        <f t="shared" si="25"/>
        <v>0.24399770938565352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47790853</v>
      </c>
      <c r="O112" s="39">
        <f t="shared" si="29"/>
        <v>0.43546395815531208</v>
      </c>
      <c r="P112" s="34">
        <f>SUM(P107:P111)</f>
        <v>41435777</v>
      </c>
      <c r="Q112" s="34">
        <f>SUM(Q107:Q111)</f>
        <v>115064232</v>
      </c>
      <c r="R112" s="34">
        <f>SUM(R107:R111)</f>
        <v>115064232</v>
      </c>
      <c r="S112" s="34">
        <f>SUM(S107:S111)</f>
        <v>25852941</v>
      </c>
      <c r="T112" s="39">
        <f t="shared" si="30"/>
        <v>0.22468268853521745</v>
      </c>
      <c r="U112" s="39">
        <f t="shared" si="31"/>
        <v>-0.3537466185320961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37267000</v>
      </c>
      <c r="E113" s="33">
        <v>37267000</v>
      </c>
      <c r="F113" s="33">
        <v>6648558</v>
      </c>
      <c r="G113" s="38">
        <f t="shared" si="24"/>
        <v>0.17840335954061234</v>
      </c>
      <c r="H113" s="33">
        <v>9775943</v>
      </c>
      <c r="I113" s="38">
        <f t="shared" si="25"/>
        <v>0.26232170553036199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16424501</v>
      </c>
      <c r="O113" s="38">
        <f t="shared" si="29"/>
        <v>0.44072506507097431</v>
      </c>
      <c r="P113" s="33">
        <v>31519566</v>
      </c>
      <c r="Q113" s="33">
        <v>37302000</v>
      </c>
      <c r="R113" s="33">
        <v>37302000</v>
      </c>
      <c r="S113" s="33">
        <v>17841314</v>
      </c>
      <c r="T113" s="38">
        <f t="shared" si="30"/>
        <v>0.47829376440941507</v>
      </c>
      <c r="U113" s="38">
        <f t="shared" si="31"/>
        <v>-0.68984525357995097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13010743</v>
      </c>
      <c r="E114" s="33">
        <v>13010743</v>
      </c>
      <c r="F114" s="33">
        <v>3077976</v>
      </c>
      <c r="G114" s="38">
        <f t="shared" si="24"/>
        <v>0.23657188524898232</v>
      </c>
      <c r="H114" s="33">
        <v>3737681</v>
      </c>
      <c r="I114" s="38">
        <f t="shared" si="25"/>
        <v>0.28727652217863348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6815657</v>
      </c>
      <c r="O114" s="38">
        <f t="shared" si="29"/>
        <v>0.52384840742761574</v>
      </c>
      <c r="P114" s="33">
        <v>6626910</v>
      </c>
      <c r="Q114" s="33">
        <v>12251520</v>
      </c>
      <c r="R114" s="33">
        <v>12251520</v>
      </c>
      <c r="S114" s="33">
        <v>2839964</v>
      </c>
      <c r="T114" s="38">
        <f t="shared" si="30"/>
        <v>0.23180503317139425</v>
      </c>
      <c r="U114" s="38">
        <f t="shared" si="31"/>
        <v>-0.4359843426272576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2724840</v>
      </c>
      <c r="E115" s="33">
        <v>2724840</v>
      </c>
      <c r="F115" s="33">
        <v>1134304</v>
      </c>
      <c r="G115" s="38">
        <f t="shared" si="24"/>
        <v>0.41628279091616388</v>
      </c>
      <c r="H115" s="33">
        <v>1421010</v>
      </c>
      <c r="I115" s="38">
        <f t="shared" si="25"/>
        <v>0.52150217994451054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2555314</v>
      </c>
      <c r="O115" s="38">
        <f t="shared" si="29"/>
        <v>0.93778497086067436</v>
      </c>
      <c r="P115" s="33">
        <v>1120113</v>
      </c>
      <c r="Q115" s="33">
        <v>10343794</v>
      </c>
      <c r="R115" s="33">
        <v>10343794</v>
      </c>
      <c r="S115" s="33">
        <v>540255</v>
      </c>
      <c r="T115" s="38">
        <f t="shared" si="30"/>
        <v>5.2229868460257428E-2</v>
      </c>
      <c r="U115" s="38">
        <f t="shared" si="31"/>
        <v>0.26863093277196137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1982293</v>
      </c>
      <c r="E116" s="33">
        <v>1982293</v>
      </c>
      <c r="F116" s="33">
        <v>267696</v>
      </c>
      <c r="G116" s="38">
        <f t="shared" si="24"/>
        <v>0.13504360858863951</v>
      </c>
      <c r="H116" s="33">
        <v>168792</v>
      </c>
      <c r="I116" s="38">
        <f t="shared" si="25"/>
        <v>8.5149874413116527E-2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436488</v>
      </c>
      <c r="O116" s="38">
        <f t="shared" si="29"/>
        <v>0.22019348300175604</v>
      </c>
      <c r="P116" s="33">
        <v>1977440</v>
      </c>
      <c r="Q116" s="33">
        <v>4341880</v>
      </c>
      <c r="R116" s="33">
        <v>4341880</v>
      </c>
      <c r="S116" s="33">
        <v>836382</v>
      </c>
      <c r="T116" s="38">
        <f t="shared" si="30"/>
        <v>0.1926313025693939</v>
      </c>
      <c r="U116" s="38">
        <f t="shared" si="31"/>
        <v>-0.91464115219677966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131586558</v>
      </c>
      <c r="E117" s="33">
        <v>131586558</v>
      </c>
      <c r="F117" s="33">
        <v>23334111</v>
      </c>
      <c r="G117" s="38">
        <f t="shared" si="24"/>
        <v>0.17732898674954323</v>
      </c>
      <c r="H117" s="33">
        <v>78991033</v>
      </c>
      <c r="I117" s="38">
        <f t="shared" si="25"/>
        <v>0.60029712913381317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102325144</v>
      </c>
      <c r="O117" s="38">
        <f t="shared" si="29"/>
        <v>0.77762611588335639</v>
      </c>
      <c r="P117" s="33">
        <v>148909575</v>
      </c>
      <c r="Q117" s="33">
        <v>147468061</v>
      </c>
      <c r="R117" s="33">
        <v>147468061</v>
      </c>
      <c r="S117" s="33">
        <v>27700161</v>
      </c>
      <c r="T117" s="38">
        <f t="shared" si="30"/>
        <v>0.18783837538895964</v>
      </c>
      <c r="U117" s="38">
        <f t="shared" si="31"/>
        <v>-0.46953691191449576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27136887</v>
      </c>
      <c r="E118" s="33">
        <v>27136887</v>
      </c>
      <c r="F118" s="33">
        <v>5467551</v>
      </c>
      <c r="G118" s="38">
        <f t="shared" si="24"/>
        <v>0.20148040561911174</v>
      </c>
      <c r="H118" s="33">
        <v>9717837</v>
      </c>
      <c r="I118" s="38">
        <f t="shared" si="25"/>
        <v>0.35810433967610211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15185388</v>
      </c>
      <c r="O118" s="38">
        <f t="shared" si="29"/>
        <v>0.55958474529521385</v>
      </c>
      <c r="P118" s="33">
        <v>10058657</v>
      </c>
      <c r="Q118" s="33">
        <v>21370232</v>
      </c>
      <c r="R118" s="33">
        <v>21370232</v>
      </c>
      <c r="S118" s="33">
        <v>5720119</v>
      </c>
      <c r="T118" s="38">
        <f t="shared" si="30"/>
        <v>0.26766761352894997</v>
      </c>
      <c r="U118" s="38">
        <f t="shared" si="31"/>
        <v>-3.3883251014524052E-2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19586772</v>
      </c>
      <c r="E119" s="33">
        <v>19586772</v>
      </c>
      <c r="F119" s="33">
        <v>4057992</v>
      </c>
      <c r="G119" s="38">
        <f t="shared" si="24"/>
        <v>0.20718023368015925</v>
      </c>
      <c r="H119" s="33">
        <v>5135938</v>
      </c>
      <c r="I119" s="38">
        <f t="shared" si="25"/>
        <v>0.26221462117392291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9193930</v>
      </c>
      <c r="O119" s="38">
        <f t="shared" si="29"/>
        <v>0.46939485485408211</v>
      </c>
      <c r="P119" s="33">
        <v>9248363</v>
      </c>
      <c r="Q119" s="33">
        <v>19227208</v>
      </c>
      <c r="R119" s="33">
        <v>19227208</v>
      </c>
      <c r="S119" s="33">
        <v>5888469</v>
      </c>
      <c r="T119" s="38">
        <f t="shared" si="30"/>
        <v>0.30625710191516103</v>
      </c>
      <c r="U119" s="38">
        <f t="shared" si="31"/>
        <v>-0.44466518020540502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11666380</v>
      </c>
      <c r="E120" s="33">
        <v>11666380</v>
      </c>
      <c r="F120" s="33">
        <v>23969734</v>
      </c>
      <c r="G120" s="38">
        <f t="shared" si="24"/>
        <v>2.0545991130067769</v>
      </c>
      <c r="H120" s="33">
        <v>26936482</v>
      </c>
      <c r="I120" s="38">
        <f t="shared" si="25"/>
        <v>2.3088980472091598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50906216</v>
      </c>
      <c r="O120" s="38">
        <f t="shared" si="29"/>
        <v>4.3634971602159371</v>
      </c>
      <c r="P120" s="33">
        <v>45822510</v>
      </c>
      <c r="Q120" s="33">
        <v>12817164</v>
      </c>
      <c r="R120" s="33">
        <v>12817164</v>
      </c>
      <c r="S120" s="33">
        <v>23064706</v>
      </c>
      <c r="T120" s="38">
        <f t="shared" si="30"/>
        <v>1.7995171162669059</v>
      </c>
      <c r="U120" s="38">
        <f t="shared" si="31"/>
        <v>-0.41215612152193326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244961473</v>
      </c>
      <c r="E121" s="34">
        <f>SUM(E113:E120)</f>
        <v>244961473</v>
      </c>
      <c r="F121" s="34">
        <f>SUM(F113:F120)</f>
        <v>67957922</v>
      </c>
      <c r="G121" s="39">
        <f t="shared" si="24"/>
        <v>0.27742289906952022</v>
      </c>
      <c r="H121" s="34">
        <f>SUM(H113:H120)</f>
        <v>135884716</v>
      </c>
      <c r="I121" s="39">
        <f t="shared" si="25"/>
        <v>0.55471872509519082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203842638</v>
      </c>
      <c r="O121" s="39">
        <f t="shared" si="29"/>
        <v>0.83214162416471105</v>
      </c>
      <c r="P121" s="34">
        <f>SUM(P113:P120)</f>
        <v>255283134</v>
      </c>
      <c r="Q121" s="34">
        <f>SUM(Q113:Q120)</f>
        <v>265121859</v>
      </c>
      <c r="R121" s="34">
        <f>SUM(R113:R120)</f>
        <v>265121859</v>
      </c>
      <c r="S121" s="34">
        <f>SUM(S113:S120)</f>
        <v>84431370</v>
      </c>
      <c r="T121" s="39">
        <f t="shared" si="30"/>
        <v>0.31846249991782083</v>
      </c>
      <c r="U121" s="39">
        <f t="shared" si="31"/>
        <v>-0.4677097782730919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35176833</v>
      </c>
      <c r="E122" s="33">
        <v>35176833</v>
      </c>
      <c r="F122" s="33">
        <v>7090527</v>
      </c>
      <c r="G122" s="38">
        <f t="shared" si="24"/>
        <v>0.20156808886121158</v>
      </c>
      <c r="H122" s="33">
        <v>10135758</v>
      </c>
      <c r="I122" s="38">
        <f t="shared" si="25"/>
        <v>0.28813730900675455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17226285</v>
      </c>
      <c r="O122" s="38">
        <f t="shared" si="29"/>
        <v>0.48970539786796613</v>
      </c>
      <c r="P122" s="33">
        <v>16745806</v>
      </c>
      <c r="Q122" s="33">
        <v>31006603</v>
      </c>
      <c r="R122" s="33">
        <v>31006603</v>
      </c>
      <c r="S122" s="33">
        <v>8540330</v>
      </c>
      <c r="T122" s="38">
        <f t="shared" si="30"/>
        <v>0.27543584829334578</v>
      </c>
      <c r="U122" s="38">
        <f t="shared" si="31"/>
        <v>-0.39472856666319911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34376058</v>
      </c>
      <c r="E123" s="33">
        <v>34376058</v>
      </c>
      <c r="F123" s="33">
        <v>5797065</v>
      </c>
      <c r="G123" s="38">
        <f t="shared" si="24"/>
        <v>0.1686367005780593</v>
      </c>
      <c r="H123" s="33">
        <v>8355719</v>
      </c>
      <c r="I123" s="38">
        <f t="shared" si="25"/>
        <v>0.24306798062767987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14152784</v>
      </c>
      <c r="O123" s="38">
        <f t="shared" si="29"/>
        <v>0.41170468120573916</v>
      </c>
      <c r="P123" s="33">
        <v>9868698</v>
      </c>
      <c r="Q123" s="33">
        <v>30239484</v>
      </c>
      <c r="R123" s="33">
        <v>30239484</v>
      </c>
      <c r="S123" s="33">
        <v>5240441</v>
      </c>
      <c r="T123" s="38">
        <f t="shared" si="30"/>
        <v>0.17329796368218453</v>
      </c>
      <c r="U123" s="38">
        <f t="shared" si="31"/>
        <v>-0.15331090281615667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39525072</v>
      </c>
      <c r="E124" s="33">
        <v>39525072</v>
      </c>
      <c r="F124" s="33">
        <v>5321943</v>
      </c>
      <c r="G124" s="38">
        <f t="shared" si="24"/>
        <v>0.13464726895374157</v>
      </c>
      <c r="H124" s="33">
        <v>6002815</v>
      </c>
      <c r="I124" s="38">
        <f t="shared" si="25"/>
        <v>0.1518736006350602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11324758</v>
      </c>
      <c r="O124" s="38">
        <f t="shared" si="29"/>
        <v>0.28652086958880174</v>
      </c>
      <c r="P124" s="33">
        <v>11770106</v>
      </c>
      <c r="Q124" s="33">
        <v>39631032</v>
      </c>
      <c r="R124" s="33">
        <v>39631032</v>
      </c>
      <c r="S124" s="33">
        <v>6242061</v>
      </c>
      <c r="T124" s="38">
        <f t="shared" si="30"/>
        <v>0.15750437687315333</v>
      </c>
      <c r="U124" s="38">
        <f t="shared" si="31"/>
        <v>-0.48999482247653503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12577308</v>
      </c>
      <c r="E125" s="33">
        <v>12577308</v>
      </c>
      <c r="F125" s="33">
        <v>2901332</v>
      </c>
      <c r="G125" s="38">
        <f t="shared" si="24"/>
        <v>0.23067988793786398</v>
      </c>
      <c r="H125" s="33">
        <v>3608290</v>
      </c>
      <c r="I125" s="38">
        <f t="shared" si="25"/>
        <v>0.28688889546157254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6509622</v>
      </c>
      <c r="O125" s="38">
        <f t="shared" si="29"/>
        <v>0.51756878339943646</v>
      </c>
      <c r="P125" s="33">
        <v>5149510</v>
      </c>
      <c r="Q125" s="33">
        <v>8962131</v>
      </c>
      <c r="R125" s="33">
        <v>8962131</v>
      </c>
      <c r="S125" s="33">
        <v>2326394</v>
      </c>
      <c r="T125" s="38">
        <f t="shared" si="30"/>
        <v>0.25958045022997323</v>
      </c>
      <c r="U125" s="38">
        <f t="shared" si="31"/>
        <v>-0.29929449598117097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121655271</v>
      </c>
      <c r="E126" s="34">
        <f>SUM(E122:E125)</f>
        <v>121655271</v>
      </c>
      <c r="F126" s="34">
        <f>SUM(F122:F125)</f>
        <v>21110867</v>
      </c>
      <c r="G126" s="39">
        <f t="shared" si="24"/>
        <v>0.17353022870665424</v>
      </c>
      <c r="H126" s="34">
        <f>SUM(H122:H125)</f>
        <v>28102582</v>
      </c>
      <c r="I126" s="39">
        <f t="shared" si="25"/>
        <v>0.23100176234862851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49213449</v>
      </c>
      <c r="O126" s="39">
        <f t="shared" si="29"/>
        <v>0.40453199105528276</v>
      </c>
      <c r="P126" s="34">
        <f>SUM(P122:P125)</f>
        <v>43534120</v>
      </c>
      <c r="Q126" s="34">
        <f>SUM(Q122:Q125)</f>
        <v>109839250</v>
      </c>
      <c r="R126" s="34">
        <f>SUM(R122:R125)</f>
        <v>109839250</v>
      </c>
      <c r="S126" s="34">
        <f>SUM(S122:S125)</f>
        <v>22349226</v>
      </c>
      <c r="T126" s="39">
        <f t="shared" si="30"/>
        <v>0.20347212858791369</v>
      </c>
      <c r="U126" s="39">
        <f t="shared" si="31"/>
        <v>-0.35446996516755136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29430544</v>
      </c>
      <c r="E127" s="33">
        <v>29430544</v>
      </c>
      <c r="F127" s="33">
        <v>1206472</v>
      </c>
      <c r="G127" s="38">
        <f t="shared" si="24"/>
        <v>4.0993873575697413E-2</v>
      </c>
      <c r="H127" s="33">
        <v>1669474</v>
      </c>
      <c r="I127" s="38">
        <f t="shared" si="25"/>
        <v>5.6725896741833925E-2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2875946</v>
      </c>
      <c r="O127" s="38">
        <f t="shared" si="29"/>
        <v>9.7719770317531332E-2</v>
      </c>
      <c r="P127" s="33">
        <v>4718955</v>
      </c>
      <c r="Q127" s="33">
        <v>28801274</v>
      </c>
      <c r="R127" s="33">
        <v>28801274</v>
      </c>
      <c r="S127" s="33">
        <v>1561127</v>
      </c>
      <c r="T127" s="38">
        <f t="shared" si="30"/>
        <v>5.4203400863447916E-2</v>
      </c>
      <c r="U127" s="38">
        <f t="shared" si="31"/>
        <v>-0.64621955496502936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18019364</v>
      </c>
      <c r="E128" s="33">
        <v>18019364</v>
      </c>
      <c r="F128" s="33">
        <v>2383220</v>
      </c>
      <c r="G128" s="38">
        <f t="shared" si="24"/>
        <v>0.13225883000088126</v>
      </c>
      <c r="H128" s="33">
        <v>3119201</v>
      </c>
      <c r="I128" s="38">
        <f t="shared" si="25"/>
        <v>0.17310272438028335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5502421</v>
      </c>
      <c r="O128" s="38">
        <f t="shared" si="29"/>
        <v>0.30536155438116463</v>
      </c>
      <c r="P128" s="33">
        <v>1915265</v>
      </c>
      <c r="Q128" s="33">
        <v>16778910</v>
      </c>
      <c r="R128" s="33">
        <v>16778910</v>
      </c>
      <c r="S128" s="33">
        <v>1580955</v>
      </c>
      <c r="T128" s="38">
        <f t="shared" si="30"/>
        <v>9.4222747484788941E-2</v>
      </c>
      <c r="U128" s="38">
        <f t="shared" si="31"/>
        <v>0.62860021981292413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8666863</v>
      </c>
      <c r="E129" s="33">
        <v>8666863</v>
      </c>
      <c r="F129" s="33">
        <v>469094</v>
      </c>
      <c r="G129" s="38">
        <f t="shared" si="24"/>
        <v>5.4125004629702815E-2</v>
      </c>
      <c r="H129" s="33">
        <v>2488244</v>
      </c>
      <c r="I129" s="38">
        <f t="shared" si="25"/>
        <v>0.28709857303617237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2957338</v>
      </c>
      <c r="O129" s="38">
        <f t="shared" si="29"/>
        <v>0.34122357766587519</v>
      </c>
      <c r="P129" s="33">
        <v>2736393</v>
      </c>
      <c r="Q129" s="33">
        <v>7092408</v>
      </c>
      <c r="R129" s="33">
        <v>7092408</v>
      </c>
      <c r="S129" s="33">
        <v>1708422</v>
      </c>
      <c r="T129" s="38">
        <f t="shared" si="30"/>
        <v>0.24088038928386524</v>
      </c>
      <c r="U129" s="38">
        <f t="shared" si="31"/>
        <v>-9.0684707934861719E-2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14006122</v>
      </c>
      <c r="E130" s="33">
        <v>14006122</v>
      </c>
      <c r="F130" s="33">
        <v>3029691</v>
      </c>
      <c r="G130" s="38">
        <f t="shared" si="24"/>
        <v>0.21631190989197438</v>
      </c>
      <c r="H130" s="33">
        <v>4434830</v>
      </c>
      <c r="I130" s="38">
        <f t="shared" si="25"/>
        <v>0.31663511141770723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7464521</v>
      </c>
      <c r="O130" s="38">
        <f t="shared" si="29"/>
        <v>0.53294702130968163</v>
      </c>
      <c r="P130" s="33">
        <v>5206235</v>
      </c>
      <c r="Q130" s="33">
        <v>12044970</v>
      </c>
      <c r="R130" s="33">
        <v>12044970</v>
      </c>
      <c r="S130" s="33">
        <v>2656854</v>
      </c>
      <c r="T130" s="38">
        <f t="shared" si="30"/>
        <v>0.22057788437829234</v>
      </c>
      <c r="U130" s="38">
        <f t="shared" si="31"/>
        <v>-0.14816945450983288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33360230</v>
      </c>
      <c r="E131" s="33">
        <v>33978512</v>
      </c>
      <c r="F131" s="33">
        <v>6237732</v>
      </c>
      <c r="G131" s="38">
        <f t="shared" si="24"/>
        <v>0.18698108496254373</v>
      </c>
      <c r="H131" s="33">
        <v>7358188</v>
      </c>
      <c r="I131" s="38">
        <f t="shared" si="25"/>
        <v>0.22056766395195718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13595920</v>
      </c>
      <c r="O131" s="38">
        <f t="shared" si="29"/>
        <v>0.40754874891450088</v>
      </c>
      <c r="P131" s="33">
        <v>11354376</v>
      </c>
      <c r="Q131" s="33">
        <v>44973441</v>
      </c>
      <c r="R131" s="33">
        <v>44973441</v>
      </c>
      <c r="S131" s="33">
        <v>6480829</v>
      </c>
      <c r="T131" s="38">
        <f t="shared" si="30"/>
        <v>0.14410347209145061</v>
      </c>
      <c r="U131" s="38">
        <f t="shared" si="31"/>
        <v>-0.35195135338128669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103483123</v>
      </c>
      <c r="E132" s="34">
        <f>SUM(E127:E131)</f>
        <v>104101405</v>
      </c>
      <c r="F132" s="34">
        <f>SUM(F127:F131)</f>
        <v>13326209</v>
      </c>
      <c r="G132" s="39">
        <f t="shared" si="24"/>
        <v>0.12877664119201351</v>
      </c>
      <c r="H132" s="34">
        <f>SUM(H127:H131)</f>
        <v>19069937</v>
      </c>
      <c r="I132" s="39">
        <f t="shared" si="25"/>
        <v>0.18428064835267874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32396146</v>
      </c>
      <c r="O132" s="39">
        <f t="shared" si="29"/>
        <v>0.31305728954469225</v>
      </c>
      <c r="P132" s="34">
        <f>SUM(P127:P131)</f>
        <v>25931224</v>
      </c>
      <c r="Q132" s="34">
        <f>SUM(Q127:Q131)</f>
        <v>109691003</v>
      </c>
      <c r="R132" s="34">
        <f>SUM(R127:R131)</f>
        <v>109691003</v>
      </c>
      <c r="S132" s="34">
        <f>SUM(S127:S131)</f>
        <v>13988187</v>
      </c>
      <c r="T132" s="39">
        <f t="shared" si="30"/>
        <v>0.12752355815362543</v>
      </c>
      <c r="U132" s="39">
        <f t="shared" si="31"/>
        <v>-0.26459557018982216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39395109</v>
      </c>
      <c r="E133" s="33">
        <v>39395109</v>
      </c>
      <c r="F133" s="33">
        <v>8265426</v>
      </c>
      <c r="G133" s="38">
        <f t="shared" si="24"/>
        <v>0.2098084307876899</v>
      </c>
      <c r="H133" s="33">
        <v>8920431</v>
      </c>
      <c r="I133" s="38">
        <f t="shared" si="25"/>
        <v>0.22643498714523166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17185857</v>
      </c>
      <c r="O133" s="38">
        <f t="shared" si="29"/>
        <v>0.4362434179329216</v>
      </c>
      <c r="P133" s="33">
        <v>14907440</v>
      </c>
      <c r="Q133" s="33">
        <v>38387821</v>
      </c>
      <c r="R133" s="33">
        <v>38387821</v>
      </c>
      <c r="S133" s="33">
        <v>8089301</v>
      </c>
      <c r="T133" s="38">
        <f t="shared" si="30"/>
        <v>0.21072571428318373</v>
      </c>
      <c r="U133" s="38">
        <f t="shared" si="31"/>
        <v>-0.40161214802809875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8326301</v>
      </c>
      <c r="E134" s="33">
        <v>8326301</v>
      </c>
      <c r="F134" s="33">
        <v>427443</v>
      </c>
      <c r="G134" s="38">
        <f t="shared" si="24"/>
        <v>5.133648183028694E-2</v>
      </c>
      <c r="H134" s="33">
        <v>1142757</v>
      </c>
      <c r="I134" s="38">
        <f t="shared" si="25"/>
        <v>0.13724665971119709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1570200</v>
      </c>
      <c r="O134" s="38">
        <f t="shared" si="29"/>
        <v>0.18858314154148403</v>
      </c>
      <c r="P134" s="33">
        <v>1764382</v>
      </c>
      <c r="Q134" s="33">
        <v>7544465</v>
      </c>
      <c r="R134" s="33">
        <v>7544465</v>
      </c>
      <c r="S134" s="33">
        <v>826292</v>
      </c>
      <c r="T134" s="38">
        <f t="shared" si="30"/>
        <v>0.10952294165325176</v>
      </c>
      <c r="U134" s="38">
        <f t="shared" si="31"/>
        <v>-0.35231882891573363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4686592</v>
      </c>
      <c r="E136" s="33">
        <v>4686592</v>
      </c>
      <c r="F136" s="33">
        <v>367341</v>
      </c>
      <c r="G136" s="38">
        <f t="shared" si="24"/>
        <v>7.8381262973179655E-2</v>
      </c>
      <c r="H136" s="33">
        <v>978712</v>
      </c>
      <c r="I136" s="38">
        <f t="shared" si="25"/>
        <v>0.20883234555088218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1346053</v>
      </c>
      <c r="O136" s="38">
        <f t="shared" si="29"/>
        <v>0.28721360852406186</v>
      </c>
      <c r="P136" s="33">
        <v>1664934</v>
      </c>
      <c r="Q136" s="33">
        <v>17417831</v>
      </c>
      <c r="R136" s="33">
        <v>17417831</v>
      </c>
      <c r="S136" s="33">
        <v>256983</v>
      </c>
      <c r="T136" s="38">
        <f t="shared" si="30"/>
        <v>1.4754018453847668E-2</v>
      </c>
      <c r="U136" s="38">
        <f t="shared" si="31"/>
        <v>-0.41216168328594405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52408002</v>
      </c>
      <c r="E137" s="34">
        <f>SUM(E133:E136)</f>
        <v>52408002</v>
      </c>
      <c r="F137" s="34">
        <f>SUM(F133:F136)</f>
        <v>9060210</v>
      </c>
      <c r="G137" s="39">
        <f t="shared" ref="G137:G170" si="32">IF(($D137     =0),0,($F137     /$D137     ))</f>
        <v>0.17287837074956608</v>
      </c>
      <c r="H137" s="34">
        <f>SUM(H133:H136)</f>
        <v>11041900</v>
      </c>
      <c r="I137" s="39">
        <f t="shared" ref="I137:I170" si="33">IF(($D137     =0),0,($H137     /$D137     ))</f>
        <v>0.21069110781975622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20102110</v>
      </c>
      <c r="O137" s="39">
        <f t="shared" ref="O137:O170" si="37">IF(($D137     =0),0,($N137     /$D137     ))</f>
        <v>0.38356947856932228</v>
      </c>
      <c r="P137" s="34">
        <f>SUM(P133:P136)</f>
        <v>18336756</v>
      </c>
      <c r="Q137" s="34">
        <f>SUM(Q133:Q136)</f>
        <v>63350117</v>
      </c>
      <c r="R137" s="34">
        <f>SUM(R133:R136)</f>
        <v>63350117</v>
      </c>
      <c r="S137" s="34">
        <f>SUM(S133:S136)</f>
        <v>9172576</v>
      </c>
      <c r="T137" s="39">
        <f t="shared" ref="T137:T170" si="38">IF(($Q137     =0),0,($S137     /$Q137     ))</f>
        <v>0.14479177678551092</v>
      </c>
      <c r="U137" s="39">
        <f t="shared" ref="U137:U170" si="39">IF(($P137     =0),0,(($H137     /$P137     )-1))</f>
        <v>-0.3978269656857516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15129873</v>
      </c>
      <c r="E138" s="33">
        <v>15129873</v>
      </c>
      <c r="F138" s="33">
        <v>5475357</v>
      </c>
      <c r="G138" s="38">
        <f t="shared" si="32"/>
        <v>0.36189047984738537</v>
      </c>
      <c r="H138" s="33">
        <v>7757332</v>
      </c>
      <c r="I138" s="38">
        <f t="shared" si="33"/>
        <v>0.5127162666864421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13232689</v>
      </c>
      <c r="O138" s="38">
        <f t="shared" si="37"/>
        <v>0.87460674653382753</v>
      </c>
      <c r="P138" s="33">
        <v>11054576</v>
      </c>
      <c r="Q138" s="33">
        <v>15102336</v>
      </c>
      <c r="R138" s="33">
        <v>15102336</v>
      </c>
      <c r="S138" s="33">
        <v>5576281</v>
      </c>
      <c r="T138" s="38">
        <f t="shared" si="38"/>
        <v>0.36923301136989667</v>
      </c>
      <c r="U138" s="38">
        <f t="shared" si="39"/>
        <v>-0.29826960346556941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16185859</v>
      </c>
      <c r="E139" s="33">
        <v>16185859</v>
      </c>
      <c r="F139" s="33">
        <v>6067369</v>
      </c>
      <c r="G139" s="38">
        <f t="shared" si="32"/>
        <v>0.37485616302477365</v>
      </c>
      <c r="H139" s="33">
        <v>7043122</v>
      </c>
      <c r="I139" s="38">
        <f t="shared" si="33"/>
        <v>0.43514045192164347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13110491</v>
      </c>
      <c r="O139" s="38">
        <f t="shared" si="37"/>
        <v>0.80999661494641717</v>
      </c>
      <c r="P139" s="33">
        <v>9114777</v>
      </c>
      <c r="Q139" s="33">
        <v>25148141</v>
      </c>
      <c r="R139" s="33">
        <v>25148141</v>
      </c>
      <c r="S139" s="33">
        <v>4509072</v>
      </c>
      <c r="T139" s="38">
        <f t="shared" si="38"/>
        <v>0.17930041031661148</v>
      </c>
      <c r="U139" s="38">
        <f t="shared" si="39"/>
        <v>-0.22728531921296591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22442525</v>
      </c>
      <c r="E140" s="33">
        <v>22442525</v>
      </c>
      <c r="F140" s="33">
        <v>5348161</v>
      </c>
      <c r="G140" s="38">
        <f t="shared" si="32"/>
        <v>0.23830478076776121</v>
      </c>
      <c r="H140" s="33">
        <v>4495278</v>
      </c>
      <c r="I140" s="38">
        <f t="shared" si="33"/>
        <v>0.20030179313602189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9843439</v>
      </c>
      <c r="O140" s="38">
        <f t="shared" si="37"/>
        <v>0.4386065739037831</v>
      </c>
      <c r="P140" s="33">
        <v>10031836</v>
      </c>
      <c r="Q140" s="33">
        <v>22992306</v>
      </c>
      <c r="R140" s="33">
        <v>22992306</v>
      </c>
      <c r="S140" s="33">
        <v>4757953</v>
      </c>
      <c r="T140" s="38">
        <f t="shared" si="38"/>
        <v>0.20693674657948619</v>
      </c>
      <c r="U140" s="38">
        <f t="shared" si="39"/>
        <v>-0.55189877505971985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31400808</v>
      </c>
      <c r="E141" s="33">
        <v>31400808</v>
      </c>
      <c r="F141" s="33">
        <v>9259513</v>
      </c>
      <c r="G141" s="38">
        <f t="shared" si="32"/>
        <v>0.29488136101465923</v>
      </c>
      <c r="H141" s="33">
        <v>10383721</v>
      </c>
      <c r="I141" s="38">
        <f t="shared" si="33"/>
        <v>0.33068324229109008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19643234</v>
      </c>
      <c r="O141" s="38">
        <f t="shared" si="37"/>
        <v>0.62556460330574937</v>
      </c>
      <c r="P141" s="33">
        <v>15854791</v>
      </c>
      <c r="Q141" s="33">
        <v>37169633</v>
      </c>
      <c r="R141" s="33">
        <v>37169633</v>
      </c>
      <c r="S141" s="33">
        <v>8496305</v>
      </c>
      <c r="T141" s="38">
        <f t="shared" si="38"/>
        <v>0.22858189102916351</v>
      </c>
      <c r="U141" s="38">
        <f t="shared" si="39"/>
        <v>-0.3450736121340231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25755004</v>
      </c>
      <c r="E142" s="33">
        <v>25755004</v>
      </c>
      <c r="F142" s="33">
        <v>5160088</v>
      </c>
      <c r="G142" s="38">
        <f t="shared" si="32"/>
        <v>0.20035283240491827</v>
      </c>
      <c r="H142" s="33">
        <v>4051343</v>
      </c>
      <c r="I142" s="38">
        <f t="shared" si="33"/>
        <v>0.15730314000339507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9211431</v>
      </c>
      <c r="O142" s="38">
        <f t="shared" si="37"/>
        <v>0.35765597240831337</v>
      </c>
      <c r="P142" s="33">
        <v>7788963</v>
      </c>
      <c r="Q142" s="33">
        <v>16093121</v>
      </c>
      <c r="R142" s="33">
        <v>16093121</v>
      </c>
      <c r="S142" s="33">
        <v>3454213</v>
      </c>
      <c r="T142" s="38">
        <f t="shared" si="38"/>
        <v>0.21463909952581603</v>
      </c>
      <c r="U142" s="38">
        <f t="shared" si="39"/>
        <v>-0.47986105467441553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12000346</v>
      </c>
      <c r="E143" s="33">
        <v>12000346</v>
      </c>
      <c r="F143" s="33">
        <v>2325570</v>
      </c>
      <c r="G143" s="38">
        <f t="shared" si="32"/>
        <v>0.1937919123331944</v>
      </c>
      <c r="H143" s="33">
        <v>3981179</v>
      </c>
      <c r="I143" s="38">
        <f t="shared" si="33"/>
        <v>0.33175535105404463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6306749</v>
      </c>
      <c r="O143" s="38">
        <f t="shared" si="37"/>
        <v>0.52554726338723901</v>
      </c>
      <c r="P143" s="33">
        <v>3517332</v>
      </c>
      <c r="Q143" s="33">
        <v>11157983</v>
      </c>
      <c r="R143" s="33">
        <v>11157983</v>
      </c>
      <c r="S143" s="33">
        <v>2615258</v>
      </c>
      <c r="T143" s="38">
        <f t="shared" si="38"/>
        <v>0.23438447611902616</v>
      </c>
      <c r="U143" s="38">
        <f t="shared" si="39"/>
        <v>0.13187467091534155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122914415</v>
      </c>
      <c r="E144" s="34">
        <f>SUM(E138:E143)</f>
        <v>122914415</v>
      </c>
      <c r="F144" s="34">
        <f>SUM(F138:F143)</f>
        <v>33636058</v>
      </c>
      <c r="G144" s="39">
        <f t="shared" si="32"/>
        <v>0.27365429839941879</v>
      </c>
      <c r="H144" s="34">
        <f>SUM(H138:H143)</f>
        <v>37711975</v>
      </c>
      <c r="I144" s="39">
        <f t="shared" si="33"/>
        <v>0.30681490856869797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71348033</v>
      </c>
      <c r="O144" s="39">
        <f t="shared" si="37"/>
        <v>0.58046920696811677</v>
      </c>
      <c r="P144" s="34">
        <f>SUM(P138:P143)</f>
        <v>57362275</v>
      </c>
      <c r="Q144" s="34">
        <f>SUM(Q138:Q143)</f>
        <v>127663520</v>
      </c>
      <c r="R144" s="34">
        <f>SUM(R138:R143)</f>
        <v>127663520</v>
      </c>
      <c r="S144" s="34">
        <f>SUM(S138:S143)</f>
        <v>29409082</v>
      </c>
      <c r="T144" s="39">
        <f t="shared" si="38"/>
        <v>0.2303640225492764</v>
      </c>
      <c r="U144" s="39">
        <f t="shared" si="39"/>
        <v>-0.34256486514874107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37987857</v>
      </c>
      <c r="E145" s="33">
        <v>37987857</v>
      </c>
      <c r="F145" s="33">
        <v>12461267</v>
      </c>
      <c r="G145" s="38">
        <f t="shared" si="32"/>
        <v>0.32803290272467855</v>
      </c>
      <c r="H145" s="33">
        <v>13368467</v>
      </c>
      <c r="I145" s="38">
        <f t="shared" si="33"/>
        <v>0.35191421827243374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25829734</v>
      </c>
      <c r="O145" s="38">
        <f t="shared" si="37"/>
        <v>0.6799471209971123</v>
      </c>
      <c r="P145" s="33">
        <v>20569424</v>
      </c>
      <c r="Q145" s="33">
        <v>41236275</v>
      </c>
      <c r="R145" s="33">
        <v>41236275</v>
      </c>
      <c r="S145" s="33">
        <v>11341436</v>
      </c>
      <c r="T145" s="38">
        <f t="shared" si="38"/>
        <v>0.27503541481377741</v>
      </c>
      <c r="U145" s="38">
        <f t="shared" si="39"/>
        <v>-0.35008063424624825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57765464</v>
      </c>
      <c r="E146" s="33">
        <v>57765464</v>
      </c>
      <c r="F146" s="33">
        <v>12425701</v>
      </c>
      <c r="G146" s="38">
        <f t="shared" si="32"/>
        <v>0.21510605367940955</v>
      </c>
      <c r="H146" s="33">
        <v>15548015</v>
      </c>
      <c r="I146" s="38">
        <f t="shared" si="33"/>
        <v>0.2691576233162431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27973716</v>
      </c>
      <c r="O146" s="38">
        <f t="shared" si="37"/>
        <v>0.48426367699565265</v>
      </c>
      <c r="P146" s="33">
        <v>27371309</v>
      </c>
      <c r="Q146" s="33">
        <v>37843160</v>
      </c>
      <c r="R146" s="33">
        <v>37843160</v>
      </c>
      <c r="S146" s="33">
        <v>18827460</v>
      </c>
      <c r="T146" s="38">
        <f t="shared" si="38"/>
        <v>0.49751289268655152</v>
      </c>
      <c r="U146" s="38">
        <f t="shared" si="39"/>
        <v>-0.43195939222344093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29951431</v>
      </c>
      <c r="E147" s="33">
        <v>29951431</v>
      </c>
      <c r="F147" s="33">
        <v>8304419</v>
      </c>
      <c r="G147" s="38">
        <f t="shared" si="32"/>
        <v>0.2772628459722008</v>
      </c>
      <c r="H147" s="33">
        <v>9228573</v>
      </c>
      <c r="I147" s="38">
        <f t="shared" si="33"/>
        <v>0.30811793266238263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17532992</v>
      </c>
      <c r="O147" s="38">
        <f t="shared" si="37"/>
        <v>0.58538077863458349</v>
      </c>
      <c r="P147" s="33">
        <v>14506597</v>
      </c>
      <c r="Q147" s="33">
        <v>28387916</v>
      </c>
      <c r="R147" s="33">
        <v>28387916</v>
      </c>
      <c r="S147" s="33">
        <v>10201437</v>
      </c>
      <c r="T147" s="38">
        <f t="shared" si="38"/>
        <v>0.35935843265141409</v>
      </c>
      <c r="U147" s="38">
        <f t="shared" si="39"/>
        <v>-0.36383612228284823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31396885</v>
      </c>
      <c r="E148" s="33">
        <v>31396885</v>
      </c>
      <c r="F148" s="33">
        <v>4786809</v>
      </c>
      <c r="G148" s="38">
        <f t="shared" si="32"/>
        <v>0.15246127123757661</v>
      </c>
      <c r="H148" s="33">
        <v>6743810</v>
      </c>
      <c r="I148" s="38">
        <f t="shared" si="33"/>
        <v>0.21479232732801359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11530619</v>
      </c>
      <c r="O148" s="38">
        <f t="shared" si="37"/>
        <v>0.3672535985655902</v>
      </c>
      <c r="P148" s="33">
        <v>11520533</v>
      </c>
      <c r="Q148" s="33">
        <v>10337640</v>
      </c>
      <c r="R148" s="33">
        <v>10337640</v>
      </c>
      <c r="S148" s="33">
        <v>6634227</v>
      </c>
      <c r="T148" s="38">
        <f t="shared" si="38"/>
        <v>0.6417545010273138</v>
      </c>
      <c r="U148" s="38">
        <f t="shared" si="39"/>
        <v>-0.41462691005702601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3244187</v>
      </c>
      <c r="E149" s="33">
        <v>3244187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413498</v>
      </c>
      <c r="Q149" s="33">
        <v>4280691</v>
      </c>
      <c r="R149" s="33">
        <v>4280691</v>
      </c>
      <c r="S149" s="33">
        <v>0</v>
      </c>
      <c r="T149" s="38">
        <f t="shared" si="38"/>
        <v>0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160345824</v>
      </c>
      <c r="E150" s="34">
        <f>SUM(E145:E149)</f>
        <v>160345824</v>
      </c>
      <c r="F150" s="34">
        <f>SUM(F145:F149)</f>
        <v>37978196</v>
      </c>
      <c r="G150" s="39">
        <f t="shared" si="32"/>
        <v>0.23685179353345678</v>
      </c>
      <c r="H150" s="34">
        <f>SUM(H145:H149)</f>
        <v>44888865</v>
      </c>
      <c r="I150" s="39">
        <f t="shared" si="33"/>
        <v>0.27995032162484007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82867061</v>
      </c>
      <c r="O150" s="39">
        <f t="shared" si="37"/>
        <v>0.51680211515829688</v>
      </c>
      <c r="P150" s="34">
        <f>SUM(P145:P149)</f>
        <v>74381361</v>
      </c>
      <c r="Q150" s="34">
        <f>SUM(Q145:Q149)</f>
        <v>122085682</v>
      </c>
      <c r="R150" s="34">
        <f>SUM(R145:R149)</f>
        <v>122085682</v>
      </c>
      <c r="S150" s="34">
        <f>SUM(S145:S149)</f>
        <v>47004560</v>
      </c>
      <c r="T150" s="39">
        <f t="shared" si="38"/>
        <v>0.38501287972491322</v>
      </c>
      <c r="U150" s="39">
        <f t="shared" si="39"/>
        <v>-0.39650384993627641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14210578</v>
      </c>
      <c r="E151" s="33">
        <v>14210578</v>
      </c>
      <c r="F151" s="33">
        <v>2923245</v>
      </c>
      <c r="G151" s="38">
        <f t="shared" si="32"/>
        <v>0.20570908516177175</v>
      </c>
      <c r="H151" s="33">
        <v>4202743</v>
      </c>
      <c r="I151" s="38">
        <f t="shared" si="33"/>
        <v>0.29574750583684917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7125988</v>
      </c>
      <c r="O151" s="38">
        <f t="shared" si="37"/>
        <v>0.50145659099862083</v>
      </c>
      <c r="P151" s="33">
        <v>7106261</v>
      </c>
      <c r="Q151" s="33">
        <v>13159652</v>
      </c>
      <c r="R151" s="33">
        <v>13159652</v>
      </c>
      <c r="S151" s="33">
        <v>4832188</v>
      </c>
      <c r="T151" s="38">
        <f t="shared" si="38"/>
        <v>0.36719724807312532</v>
      </c>
      <c r="U151" s="38">
        <f t="shared" si="39"/>
        <v>-0.4085858934818184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136351200</v>
      </c>
      <c r="E152" s="33">
        <v>136351200</v>
      </c>
      <c r="F152" s="33">
        <v>29069399</v>
      </c>
      <c r="G152" s="38">
        <f t="shared" si="32"/>
        <v>0.21319503605395479</v>
      </c>
      <c r="H152" s="33">
        <v>34009471</v>
      </c>
      <c r="I152" s="38">
        <f t="shared" si="33"/>
        <v>0.24942553494212005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63078870</v>
      </c>
      <c r="O152" s="38">
        <f t="shared" si="37"/>
        <v>0.46262057099607484</v>
      </c>
      <c r="P152" s="33">
        <v>55211307</v>
      </c>
      <c r="Q152" s="33">
        <v>127863500</v>
      </c>
      <c r="R152" s="33">
        <v>127863500</v>
      </c>
      <c r="S152" s="33">
        <v>29190280</v>
      </c>
      <c r="T152" s="38">
        <f t="shared" si="38"/>
        <v>0.22829251506489343</v>
      </c>
      <c r="U152" s="38">
        <f t="shared" si="39"/>
        <v>-0.38401257191756033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24257110</v>
      </c>
      <c r="E153" s="33">
        <v>24257110</v>
      </c>
      <c r="F153" s="33">
        <v>4335314</v>
      </c>
      <c r="G153" s="38">
        <f t="shared" si="32"/>
        <v>0.17872343407767866</v>
      </c>
      <c r="H153" s="33">
        <v>5995530</v>
      </c>
      <c r="I153" s="38">
        <f t="shared" si="33"/>
        <v>0.24716588249795626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10330844</v>
      </c>
      <c r="O153" s="38">
        <f t="shared" si="37"/>
        <v>0.42588931657563495</v>
      </c>
      <c r="P153" s="33">
        <v>10618497</v>
      </c>
      <c r="Q153" s="33">
        <v>21339260</v>
      </c>
      <c r="R153" s="33">
        <v>21339260</v>
      </c>
      <c r="S153" s="33">
        <v>5608078</v>
      </c>
      <c r="T153" s="38">
        <f t="shared" si="38"/>
        <v>0.2628056455565938</v>
      </c>
      <c r="U153" s="38">
        <f t="shared" si="39"/>
        <v>-0.43536924293522894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11422535</v>
      </c>
      <c r="E154" s="33">
        <v>11422535</v>
      </c>
      <c r="F154" s="33">
        <v>2673603</v>
      </c>
      <c r="G154" s="38">
        <f t="shared" si="32"/>
        <v>0.2340638921220202</v>
      </c>
      <c r="H154" s="33">
        <v>6419819</v>
      </c>
      <c r="I154" s="38">
        <f t="shared" si="33"/>
        <v>0.56203102025951335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9093422</v>
      </c>
      <c r="O154" s="38">
        <f t="shared" si="37"/>
        <v>0.79609491238153351</v>
      </c>
      <c r="P154" s="33">
        <v>3997501</v>
      </c>
      <c r="Q154" s="33">
        <v>11420983</v>
      </c>
      <c r="R154" s="33">
        <v>11420983</v>
      </c>
      <c r="S154" s="33">
        <v>2078541</v>
      </c>
      <c r="T154" s="38">
        <f t="shared" si="38"/>
        <v>0.18199317869573925</v>
      </c>
      <c r="U154" s="38">
        <f t="shared" si="39"/>
        <v>0.605958072305673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18666284</v>
      </c>
      <c r="E155" s="33">
        <v>18666284</v>
      </c>
      <c r="F155" s="33">
        <v>1520186</v>
      </c>
      <c r="G155" s="38">
        <f t="shared" si="32"/>
        <v>8.1440205238493102E-2</v>
      </c>
      <c r="H155" s="33">
        <v>7994387</v>
      </c>
      <c r="I155" s="38">
        <f t="shared" si="33"/>
        <v>0.42827951187285052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9514573</v>
      </c>
      <c r="O155" s="38">
        <f t="shared" si="37"/>
        <v>0.50971971711134367</v>
      </c>
      <c r="P155" s="33">
        <v>4338852</v>
      </c>
      <c r="Q155" s="33">
        <v>14120252</v>
      </c>
      <c r="R155" s="33">
        <v>14120252</v>
      </c>
      <c r="S155" s="33">
        <v>3159888</v>
      </c>
      <c r="T155" s="38">
        <f t="shared" si="38"/>
        <v>0.22378410810232</v>
      </c>
      <c r="U155" s="38">
        <f t="shared" si="39"/>
        <v>0.84251202852736151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24412896</v>
      </c>
      <c r="E156" s="33">
        <v>24012896</v>
      </c>
      <c r="F156" s="33">
        <v>4851565</v>
      </c>
      <c r="G156" s="38">
        <f t="shared" si="32"/>
        <v>0.19872959766837986</v>
      </c>
      <c r="H156" s="33">
        <v>6438507</v>
      </c>
      <c r="I156" s="38">
        <f t="shared" si="33"/>
        <v>0.26373384788105436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11290072</v>
      </c>
      <c r="O156" s="38">
        <f t="shared" si="37"/>
        <v>0.46246344554943419</v>
      </c>
      <c r="P156" s="33">
        <v>10699606</v>
      </c>
      <c r="Q156" s="33">
        <v>29980485</v>
      </c>
      <c r="R156" s="33">
        <v>29980485</v>
      </c>
      <c r="S156" s="33">
        <v>5922632</v>
      </c>
      <c r="T156" s="38">
        <f t="shared" si="38"/>
        <v>0.19754957266368439</v>
      </c>
      <c r="U156" s="38">
        <f t="shared" si="39"/>
        <v>-0.39824821586888337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229320603</v>
      </c>
      <c r="E157" s="34">
        <f>SUM(E151:E156)</f>
        <v>228920603</v>
      </c>
      <c r="F157" s="34">
        <f>SUM(F151:F156)</f>
        <v>45373312</v>
      </c>
      <c r="G157" s="39">
        <f t="shared" si="32"/>
        <v>0.19785972741402569</v>
      </c>
      <c r="H157" s="34">
        <f>SUM(H151:H156)</f>
        <v>65060457</v>
      </c>
      <c r="I157" s="39">
        <f t="shared" si="33"/>
        <v>0.28370960196716383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110433769</v>
      </c>
      <c r="O157" s="39">
        <f t="shared" si="37"/>
        <v>0.48156932938118951</v>
      </c>
      <c r="P157" s="34">
        <f>SUM(P151:P156)</f>
        <v>91972024</v>
      </c>
      <c r="Q157" s="34">
        <f>SUM(Q151:Q156)</f>
        <v>217884132</v>
      </c>
      <c r="R157" s="34">
        <f>SUM(R151:R156)</f>
        <v>217884132</v>
      </c>
      <c r="S157" s="34">
        <f>SUM(S151:S156)</f>
        <v>50791607</v>
      </c>
      <c r="T157" s="39">
        <f t="shared" si="38"/>
        <v>0.23311292352395813</v>
      </c>
      <c r="U157" s="39">
        <f t="shared" si="39"/>
        <v>-0.29260601027982158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31218254</v>
      </c>
      <c r="E158" s="33">
        <v>31218254</v>
      </c>
      <c r="F158" s="33">
        <v>6275736</v>
      </c>
      <c r="G158" s="38">
        <f t="shared" si="32"/>
        <v>0.20102777048325637</v>
      </c>
      <c r="H158" s="33">
        <v>8358918</v>
      </c>
      <c r="I158" s="38">
        <f t="shared" si="33"/>
        <v>0.26775738322841502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14634654</v>
      </c>
      <c r="O158" s="38">
        <f t="shared" si="37"/>
        <v>0.4687851537116714</v>
      </c>
      <c r="P158" s="33">
        <v>13756166</v>
      </c>
      <c r="Q158" s="33">
        <v>32045053</v>
      </c>
      <c r="R158" s="33">
        <v>32045053</v>
      </c>
      <c r="S158" s="33">
        <v>6446615</v>
      </c>
      <c r="T158" s="38">
        <f t="shared" si="38"/>
        <v>0.20117348534265181</v>
      </c>
      <c r="U158" s="38">
        <f t="shared" si="39"/>
        <v>-0.39235118273507308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50645822</v>
      </c>
      <c r="E159" s="33">
        <v>50645822</v>
      </c>
      <c r="F159" s="33">
        <v>8974930</v>
      </c>
      <c r="G159" s="38">
        <f t="shared" si="32"/>
        <v>0.1772096817778967</v>
      </c>
      <c r="H159" s="33">
        <v>11839577</v>
      </c>
      <c r="I159" s="38">
        <f t="shared" si="33"/>
        <v>0.23377203750390307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20814507</v>
      </c>
      <c r="O159" s="38">
        <f t="shared" si="37"/>
        <v>0.41098171928179977</v>
      </c>
      <c r="P159" s="33">
        <v>18710562</v>
      </c>
      <c r="Q159" s="33">
        <v>45750552</v>
      </c>
      <c r="R159" s="33">
        <v>45750552</v>
      </c>
      <c r="S159" s="33">
        <v>10465104</v>
      </c>
      <c r="T159" s="38">
        <f t="shared" si="38"/>
        <v>0.2287426827112381</v>
      </c>
      <c r="U159" s="38">
        <f t="shared" si="39"/>
        <v>-0.36722493958225311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15707162</v>
      </c>
      <c r="E160" s="33">
        <v>15707162</v>
      </c>
      <c r="F160" s="33">
        <v>3177346</v>
      </c>
      <c r="G160" s="38">
        <f t="shared" si="32"/>
        <v>0.20228644741806318</v>
      </c>
      <c r="H160" s="33">
        <v>5644824</v>
      </c>
      <c r="I160" s="38">
        <f t="shared" si="33"/>
        <v>0.35937898902424259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8822170</v>
      </c>
      <c r="O160" s="38">
        <f t="shared" si="37"/>
        <v>0.56166543644230571</v>
      </c>
      <c r="P160" s="33">
        <v>5397828</v>
      </c>
      <c r="Q160" s="33">
        <v>18014545</v>
      </c>
      <c r="R160" s="33">
        <v>18014545</v>
      </c>
      <c r="S160" s="33">
        <v>3700971</v>
      </c>
      <c r="T160" s="38">
        <f t="shared" si="38"/>
        <v>0.20544349024635372</v>
      </c>
      <c r="U160" s="38">
        <f t="shared" si="39"/>
        <v>4.5758405047363393E-2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18324791</v>
      </c>
      <c r="E161" s="33">
        <v>18324791</v>
      </c>
      <c r="F161" s="33">
        <v>2756941</v>
      </c>
      <c r="G161" s="38">
        <f t="shared" si="32"/>
        <v>0.15044870088832119</v>
      </c>
      <c r="H161" s="33">
        <v>3564496</v>
      </c>
      <c r="I161" s="38">
        <f t="shared" si="33"/>
        <v>0.19451768917855597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6321437</v>
      </c>
      <c r="O161" s="38">
        <f t="shared" si="37"/>
        <v>0.34496639006687718</v>
      </c>
      <c r="P161" s="33">
        <v>5656527</v>
      </c>
      <c r="Q161" s="33">
        <v>14628993</v>
      </c>
      <c r="R161" s="33">
        <v>14628993</v>
      </c>
      <c r="S161" s="33">
        <v>2896469</v>
      </c>
      <c r="T161" s="38">
        <f t="shared" si="38"/>
        <v>0.19799510465279463</v>
      </c>
      <c r="U161" s="38">
        <f t="shared" si="39"/>
        <v>-0.36984372212843675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24937386</v>
      </c>
      <c r="E162" s="33">
        <v>24937386</v>
      </c>
      <c r="F162" s="33">
        <v>6628092</v>
      </c>
      <c r="G162" s="38">
        <f t="shared" si="32"/>
        <v>0.26578936541303888</v>
      </c>
      <c r="H162" s="33">
        <v>3257720</v>
      </c>
      <c r="I162" s="38">
        <f t="shared" si="33"/>
        <v>0.13063598566425527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9885812</v>
      </c>
      <c r="O162" s="38">
        <f t="shared" si="37"/>
        <v>0.39642535107729415</v>
      </c>
      <c r="P162" s="33">
        <v>9561756</v>
      </c>
      <c r="Q162" s="33">
        <v>25740516</v>
      </c>
      <c r="R162" s="33">
        <v>25740516</v>
      </c>
      <c r="S162" s="33">
        <v>3648719</v>
      </c>
      <c r="T162" s="38">
        <f t="shared" si="38"/>
        <v>0.14175003329381586</v>
      </c>
      <c r="U162" s="38">
        <f t="shared" si="39"/>
        <v>-0.65929689065481278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140833415</v>
      </c>
      <c r="E163" s="34">
        <f>SUM(E158:E162)</f>
        <v>140833415</v>
      </c>
      <c r="F163" s="34">
        <f>SUM(F158:F162)</f>
        <v>27813045</v>
      </c>
      <c r="G163" s="39">
        <f t="shared" si="32"/>
        <v>0.19748896240285022</v>
      </c>
      <c r="H163" s="34">
        <f>SUM(H158:H162)</f>
        <v>32665535</v>
      </c>
      <c r="I163" s="39">
        <f t="shared" si="33"/>
        <v>0.2319444927185782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60478580</v>
      </c>
      <c r="O163" s="39">
        <f t="shared" si="37"/>
        <v>0.42943345512142839</v>
      </c>
      <c r="P163" s="34">
        <f>SUM(P158:P162)</f>
        <v>53082839</v>
      </c>
      <c r="Q163" s="34">
        <f>SUM(Q158:Q162)</f>
        <v>136179659</v>
      </c>
      <c r="R163" s="34">
        <f>SUM(R158:R162)</f>
        <v>136179659</v>
      </c>
      <c r="S163" s="34">
        <f>SUM(S158:S162)</f>
        <v>27157878</v>
      </c>
      <c r="T163" s="39">
        <f t="shared" si="38"/>
        <v>0.19942683216735033</v>
      </c>
      <c r="U163" s="39">
        <f t="shared" si="39"/>
        <v>-0.3846309727330145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9437724</v>
      </c>
      <c r="E164" s="33">
        <v>9437724</v>
      </c>
      <c r="F164" s="33">
        <v>1727893</v>
      </c>
      <c r="G164" s="38">
        <f t="shared" si="32"/>
        <v>0.18308365449127353</v>
      </c>
      <c r="H164" s="33">
        <v>3043392</v>
      </c>
      <c r="I164" s="38">
        <f t="shared" si="33"/>
        <v>0.32247096863608216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4771285</v>
      </c>
      <c r="O164" s="38">
        <f t="shared" si="37"/>
        <v>0.50555462312735566</v>
      </c>
      <c r="P164" s="33">
        <v>3924515</v>
      </c>
      <c r="Q164" s="33">
        <v>8078442</v>
      </c>
      <c r="R164" s="33">
        <v>8078442</v>
      </c>
      <c r="S164" s="33">
        <v>1904039</v>
      </c>
      <c r="T164" s="38">
        <f t="shared" si="38"/>
        <v>0.23569383799499954</v>
      </c>
      <c r="U164" s="38">
        <f t="shared" si="39"/>
        <v>-0.22451767925463406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9993687</v>
      </c>
      <c r="E165" s="33">
        <v>9993687</v>
      </c>
      <c r="F165" s="33">
        <v>1594880</v>
      </c>
      <c r="G165" s="38">
        <f t="shared" si="32"/>
        <v>0.1595887483768503</v>
      </c>
      <c r="H165" s="33">
        <v>2625925</v>
      </c>
      <c r="I165" s="38">
        <f t="shared" si="33"/>
        <v>0.26275837936489305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4220805</v>
      </c>
      <c r="O165" s="38">
        <f t="shared" si="37"/>
        <v>0.42234712774174338</v>
      </c>
      <c r="P165" s="33">
        <v>3197857</v>
      </c>
      <c r="Q165" s="33">
        <v>9033633</v>
      </c>
      <c r="R165" s="33">
        <v>9033633</v>
      </c>
      <c r="S165" s="33">
        <v>2345980</v>
      </c>
      <c r="T165" s="38">
        <f t="shared" si="38"/>
        <v>0.25969396808570816</v>
      </c>
      <c r="U165" s="38">
        <f t="shared" si="39"/>
        <v>-0.17884852261999207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52655408</v>
      </c>
      <c r="E166" s="33">
        <v>52655408</v>
      </c>
      <c r="F166" s="33">
        <v>9985388</v>
      </c>
      <c r="G166" s="38">
        <f t="shared" si="32"/>
        <v>0.18963651368915421</v>
      </c>
      <c r="H166" s="33">
        <v>12849782</v>
      </c>
      <c r="I166" s="38">
        <f t="shared" si="33"/>
        <v>0.2440353704979363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22835170</v>
      </c>
      <c r="O166" s="38">
        <f t="shared" si="37"/>
        <v>0.43367188418709052</v>
      </c>
      <c r="P166" s="33">
        <v>20503332</v>
      </c>
      <c r="Q166" s="33">
        <v>49787072</v>
      </c>
      <c r="R166" s="33">
        <v>49787072</v>
      </c>
      <c r="S166" s="33">
        <v>11730187</v>
      </c>
      <c r="T166" s="38">
        <f t="shared" si="38"/>
        <v>0.23560708691605725</v>
      </c>
      <c r="U166" s="38">
        <f t="shared" si="39"/>
        <v>-0.37328323025740406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17045153</v>
      </c>
      <c r="E167" s="33">
        <v>17045153</v>
      </c>
      <c r="F167" s="33">
        <v>2766982</v>
      </c>
      <c r="G167" s="38">
        <f t="shared" si="32"/>
        <v>0.16233248243650261</v>
      </c>
      <c r="H167" s="33">
        <v>4068423</v>
      </c>
      <c r="I167" s="38">
        <f t="shared" si="33"/>
        <v>0.23868503849745437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6835405</v>
      </c>
      <c r="O167" s="38">
        <f t="shared" si="37"/>
        <v>0.40101752093395698</v>
      </c>
      <c r="P167" s="33">
        <v>5162775</v>
      </c>
      <c r="Q167" s="33">
        <v>16336234</v>
      </c>
      <c r="R167" s="33">
        <v>16336234</v>
      </c>
      <c r="S167" s="33">
        <v>3032275</v>
      </c>
      <c r="T167" s="38">
        <f t="shared" si="38"/>
        <v>0.18561652581617036</v>
      </c>
      <c r="U167" s="38">
        <f t="shared" si="39"/>
        <v>-0.21196972558362503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18500739</v>
      </c>
      <c r="E168" s="33">
        <v>18500739</v>
      </c>
      <c r="F168" s="33">
        <v>4386630</v>
      </c>
      <c r="G168" s="38">
        <f t="shared" si="32"/>
        <v>0.2371056637251085</v>
      </c>
      <c r="H168" s="33">
        <v>5482925</v>
      </c>
      <c r="I168" s="38">
        <f t="shared" si="33"/>
        <v>0.29636248584448438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9869555</v>
      </c>
      <c r="O168" s="38">
        <f t="shared" si="37"/>
        <v>0.53346814956959288</v>
      </c>
      <c r="P168" s="33">
        <v>7667643</v>
      </c>
      <c r="Q168" s="33">
        <v>18787962</v>
      </c>
      <c r="R168" s="33">
        <v>18787962</v>
      </c>
      <c r="S168" s="33">
        <v>3832073</v>
      </c>
      <c r="T168" s="38">
        <f t="shared" si="38"/>
        <v>0.20396427244210946</v>
      </c>
      <c r="U168" s="38">
        <f t="shared" si="39"/>
        <v>-0.28492693256584845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107632711</v>
      </c>
      <c r="E169" s="34">
        <f>SUM(E164:E168)</f>
        <v>107632711</v>
      </c>
      <c r="F169" s="34">
        <f>SUM(F164:F168)</f>
        <v>20461773</v>
      </c>
      <c r="G169" s="39">
        <f t="shared" si="32"/>
        <v>0.19010738287545317</v>
      </c>
      <c r="H169" s="34">
        <f>SUM(H164:H168)</f>
        <v>28070447</v>
      </c>
      <c r="I169" s="39">
        <f t="shared" si="33"/>
        <v>0.26079847603206796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48532220</v>
      </c>
      <c r="O169" s="39">
        <f t="shared" si="37"/>
        <v>0.45090585890752116</v>
      </c>
      <c r="P169" s="34">
        <f>SUM(P164:P168)</f>
        <v>40456122</v>
      </c>
      <c r="Q169" s="34">
        <f>SUM(Q164:Q168)</f>
        <v>102023343</v>
      </c>
      <c r="R169" s="34">
        <f>SUM(R164:R168)</f>
        <v>102023343</v>
      </c>
      <c r="S169" s="34">
        <f>SUM(S164:S168)</f>
        <v>22844554</v>
      </c>
      <c r="T169" s="39">
        <f t="shared" si="38"/>
        <v>0.22391497208633909</v>
      </c>
      <c r="U169" s="39">
        <f t="shared" si="39"/>
        <v>-0.30615082187066767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2328113334</v>
      </c>
      <c r="E170" s="34">
        <f>SUM(E105,E107:E111,E113:E120,E122:E125,E127:E131,E133:E136,E138:E143,E145:E149,E151:E156,E158:E162,E164:E168)</f>
        <v>2318221578</v>
      </c>
      <c r="F170" s="34">
        <f>SUM(F105,F107:F111,F113:F120,F122:F125,F127:F131,F133:F136,F138:F143,F145:F149,F151:F156,F158:F162,F164:F168)</f>
        <v>529790344</v>
      </c>
      <c r="G170" s="39">
        <f t="shared" si="32"/>
        <v>0.22756209341825795</v>
      </c>
      <c r="H170" s="34">
        <f>SUM(H105,H107:H111,H113:H120,H122:H125,H127:H131,H133:H136,H138:H143,H145:H149,H151:H156,H158:H162,H164:H168)</f>
        <v>712003836</v>
      </c>
      <c r="I170" s="39">
        <f t="shared" si="33"/>
        <v>0.30582868351030201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1241794180</v>
      </c>
      <c r="O170" s="39">
        <f t="shared" si="37"/>
        <v>0.53339077692855996</v>
      </c>
      <c r="P170" s="34">
        <f>SUM(P105,P107:P111,P113:P120,P122:P125,P127:P131,P133:P136,P138:P143,P145:P149,P151:P156,P158:P162,P164:P168)</f>
        <v>1136413125</v>
      </c>
      <c r="Q170" s="34">
        <f>SUM(Q105,Q107:Q111,Q113:Q120,Q122:Q125,Q127:Q131,Q133:Q136,Q138:Q143,Q145:Q149,Q151:Q156,Q158:Q162,Q164:Q168)</f>
        <v>2331603927</v>
      </c>
      <c r="R170" s="34">
        <f>SUM(R105,R107:R111,R113:R120,R122:R125,R127:R131,R133:R136,R138:R143,R145:R149,R151:R156,R158:R162,R164:R168)</f>
        <v>2331603927</v>
      </c>
      <c r="S170" s="34">
        <f>SUM(S105,S107:S111,S113:S120,S122:S125,S127:S131,S133:S136,S138:S143,S145:S149,S151:S156,S158:S162,S164:S168)</f>
        <v>572767488</v>
      </c>
      <c r="T170" s="39">
        <f t="shared" si="38"/>
        <v>0.24565385285525812</v>
      </c>
      <c r="U170" s="39">
        <f t="shared" si="39"/>
        <v>-0.37346390996672096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13498381</v>
      </c>
      <c r="E173" s="33">
        <v>13498381</v>
      </c>
      <c r="F173" s="33">
        <v>1514005</v>
      </c>
      <c r="G173" s="38">
        <f t="shared" ref="G173:G205" si="40">IF(($D173     =0),0,($F173     /$D173     ))</f>
        <v>0.11216196964658207</v>
      </c>
      <c r="H173" s="33">
        <v>974881</v>
      </c>
      <c r="I173" s="38">
        <f t="shared" ref="I173:I205" si="41">IF(($D173     =0),0,($H173     /$D173     ))</f>
        <v>7.2222068705869238E-2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2488886</v>
      </c>
      <c r="O173" s="38">
        <f t="shared" ref="O173:O205" si="45">IF(($D173     =0),0,($N173     /$D173     ))</f>
        <v>0.18438403835245132</v>
      </c>
      <c r="P173" s="33">
        <v>3324809</v>
      </c>
      <c r="Q173" s="33">
        <v>14387587</v>
      </c>
      <c r="R173" s="33">
        <v>14387587</v>
      </c>
      <c r="S173" s="33">
        <v>1773085</v>
      </c>
      <c r="T173" s="38">
        <f t="shared" ref="T173:T205" si="46">IF(($Q173     =0),0,($S173     /$Q173     ))</f>
        <v>0.12323713489968818</v>
      </c>
      <c r="U173" s="38">
        <f t="shared" ref="U173:U205" si="47">IF(($P173     =0),0,(($H173     /$P173     )-1))</f>
        <v>-0.70678586348869965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11136827</v>
      </c>
      <c r="E174" s="33">
        <v>11136827</v>
      </c>
      <c r="F174" s="33">
        <v>1179608</v>
      </c>
      <c r="G174" s="38">
        <f t="shared" si="40"/>
        <v>0.10591957655443512</v>
      </c>
      <c r="H174" s="33">
        <v>2025155</v>
      </c>
      <c r="I174" s="38">
        <f t="shared" si="41"/>
        <v>0.18184308690437589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3204763</v>
      </c>
      <c r="O174" s="38">
        <f t="shared" si="45"/>
        <v>0.28776266345881102</v>
      </c>
      <c r="P174" s="33">
        <v>3876991</v>
      </c>
      <c r="Q174" s="33">
        <v>10254487</v>
      </c>
      <c r="R174" s="33">
        <v>10254487</v>
      </c>
      <c r="S174" s="33">
        <v>2016665</v>
      </c>
      <c r="T174" s="38">
        <f t="shared" si="46"/>
        <v>0.19666171501314497</v>
      </c>
      <c r="U174" s="38">
        <f t="shared" si="47"/>
        <v>-0.47764774279847433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14064027</v>
      </c>
      <c r="E175" s="33">
        <v>14064027</v>
      </c>
      <c r="F175" s="33">
        <v>4062018</v>
      </c>
      <c r="G175" s="38">
        <f t="shared" si="40"/>
        <v>0.28882325097925365</v>
      </c>
      <c r="H175" s="33">
        <v>3265155</v>
      </c>
      <c r="I175" s="38">
        <f t="shared" si="41"/>
        <v>0.23216359012962645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7327173</v>
      </c>
      <c r="O175" s="38">
        <f t="shared" si="45"/>
        <v>0.52098684110888016</v>
      </c>
      <c r="P175" s="33">
        <v>6347869</v>
      </c>
      <c r="Q175" s="33">
        <v>13290578</v>
      </c>
      <c r="R175" s="33">
        <v>13290578</v>
      </c>
      <c r="S175" s="33">
        <v>2871044</v>
      </c>
      <c r="T175" s="38">
        <f t="shared" si="46"/>
        <v>0.21602100375168032</v>
      </c>
      <c r="U175" s="38">
        <f t="shared" si="47"/>
        <v>-0.4856297444071388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14912235</v>
      </c>
      <c r="E176" s="33">
        <v>14912235</v>
      </c>
      <c r="F176" s="33">
        <v>2094100</v>
      </c>
      <c r="G176" s="38">
        <f t="shared" si="40"/>
        <v>0.14042831272441722</v>
      </c>
      <c r="H176" s="33">
        <v>2346833</v>
      </c>
      <c r="I176" s="38">
        <f t="shared" si="41"/>
        <v>0.15737634231220202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4440933</v>
      </c>
      <c r="O176" s="38">
        <f t="shared" si="45"/>
        <v>0.29780465503661924</v>
      </c>
      <c r="P176" s="33">
        <v>2965547</v>
      </c>
      <c r="Q176" s="33">
        <v>12222804</v>
      </c>
      <c r="R176" s="33">
        <v>12222804</v>
      </c>
      <c r="S176" s="33">
        <v>572968</v>
      </c>
      <c r="T176" s="38">
        <f t="shared" si="46"/>
        <v>4.6876968656291963E-2</v>
      </c>
      <c r="U176" s="38">
        <f t="shared" si="47"/>
        <v>-0.20863402266091213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40313044</v>
      </c>
      <c r="E177" s="33">
        <v>40313044</v>
      </c>
      <c r="F177" s="33">
        <v>2376137</v>
      </c>
      <c r="G177" s="38">
        <f t="shared" si="40"/>
        <v>5.8942137934312279E-2</v>
      </c>
      <c r="H177" s="33">
        <v>8523802</v>
      </c>
      <c r="I177" s="38">
        <f t="shared" si="41"/>
        <v>0.21144029709093662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10899939</v>
      </c>
      <c r="O177" s="38">
        <f t="shared" si="45"/>
        <v>0.27038243502524889</v>
      </c>
      <c r="P177" s="33">
        <v>7324926</v>
      </c>
      <c r="Q177" s="33">
        <v>33004052</v>
      </c>
      <c r="R177" s="33">
        <v>33004052</v>
      </c>
      <c r="S177" s="33">
        <v>3632772</v>
      </c>
      <c r="T177" s="38">
        <f t="shared" si="46"/>
        <v>0.11007048467866916</v>
      </c>
      <c r="U177" s="38">
        <f t="shared" si="47"/>
        <v>0.16367073196370852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34063368</v>
      </c>
      <c r="E178" s="33">
        <v>34063368</v>
      </c>
      <c r="F178" s="33">
        <v>9931327</v>
      </c>
      <c r="G178" s="38">
        <f t="shared" si="40"/>
        <v>0.29155446402129115</v>
      </c>
      <c r="H178" s="33">
        <v>5972382</v>
      </c>
      <c r="I178" s="38">
        <f t="shared" si="41"/>
        <v>0.17533151742364408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15903709</v>
      </c>
      <c r="O178" s="38">
        <f t="shared" si="45"/>
        <v>0.46688598144493521</v>
      </c>
      <c r="P178" s="33">
        <v>32548646</v>
      </c>
      <c r="Q178" s="33">
        <v>38057172</v>
      </c>
      <c r="R178" s="33">
        <v>38057172</v>
      </c>
      <c r="S178" s="33">
        <v>13170688</v>
      </c>
      <c r="T178" s="38">
        <f t="shared" si="46"/>
        <v>0.34607637162319893</v>
      </c>
      <c r="U178" s="38">
        <f t="shared" si="47"/>
        <v>-0.81650904925507506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127987882</v>
      </c>
      <c r="E179" s="34">
        <f>SUM(E173:E178)</f>
        <v>127987882</v>
      </c>
      <c r="F179" s="34">
        <f>SUM(F173:F178)</f>
        <v>21157195</v>
      </c>
      <c r="G179" s="39">
        <f t="shared" si="40"/>
        <v>0.16530623578879131</v>
      </c>
      <c r="H179" s="34">
        <f>SUM(H173:H178)</f>
        <v>23108208</v>
      </c>
      <c r="I179" s="39">
        <f t="shared" si="41"/>
        <v>0.18054996800400214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44265403</v>
      </c>
      <c r="O179" s="39">
        <f t="shared" si="45"/>
        <v>0.34585620379279347</v>
      </c>
      <c r="P179" s="34">
        <f>SUM(P173:P178)</f>
        <v>56388788</v>
      </c>
      <c r="Q179" s="34">
        <f>SUM(Q173:Q178)</f>
        <v>121216680</v>
      </c>
      <c r="R179" s="34">
        <f>SUM(R173:R178)</f>
        <v>121216680</v>
      </c>
      <c r="S179" s="34">
        <f>SUM(S173:S178)</f>
        <v>24037222</v>
      </c>
      <c r="T179" s="39">
        <f t="shared" si="46"/>
        <v>0.198299623451162</v>
      </c>
      <c r="U179" s="39">
        <f t="shared" si="47"/>
        <v>-0.59019853379363285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10008</v>
      </c>
      <c r="E180" s="33">
        <v>10008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1539221</v>
      </c>
      <c r="R180" s="33">
        <v>1539221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4001780</v>
      </c>
      <c r="E181" s="33">
        <v>3941780</v>
      </c>
      <c r="F181" s="33">
        <v>20724</v>
      </c>
      <c r="G181" s="38">
        <f t="shared" si="40"/>
        <v>5.1786954805111722E-3</v>
      </c>
      <c r="H181" s="33">
        <v>579278</v>
      </c>
      <c r="I181" s="38">
        <f t="shared" si="41"/>
        <v>0.14475508398762552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600002</v>
      </c>
      <c r="O181" s="38">
        <f t="shared" si="45"/>
        <v>0.14993377946813669</v>
      </c>
      <c r="P181" s="33">
        <v>171786</v>
      </c>
      <c r="Q181" s="33">
        <v>7148748</v>
      </c>
      <c r="R181" s="33">
        <v>7148748</v>
      </c>
      <c r="S181" s="33">
        <v>115186</v>
      </c>
      <c r="T181" s="38">
        <f t="shared" si="46"/>
        <v>1.6112751491589857E-2</v>
      </c>
      <c r="U181" s="38">
        <f t="shared" si="47"/>
        <v>2.3720908572293435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3349248</v>
      </c>
      <c r="E182" s="33">
        <v>3349248</v>
      </c>
      <c r="F182" s="33">
        <v>739045</v>
      </c>
      <c r="G182" s="38">
        <f t="shared" si="40"/>
        <v>0.22065998098677672</v>
      </c>
      <c r="H182" s="33">
        <v>929009</v>
      </c>
      <c r="I182" s="38">
        <f t="shared" si="41"/>
        <v>0.27737838464037301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1668054</v>
      </c>
      <c r="O182" s="38">
        <f t="shared" si="45"/>
        <v>0.49803836562714976</v>
      </c>
      <c r="P182" s="33">
        <v>1923132</v>
      </c>
      <c r="Q182" s="33">
        <v>3157668</v>
      </c>
      <c r="R182" s="33">
        <v>3157668</v>
      </c>
      <c r="S182" s="33">
        <v>913301</v>
      </c>
      <c r="T182" s="38">
        <f t="shared" si="46"/>
        <v>0.28923275024480088</v>
      </c>
      <c r="U182" s="38">
        <f t="shared" si="47"/>
        <v>-0.51692915514899651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4167156</v>
      </c>
      <c r="E183" s="33">
        <v>4797156</v>
      </c>
      <c r="F183" s="33">
        <v>9114411</v>
      </c>
      <c r="G183" s="38">
        <f t="shared" si="40"/>
        <v>2.1872017750235413</v>
      </c>
      <c r="H183" s="33">
        <v>-955325</v>
      </c>
      <c r="I183" s="38">
        <f t="shared" si="41"/>
        <v>-0.22925107675354606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8159086</v>
      </c>
      <c r="O183" s="38">
        <f t="shared" si="45"/>
        <v>1.9579506982699952</v>
      </c>
      <c r="P183" s="33">
        <v>2325976</v>
      </c>
      <c r="Q183" s="33">
        <v>4067892</v>
      </c>
      <c r="R183" s="33">
        <v>4067892</v>
      </c>
      <c r="S183" s="33">
        <v>725344</v>
      </c>
      <c r="T183" s="38">
        <f t="shared" si="46"/>
        <v>0.17830955197433954</v>
      </c>
      <c r="U183" s="38">
        <f t="shared" si="47"/>
        <v>-1.4107200590203854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121850309</v>
      </c>
      <c r="E184" s="33">
        <v>121850309</v>
      </c>
      <c r="F184" s="33">
        <v>28174292</v>
      </c>
      <c r="G184" s="38">
        <f t="shared" si="40"/>
        <v>0.23122052156634251</v>
      </c>
      <c r="H184" s="33">
        <v>28112193</v>
      </c>
      <c r="I184" s="38">
        <f t="shared" si="41"/>
        <v>0.23071088806184317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56286485</v>
      </c>
      <c r="O184" s="38">
        <f t="shared" si="45"/>
        <v>0.46193140962818569</v>
      </c>
      <c r="P184" s="33">
        <v>54651968</v>
      </c>
      <c r="Q184" s="33">
        <v>114609660</v>
      </c>
      <c r="R184" s="33">
        <v>114609660</v>
      </c>
      <c r="S184" s="33">
        <v>26764595</v>
      </c>
      <c r="T184" s="38">
        <f t="shared" si="46"/>
        <v>0.23352826454593792</v>
      </c>
      <c r="U184" s="38">
        <f t="shared" si="47"/>
        <v>-0.48561426003908958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133378501</v>
      </c>
      <c r="E185" s="34">
        <f>SUM(E180:E184)</f>
        <v>133948501</v>
      </c>
      <c r="F185" s="34">
        <f>SUM(F180:F184)</f>
        <v>38048472</v>
      </c>
      <c r="G185" s="39">
        <f t="shared" si="40"/>
        <v>0.28526690369687091</v>
      </c>
      <c r="H185" s="34">
        <f>SUM(H180:H184)</f>
        <v>28665155</v>
      </c>
      <c r="I185" s="39">
        <f t="shared" si="41"/>
        <v>0.21491585814118574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66713627</v>
      </c>
      <c r="O185" s="39">
        <f t="shared" si="45"/>
        <v>0.50018276183805666</v>
      </c>
      <c r="P185" s="34">
        <f>SUM(P180:P184)</f>
        <v>59072862</v>
      </c>
      <c r="Q185" s="34">
        <f>SUM(Q180:Q184)</f>
        <v>130523189</v>
      </c>
      <c r="R185" s="34">
        <f>SUM(R180:R184)</f>
        <v>130523189</v>
      </c>
      <c r="S185" s="34">
        <f>SUM(S180:S184)</f>
        <v>28518426</v>
      </c>
      <c r="T185" s="39">
        <f t="shared" si="46"/>
        <v>0.21849317518590508</v>
      </c>
      <c r="U185" s="39">
        <f t="shared" si="47"/>
        <v>-0.51474917534891063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7269984</v>
      </c>
      <c r="E187" s="33">
        <v>7269984</v>
      </c>
      <c r="F187" s="33">
        <v>874366</v>
      </c>
      <c r="G187" s="38">
        <f t="shared" si="40"/>
        <v>0.12027069110468469</v>
      </c>
      <c r="H187" s="33">
        <v>948193</v>
      </c>
      <c r="I187" s="38">
        <f t="shared" si="41"/>
        <v>0.13042573408689759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1822559</v>
      </c>
      <c r="O187" s="38">
        <f t="shared" si="45"/>
        <v>0.25069642519158225</v>
      </c>
      <c r="P187" s="33">
        <v>2530570</v>
      </c>
      <c r="Q187" s="33">
        <v>7046253</v>
      </c>
      <c r="R187" s="33">
        <v>7046253</v>
      </c>
      <c r="S187" s="33">
        <v>1633269</v>
      </c>
      <c r="T187" s="38">
        <f t="shared" si="46"/>
        <v>0.23179255698028442</v>
      </c>
      <c r="U187" s="38">
        <f t="shared" si="47"/>
        <v>-0.62530457564896447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79707511</v>
      </c>
      <c r="E188" s="33">
        <v>79707511</v>
      </c>
      <c r="F188" s="33">
        <v>17476291</v>
      </c>
      <c r="G188" s="38">
        <f t="shared" si="40"/>
        <v>0.2192552593945632</v>
      </c>
      <c r="H188" s="33">
        <v>16963675</v>
      </c>
      <c r="I188" s="38">
        <f t="shared" si="41"/>
        <v>0.2128240461554495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34439966</v>
      </c>
      <c r="O188" s="38">
        <f t="shared" si="45"/>
        <v>0.43207930555001273</v>
      </c>
      <c r="P188" s="33">
        <v>29665677</v>
      </c>
      <c r="Q188" s="33">
        <v>77523564</v>
      </c>
      <c r="R188" s="33">
        <v>77523564</v>
      </c>
      <c r="S188" s="33">
        <v>13538184</v>
      </c>
      <c r="T188" s="38">
        <f t="shared" si="46"/>
        <v>0.17463314767107457</v>
      </c>
      <c r="U188" s="38">
        <f t="shared" si="47"/>
        <v>-0.428171654400471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12468825</v>
      </c>
      <c r="E189" s="33">
        <v>12468825</v>
      </c>
      <c r="F189" s="33">
        <v>2617163</v>
      </c>
      <c r="G189" s="38">
        <f t="shared" si="40"/>
        <v>0.20989652192568264</v>
      </c>
      <c r="H189" s="33">
        <v>2776693</v>
      </c>
      <c r="I189" s="38">
        <f t="shared" si="41"/>
        <v>0.22269083093234526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5393856</v>
      </c>
      <c r="O189" s="38">
        <f t="shared" si="45"/>
        <v>0.43258735285802791</v>
      </c>
      <c r="P189" s="33">
        <v>4331749</v>
      </c>
      <c r="Q189" s="33">
        <v>10592109</v>
      </c>
      <c r="R189" s="33">
        <v>10592109</v>
      </c>
      <c r="S189" s="33">
        <v>4309749</v>
      </c>
      <c r="T189" s="38">
        <f t="shared" si="46"/>
        <v>0.40688299185742893</v>
      </c>
      <c r="U189" s="38">
        <f t="shared" si="47"/>
        <v>-0.35899032931040098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13262000</v>
      </c>
      <c r="F190" s="33">
        <v>2802136</v>
      </c>
      <c r="G190" s="38">
        <f t="shared" si="40"/>
        <v>0.21129060473533404</v>
      </c>
      <c r="H190" s="33">
        <v>3201801</v>
      </c>
      <c r="I190" s="38">
        <f t="shared" si="41"/>
        <v>0.2414267078871965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6003937</v>
      </c>
      <c r="O190" s="38">
        <f t="shared" si="45"/>
        <v>0.45271731262253057</v>
      </c>
      <c r="P190" s="33">
        <v>5649080</v>
      </c>
      <c r="Q190" s="33">
        <v>13742000</v>
      </c>
      <c r="R190" s="33">
        <v>13742000</v>
      </c>
      <c r="S190" s="33">
        <v>3044999</v>
      </c>
      <c r="T190" s="38">
        <f t="shared" si="46"/>
        <v>0.22158339397467616</v>
      </c>
      <c r="U190" s="38">
        <f t="shared" si="47"/>
        <v>-0.43321726723643494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112708320</v>
      </c>
      <c r="E191" s="34">
        <f>SUM(E186:E190)</f>
        <v>112708320</v>
      </c>
      <c r="F191" s="34">
        <f>SUM(F186:F190)</f>
        <v>23769956</v>
      </c>
      <c r="G191" s="39">
        <f t="shared" si="40"/>
        <v>0.21089797097499102</v>
      </c>
      <c r="H191" s="34">
        <f>SUM(H186:H190)</f>
        <v>23890362</v>
      </c>
      <c r="I191" s="39">
        <f t="shared" si="41"/>
        <v>0.21196626832872675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47660318</v>
      </c>
      <c r="O191" s="39">
        <f t="shared" si="45"/>
        <v>0.42286423930371775</v>
      </c>
      <c r="P191" s="34">
        <f>SUM(P186:P190)</f>
        <v>42177076</v>
      </c>
      <c r="Q191" s="34">
        <f>SUM(Q186:Q190)</f>
        <v>108903926</v>
      </c>
      <c r="R191" s="34">
        <f>SUM(R186:R190)</f>
        <v>108903926</v>
      </c>
      <c r="S191" s="34">
        <f>SUM(S186:S190)</f>
        <v>22526201</v>
      </c>
      <c r="T191" s="39">
        <f t="shared" si="46"/>
        <v>0.20684471007959804</v>
      </c>
      <c r="U191" s="39">
        <f t="shared" si="47"/>
        <v>-0.43356998005267122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5495472</v>
      </c>
      <c r="E192" s="33">
        <v>5495472</v>
      </c>
      <c r="F192" s="33">
        <v>723885</v>
      </c>
      <c r="G192" s="38">
        <f t="shared" si="40"/>
        <v>0.13172389923922823</v>
      </c>
      <c r="H192" s="33">
        <v>845645</v>
      </c>
      <c r="I192" s="38">
        <f t="shared" si="41"/>
        <v>0.15388032183586778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1569530</v>
      </c>
      <c r="O192" s="38">
        <f t="shared" si="45"/>
        <v>0.28560422107509603</v>
      </c>
      <c r="P192" s="33">
        <v>1456501</v>
      </c>
      <c r="Q192" s="33">
        <v>8302092</v>
      </c>
      <c r="R192" s="33">
        <v>8302092</v>
      </c>
      <c r="S192" s="33">
        <v>703783</v>
      </c>
      <c r="T192" s="38">
        <f t="shared" si="46"/>
        <v>8.4771765959712322E-2</v>
      </c>
      <c r="U192" s="38">
        <f t="shared" si="47"/>
        <v>-0.41939964339193725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29520353</v>
      </c>
      <c r="E193" s="33">
        <v>29520353</v>
      </c>
      <c r="F193" s="33">
        <v>4962754</v>
      </c>
      <c r="G193" s="38">
        <f t="shared" si="40"/>
        <v>0.16811296260583333</v>
      </c>
      <c r="H193" s="33">
        <v>7258140</v>
      </c>
      <c r="I193" s="38">
        <f t="shared" si="41"/>
        <v>0.24586901111920986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12220894</v>
      </c>
      <c r="O193" s="38">
        <f t="shared" si="45"/>
        <v>0.4139819737250432</v>
      </c>
      <c r="P193" s="33">
        <v>10204786</v>
      </c>
      <c r="Q193" s="33">
        <v>23996180</v>
      </c>
      <c r="R193" s="33">
        <v>23996180</v>
      </c>
      <c r="S193" s="33">
        <v>5095033</v>
      </c>
      <c r="T193" s="38">
        <f t="shared" si="46"/>
        <v>0.21232683702155927</v>
      </c>
      <c r="U193" s="38">
        <f t="shared" si="47"/>
        <v>-0.28875137607001267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18673339</v>
      </c>
      <c r="E194" s="33">
        <v>18673339</v>
      </c>
      <c r="F194" s="33">
        <v>3160883</v>
      </c>
      <c r="G194" s="38">
        <f t="shared" si="40"/>
        <v>0.16927251200227234</v>
      </c>
      <c r="H194" s="33">
        <v>4641210</v>
      </c>
      <c r="I194" s="38">
        <f t="shared" si="41"/>
        <v>0.24854740761681668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7802093</v>
      </c>
      <c r="O194" s="38">
        <f t="shared" si="45"/>
        <v>0.41781991961908899</v>
      </c>
      <c r="P194" s="33">
        <v>8329000</v>
      </c>
      <c r="Q194" s="33">
        <v>16433052</v>
      </c>
      <c r="R194" s="33">
        <v>16433052</v>
      </c>
      <c r="S194" s="33">
        <v>4397841</v>
      </c>
      <c r="T194" s="38">
        <f t="shared" si="46"/>
        <v>0.26762168098780431</v>
      </c>
      <c r="U194" s="38">
        <f t="shared" si="47"/>
        <v>-0.44276503781966625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37316016</v>
      </c>
      <c r="E195" s="33">
        <v>37316016</v>
      </c>
      <c r="F195" s="33">
        <v>5489603</v>
      </c>
      <c r="G195" s="38">
        <f t="shared" si="40"/>
        <v>0.14711117606981411</v>
      </c>
      <c r="H195" s="33">
        <v>5833977</v>
      </c>
      <c r="I195" s="38">
        <f t="shared" si="41"/>
        <v>0.1563397603859962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11323580</v>
      </c>
      <c r="O195" s="38">
        <f t="shared" si="45"/>
        <v>0.30345093645581028</v>
      </c>
      <c r="P195" s="33">
        <v>13357897</v>
      </c>
      <c r="Q195" s="33">
        <v>36927986</v>
      </c>
      <c r="R195" s="33">
        <v>36927986</v>
      </c>
      <c r="S195" s="33">
        <v>7735544</v>
      </c>
      <c r="T195" s="38">
        <f t="shared" si="46"/>
        <v>0.20947646589770696</v>
      </c>
      <c r="U195" s="38">
        <f t="shared" si="47"/>
        <v>-0.56325632695026773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13425210</v>
      </c>
      <c r="E196" s="33">
        <v>13425210</v>
      </c>
      <c r="F196" s="33">
        <v>2662946</v>
      </c>
      <c r="G196" s="38">
        <f t="shared" si="40"/>
        <v>0.19835414120151565</v>
      </c>
      <c r="H196" s="33">
        <v>2608576</v>
      </c>
      <c r="I196" s="38">
        <f t="shared" si="41"/>
        <v>0.19430429766089319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5271522</v>
      </c>
      <c r="O196" s="38">
        <f t="shared" si="45"/>
        <v>0.39265843886240887</v>
      </c>
      <c r="P196" s="33">
        <v>4653768</v>
      </c>
      <c r="Q196" s="33">
        <v>14043840</v>
      </c>
      <c r="R196" s="33">
        <v>14043840</v>
      </c>
      <c r="S196" s="33">
        <v>3740465</v>
      </c>
      <c r="T196" s="38">
        <f t="shared" si="46"/>
        <v>0.26634204035363546</v>
      </c>
      <c r="U196" s="38">
        <f t="shared" si="47"/>
        <v>-0.43947012399414842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7324426</v>
      </c>
      <c r="E197" s="33">
        <v>7324426</v>
      </c>
      <c r="F197" s="33">
        <v>1232561</v>
      </c>
      <c r="G197" s="38">
        <f t="shared" si="40"/>
        <v>0.16828090010056762</v>
      </c>
      <c r="H197" s="33">
        <v>1077628</v>
      </c>
      <c r="I197" s="38">
        <f t="shared" si="41"/>
        <v>0.14712797972155087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2310189</v>
      </c>
      <c r="O197" s="38">
        <f t="shared" si="45"/>
        <v>0.31540887982211846</v>
      </c>
      <c r="P197" s="33">
        <v>543516</v>
      </c>
      <c r="Q197" s="33">
        <v>12328956</v>
      </c>
      <c r="R197" s="33">
        <v>12328956</v>
      </c>
      <c r="S197" s="33">
        <v>-327965</v>
      </c>
      <c r="T197" s="38">
        <f t="shared" si="46"/>
        <v>-2.6601198025201809E-2</v>
      </c>
      <c r="U197" s="38">
        <f t="shared" si="47"/>
        <v>0.98269784146188899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111754816</v>
      </c>
      <c r="E198" s="34">
        <f>SUM(E192:E197)</f>
        <v>111754816</v>
      </c>
      <c r="F198" s="34">
        <f>SUM(F192:F197)</f>
        <v>18232632</v>
      </c>
      <c r="G198" s="39">
        <f t="shared" si="40"/>
        <v>0.16314851254374577</v>
      </c>
      <c r="H198" s="34">
        <f>SUM(H192:H197)</f>
        <v>22265176</v>
      </c>
      <c r="I198" s="39">
        <f t="shared" si="41"/>
        <v>0.19923236238874931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40497808</v>
      </c>
      <c r="O198" s="39">
        <f t="shared" si="45"/>
        <v>0.3623808749324951</v>
      </c>
      <c r="P198" s="34">
        <f>SUM(P192:P197)</f>
        <v>38545468</v>
      </c>
      <c r="Q198" s="34">
        <f>SUM(Q192:Q197)</f>
        <v>112032106</v>
      </c>
      <c r="R198" s="34">
        <f>SUM(R192:R197)</f>
        <v>112032106</v>
      </c>
      <c r="S198" s="34">
        <f>SUM(S192:S197)</f>
        <v>21344701</v>
      </c>
      <c r="T198" s="39">
        <f t="shared" si="46"/>
        <v>0.19052307202008681</v>
      </c>
      <c r="U198" s="39">
        <f t="shared" si="47"/>
        <v>-0.42236591860812278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9991242</v>
      </c>
      <c r="E199" s="33">
        <v>9991242</v>
      </c>
      <c r="F199" s="33">
        <v>1842997</v>
      </c>
      <c r="G199" s="38">
        <f t="shared" si="40"/>
        <v>0.18446125116376924</v>
      </c>
      <c r="H199" s="33">
        <v>2410901</v>
      </c>
      <c r="I199" s="38">
        <f t="shared" si="41"/>
        <v>0.24130143179396515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4253898</v>
      </c>
      <c r="O199" s="38">
        <f t="shared" si="45"/>
        <v>0.4257626829577344</v>
      </c>
      <c r="P199" s="33">
        <v>3071860</v>
      </c>
      <c r="Q199" s="33">
        <v>9299408</v>
      </c>
      <c r="R199" s="33">
        <v>9299408</v>
      </c>
      <c r="S199" s="33">
        <v>1351242</v>
      </c>
      <c r="T199" s="38">
        <f t="shared" si="46"/>
        <v>0.14530408817421497</v>
      </c>
      <c r="U199" s="38">
        <f t="shared" si="47"/>
        <v>-0.21516573020905905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7280440</v>
      </c>
      <c r="E200" s="33">
        <v>7280440</v>
      </c>
      <c r="F200" s="33">
        <v>1315137</v>
      </c>
      <c r="G200" s="38">
        <f t="shared" si="40"/>
        <v>0.18063976902494905</v>
      </c>
      <c r="H200" s="33">
        <v>1716850</v>
      </c>
      <c r="I200" s="38">
        <f t="shared" si="41"/>
        <v>0.23581679129283395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3031987</v>
      </c>
      <c r="O200" s="38">
        <f t="shared" si="45"/>
        <v>0.416456560317783</v>
      </c>
      <c r="P200" s="33">
        <v>3112551</v>
      </c>
      <c r="Q200" s="33">
        <v>8269268</v>
      </c>
      <c r="R200" s="33">
        <v>8269268</v>
      </c>
      <c r="S200" s="33">
        <v>1683524</v>
      </c>
      <c r="T200" s="38">
        <f t="shared" si="46"/>
        <v>0.20358803221760377</v>
      </c>
      <c r="U200" s="38">
        <f t="shared" si="47"/>
        <v>-0.44841064451634693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13190853</v>
      </c>
      <c r="E201" s="33">
        <v>13190853</v>
      </c>
      <c r="F201" s="33">
        <v>5160887</v>
      </c>
      <c r="G201" s="38">
        <f t="shared" si="40"/>
        <v>0.39124740454616541</v>
      </c>
      <c r="H201" s="33">
        <v>5971188</v>
      </c>
      <c r="I201" s="38">
        <f t="shared" si="41"/>
        <v>0.45267641144966136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11132075</v>
      </c>
      <c r="O201" s="38">
        <f t="shared" si="45"/>
        <v>0.84392381599582678</v>
      </c>
      <c r="P201" s="33">
        <v>33948006</v>
      </c>
      <c r="Q201" s="33">
        <v>9733273</v>
      </c>
      <c r="R201" s="33">
        <v>9733273</v>
      </c>
      <c r="S201" s="33">
        <v>28424292</v>
      </c>
      <c r="T201" s="38">
        <f t="shared" si="46"/>
        <v>2.9203220745991612</v>
      </c>
      <c r="U201" s="38">
        <f t="shared" si="47"/>
        <v>-0.82410784303502238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10373420</v>
      </c>
      <c r="E202" s="33">
        <v>10373420</v>
      </c>
      <c r="F202" s="33">
        <v>1885972</v>
      </c>
      <c r="G202" s="38">
        <f t="shared" si="40"/>
        <v>0.18180812114037609</v>
      </c>
      <c r="H202" s="33">
        <v>2414044</v>
      </c>
      <c r="I202" s="38">
        <f t="shared" si="41"/>
        <v>0.23271437963564573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4300016</v>
      </c>
      <c r="O202" s="38">
        <f t="shared" si="45"/>
        <v>0.41452250077602182</v>
      </c>
      <c r="P202" s="33">
        <v>6020939</v>
      </c>
      <c r="Q202" s="33">
        <v>11448420</v>
      </c>
      <c r="R202" s="33">
        <v>11448420</v>
      </c>
      <c r="S202" s="33">
        <v>2703237</v>
      </c>
      <c r="T202" s="38">
        <f t="shared" si="46"/>
        <v>0.23612315061816391</v>
      </c>
      <c r="U202" s="38">
        <f t="shared" si="47"/>
        <v>-0.59905855216271076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40835955</v>
      </c>
      <c r="E204" s="34">
        <f>SUM(E199:E203)</f>
        <v>40835955</v>
      </c>
      <c r="F204" s="34">
        <f>SUM(F199:F203)</f>
        <v>10204993</v>
      </c>
      <c r="G204" s="39">
        <f t="shared" si="40"/>
        <v>0.2499021511802528</v>
      </c>
      <c r="H204" s="34">
        <f>SUM(H199:H203)</f>
        <v>12512983</v>
      </c>
      <c r="I204" s="39">
        <f t="shared" si="41"/>
        <v>0.30642072653865937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22717976</v>
      </c>
      <c r="O204" s="39">
        <f t="shared" si="45"/>
        <v>0.5563228777189122</v>
      </c>
      <c r="P204" s="34">
        <f>SUM(P199:P203)</f>
        <v>46153356</v>
      </c>
      <c r="Q204" s="34">
        <f>SUM(Q199:Q203)</f>
        <v>38750369</v>
      </c>
      <c r="R204" s="34">
        <f>SUM(R199:R203)</f>
        <v>38750369</v>
      </c>
      <c r="S204" s="34">
        <f>SUM(S199:S203)</f>
        <v>34162295</v>
      </c>
      <c r="T204" s="39">
        <f t="shared" si="46"/>
        <v>0.88159921780357753</v>
      </c>
      <c r="U204" s="39">
        <f t="shared" si="47"/>
        <v>-0.72888248906536723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526665474</v>
      </c>
      <c r="E205" s="34">
        <f>SUM(E173:E178,E180:E184,E186:E190,E192:E197,E199:E203)</f>
        <v>527235474</v>
      </c>
      <c r="F205" s="34">
        <f>SUM(F173:F178,F180:F184,F186:F190,F192:F197,F199:F203)</f>
        <v>111413248</v>
      </c>
      <c r="G205" s="39">
        <f t="shared" si="40"/>
        <v>0.21154462082699577</v>
      </c>
      <c r="H205" s="34">
        <f>SUM(H173:H178,H180:H184,H186:H190,H192:H197,H199:H203)</f>
        <v>110441884</v>
      </c>
      <c r="I205" s="39">
        <f t="shared" si="41"/>
        <v>0.20970025462500699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221855132</v>
      </c>
      <c r="O205" s="39">
        <f t="shared" si="45"/>
        <v>0.42124487545200279</v>
      </c>
      <c r="P205" s="34">
        <f>SUM(P173:P178,P180:P184,P186:P190,P192:P197,P199:P203)</f>
        <v>242337550</v>
      </c>
      <c r="Q205" s="34">
        <f>SUM(Q173:Q178,Q180:Q184,Q186:Q190,Q192:Q197,Q199:Q203)</f>
        <v>511426270</v>
      </c>
      <c r="R205" s="34">
        <f>SUM(R173:R178,R180:R184,R186:R190,R192:R197,R199:R203)</f>
        <v>511426270</v>
      </c>
      <c r="S205" s="34">
        <f>SUM(S173:S178,S180:S184,S186:S190,S192:S197,S199:S203)</f>
        <v>130588845</v>
      </c>
      <c r="T205" s="39">
        <f t="shared" si="46"/>
        <v>0.2553424660802035</v>
      </c>
      <c r="U205" s="39">
        <f t="shared" si="47"/>
        <v>-0.54426425454907834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5139591</v>
      </c>
      <c r="E208" s="33">
        <v>5139591</v>
      </c>
      <c r="F208" s="33">
        <v>2746594</v>
      </c>
      <c r="G208" s="38">
        <f t="shared" ref="G208:G231" si="48">IF(($D208     =0),0,($F208     /$D208     ))</f>
        <v>0.53439933255389382</v>
      </c>
      <c r="H208" s="33">
        <v>2284326</v>
      </c>
      <c r="I208" s="38">
        <f t="shared" ref="I208:I231" si="49">IF(($D208     =0),0,($H208     /$D208     ))</f>
        <v>0.44445676708516302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5030920</v>
      </c>
      <c r="O208" s="38">
        <f t="shared" ref="O208:O231" si="53">IF(($D208     =0),0,($N208     /$D208     ))</f>
        <v>0.97885609963905684</v>
      </c>
      <c r="P208" s="33">
        <v>4815428</v>
      </c>
      <c r="Q208" s="33">
        <v>5845778</v>
      </c>
      <c r="R208" s="33">
        <v>5845778</v>
      </c>
      <c r="S208" s="33">
        <v>2716525</v>
      </c>
      <c r="T208" s="38">
        <f t="shared" ref="T208:T231" si="54">IF(($Q208     =0),0,($S208     /$Q208     ))</f>
        <v>0.4646986252300378</v>
      </c>
      <c r="U208" s="38">
        <f t="shared" ref="U208:U231" si="55">IF(($P208     =0),0,(($H208     /$P208     )-1))</f>
        <v>-0.52562347521341812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56017899</v>
      </c>
      <c r="E209" s="33">
        <v>56017899</v>
      </c>
      <c r="F209" s="33">
        <v>7874866</v>
      </c>
      <c r="G209" s="38">
        <f t="shared" si="48"/>
        <v>0.14057767500348414</v>
      </c>
      <c r="H209" s="33">
        <v>12615946</v>
      </c>
      <c r="I209" s="38">
        <f t="shared" si="49"/>
        <v>0.22521276636954912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20490812</v>
      </c>
      <c r="O209" s="38">
        <f t="shared" si="53"/>
        <v>0.36579044137303329</v>
      </c>
      <c r="P209" s="33">
        <v>19874616</v>
      </c>
      <c r="Q209" s="33">
        <v>44227470</v>
      </c>
      <c r="R209" s="33">
        <v>44227470</v>
      </c>
      <c r="S209" s="33">
        <v>14089936</v>
      </c>
      <c r="T209" s="38">
        <f t="shared" si="54"/>
        <v>0.31857883799367226</v>
      </c>
      <c r="U209" s="38">
        <f t="shared" si="55"/>
        <v>-0.36522315701596453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19655666</v>
      </c>
      <c r="E210" s="33">
        <v>19655666</v>
      </c>
      <c r="F210" s="33">
        <v>7714941</v>
      </c>
      <c r="G210" s="38">
        <f t="shared" si="48"/>
        <v>0.39250468541742622</v>
      </c>
      <c r="H210" s="33">
        <v>5646388</v>
      </c>
      <c r="I210" s="38">
        <f t="shared" si="49"/>
        <v>0.28726515804653985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13361329</v>
      </c>
      <c r="O210" s="38">
        <f t="shared" si="53"/>
        <v>0.67976984346396607</v>
      </c>
      <c r="P210" s="33">
        <v>11957109</v>
      </c>
      <c r="Q210" s="33">
        <v>23415132</v>
      </c>
      <c r="R210" s="33">
        <v>23415132</v>
      </c>
      <c r="S210" s="33">
        <v>5858561</v>
      </c>
      <c r="T210" s="38">
        <f t="shared" si="54"/>
        <v>0.25020405607792429</v>
      </c>
      <c r="U210" s="38">
        <f t="shared" si="55"/>
        <v>-0.52777983373740256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6899238</v>
      </c>
      <c r="E211" s="33">
        <v>6899238</v>
      </c>
      <c r="F211" s="33">
        <v>950134</v>
      </c>
      <c r="G211" s="38">
        <f t="shared" si="48"/>
        <v>0.13771578832329021</v>
      </c>
      <c r="H211" s="33">
        <v>1514236</v>
      </c>
      <c r="I211" s="38">
        <f t="shared" si="49"/>
        <v>0.21947873083955069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2464370</v>
      </c>
      <c r="O211" s="38">
        <f t="shared" si="53"/>
        <v>0.3571945191628409</v>
      </c>
      <c r="P211" s="33">
        <v>300074</v>
      </c>
      <c r="Q211" s="33">
        <v>11542776</v>
      </c>
      <c r="R211" s="33">
        <v>11542776</v>
      </c>
      <c r="S211" s="33">
        <v>68814</v>
      </c>
      <c r="T211" s="38">
        <f t="shared" si="54"/>
        <v>5.9616508195255626E-3</v>
      </c>
      <c r="U211" s="38">
        <f t="shared" si="55"/>
        <v>4.0462086018782033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24277972</v>
      </c>
      <c r="E212" s="33">
        <v>24277972</v>
      </c>
      <c r="F212" s="33">
        <v>4011588</v>
      </c>
      <c r="G212" s="38">
        <f t="shared" si="48"/>
        <v>0.16523571243924329</v>
      </c>
      <c r="H212" s="33">
        <v>9783875</v>
      </c>
      <c r="I212" s="38">
        <f t="shared" si="49"/>
        <v>0.40299391563677561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13795463</v>
      </c>
      <c r="O212" s="38">
        <f t="shared" si="53"/>
        <v>0.56822962807601884</v>
      </c>
      <c r="P212" s="33">
        <v>15538730</v>
      </c>
      <c r="Q212" s="33">
        <v>37403370</v>
      </c>
      <c r="R212" s="33">
        <v>37403370</v>
      </c>
      <c r="S212" s="33">
        <v>10550839</v>
      </c>
      <c r="T212" s="38">
        <f t="shared" si="54"/>
        <v>0.28208257705121226</v>
      </c>
      <c r="U212" s="38">
        <f t="shared" si="55"/>
        <v>-0.3703555567282526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22995492</v>
      </c>
      <c r="E213" s="33">
        <v>22995492</v>
      </c>
      <c r="F213" s="33">
        <v>2083105</v>
      </c>
      <c r="G213" s="38">
        <f t="shared" si="48"/>
        <v>9.0587537766097806E-2</v>
      </c>
      <c r="H213" s="33">
        <v>2293620</v>
      </c>
      <c r="I213" s="38">
        <f t="shared" si="49"/>
        <v>9.974215815865127E-2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4376725</v>
      </c>
      <c r="O213" s="38">
        <f t="shared" si="53"/>
        <v>0.19032969592474908</v>
      </c>
      <c r="P213" s="33">
        <v>3551565</v>
      </c>
      <c r="Q213" s="33">
        <v>22935960</v>
      </c>
      <c r="R213" s="33">
        <v>22935960</v>
      </c>
      <c r="S213" s="33">
        <v>1939652</v>
      </c>
      <c r="T213" s="38">
        <f t="shared" si="54"/>
        <v>8.4568162832512783E-2</v>
      </c>
      <c r="U213" s="38">
        <f t="shared" si="55"/>
        <v>-0.35419455929991428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75250530</v>
      </c>
      <c r="E214" s="33">
        <v>75250530</v>
      </c>
      <c r="F214" s="33">
        <v>5688593</v>
      </c>
      <c r="G214" s="38">
        <f t="shared" si="48"/>
        <v>7.5595387833148814E-2</v>
      </c>
      <c r="H214" s="33">
        <v>16489770</v>
      </c>
      <c r="I214" s="38">
        <f t="shared" si="49"/>
        <v>0.21913161276073403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22178363</v>
      </c>
      <c r="O214" s="38">
        <f t="shared" si="53"/>
        <v>0.29472700059388285</v>
      </c>
      <c r="P214" s="33">
        <v>24535626</v>
      </c>
      <c r="Q214" s="33">
        <v>60777960</v>
      </c>
      <c r="R214" s="33">
        <v>60777960</v>
      </c>
      <c r="S214" s="33">
        <v>20417245</v>
      </c>
      <c r="T214" s="38">
        <f t="shared" si="54"/>
        <v>0.33593172590853659</v>
      </c>
      <c r="U214" s="38">
        <f t="shared" si="55"/>
        <v>-0.32792544196752915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20139021</v>
      </c>
      <c r="E215" s="33">
        <v>20139021</v>
      </c>
      <c r="F215" s="33">
        <v>2797730</v>
      </c>
      <c r="G215" s="38">
        <f t="shared" si="48"/>
        <v>0.13892085419643785</v>
      </c>
      <c r="H215" s="33">
        <v>3246510</v>
      </c>
      <c r="I215" s="38">
        <f t="shared" si="49"/>
        <v>0.16120495628859019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6044240</v>
      </c>
      <c r="O215" s="38">
        <f t="shared" si="53"/>
        <v>0.30012581048502807</v>
      </c>
      <c r="P215" s="33">
        <v>21752455</v>
      </c>
      <c r="Q215" s="33">
        <v>37265122</v>
      </c>
      <c r="R215" s="33">
        <v>37265122</v>
      </c>
      <c r="S215" s="33">
        <v>4551250</v>
      </c>
      <c r="T215" s="38">
        <f t="shared" si="54"/>
        <v>0.12213162753096582</v>
      </c>
      <c r="U215" s="38">
        <f t="shared" si="55"/>
        <v>-0.85075201856526084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230375409</v>
      </c>
      <c r="E216" s="34">
        <f>SUM(E208:E215)</f>
        <v>230375409</v>
      </c>
      <c r="F216" s="34">
        <f>SUM(F208:F215)</f>
        <v>33867551</v>
      </c>
      <c r="G216" s="39">
        <f t="shared" si="48"/>
        <v>0.14701026965946701</v>
      </c>
      <c r="H216" s="34">
        <f>SUM(H208:H215)</f>
        <v>53874671</v>
      </c>
      <c r="I216" s="39">
        <f t="shared" si="49"/>
        <v>0.2338559971910891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87742222</v>
      </c>
      <c r="O216" s="39">
        <f t="shared" si="53"/>
        <v>0.38086626685055608</v>
      </c>
      <c r="P216" s="34">
        <f>SUM(P208:P215)</f>
        <v>102325603</v>
      </c>
      <c r="Q216" s="34">
        <f>SUM(Q208:Q215)</f>
        <v>243413568</v>
      </c>
      <c r="R216" s="34">
        <f>SUM(R208:R215)</f>
        <v>243413568</v>
      </c>
      <c r="S216" s="34">
        <f>SUM(S208:S215)</f>
        <v>60192822</v>
      </c>
      <c r="T216" s="39">
        <f t="shared" si="54"/>
        <v>0.24728622358470995</v>
      </c>
      <c r="U216" s="39">
        <f t="shared" si="55"/>
        <v>-0.47349764457288368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55381368</v>
      </c>
      <c r="E217" s="33">
        <v>55381368</v>
      </c>
      <c r="F217" s="33">
        <v>1145838</v>
      </c>
      <c r="G217" s="38">
        <f t="shared" si="48"/>
        <v>2.0689954787682385E-2</v>
      </c>
      <c r="H217" s="33">
        <v>1296026</v>
      </c>
      <c r="I217" s="38">
        <f t="shared" si="49"/>
        <v>2.3401841572421974E-2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2441864</v>
      </c>
      <c r="O217" s="38">
        <f t="shared" si="53"/>
        <v>4.4091796360104359E-2</v>
      </c>
      <c r="P217" s="33">
        <v>9887607</v>
      </c>
      <c r="Q217" s="33">
        <v>30184764</v>
      </c>
      <c r="R217" s="33">
        <v>30184764</v>
      </c>
      <c r="S217" s="33">
        <v>6108533</v>
      </c>
      <c r="T217" s="38">
        <f t="shared" si="54"/>
        <v>0.20237140167801212</v>
      </c>
      <c r="U217" s="38">
        <f t="shared" si="55"/>
        <v>-0.8689241997583439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57630520</v>
      </c>
      <c r="E218" s="33">
        <v>57630520</v>
      </c>
      <c r="F218" s="33">
        <v>7693673</v>
      </c>
      <c r="G218" s="38">
        <f t="shared" si="48"/>
        <v>0.13349997536027786</v>
      </c>
      <c r="H218" s="33">
        <v>14061338</v>
      </c>
      <c r="I218" s="38">
        <f t="shared" si="49"/>
        <v>0.24399116995647446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21755011</v>
      </c>
      <c r="O218" s="38">
        <f t="shared" si="53"/>
        <v>0.37749114531675232</v>
      </c>
      <c r="P218" s="33">
        <v>25131547</v>
      </c>
      <c r="Q218" s="33">
        <v>186813343</v>
      </c>
      <c r="R218" s="33">
        <v>186813343</v>
      </c>
      <c r="S218" s="33">
        <v>13361256</v>
      </c>
      <c r="T218" s="38">
        <f t="shared" si="54"/>
        <v>7.1521957615200971E-2</v>
      </c>
      <c r="U218" s="38">
        <f t="shared" si="55"/>
        <v>-0.44049055157647077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52384771</v>
      </c>
      <c r="E219" s="33">
        <v>52384771</v>
      </c>
      <c r="F219" s="33">
        <v>9936053</v>
      </c>
      <c r="G219" s="38">
        <f t="shared" si="48"/>
        <v>0.18967445710510025</v>
      </c>
      <c r="H219" s="33">
        <v>11475433</v>
      </c>
      <c r="I219" s="38">
        <f t="shared" si="49"/>
        <v>0.21906047847379156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21411486</v>
      </c>
      <c r="O219" s="38">
        <f t="shared" si="53"/>
        <v>0.40873493557889179</v>
      </c>
      <c r="P219" s="33">
        <v>21211491</v>
      </c>
      <c r="Q219" s="33">
        <v>48266180</v>
      </c>
      <c r="R219" s="33">
        <v>48266180</v>
      </c>
      <c r="S219" s="33">
        <v>11147655</v>
      </c>
      <c r="T219" s="38">
        <f t="shared" si="54"/>
        <v>0.2309620317994919</v>
      </c>
      <c r="U219" s="38">
        <f t="shared" si="55"/>
        <v>-0.4589992282956441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3137988</v>
      </c>
      <c r="E220" s="33">
        <v>3137988</v>
      </c>
      <c r="F220" s="33">
        <v>422847</v>
      </c>
      <c r="G220" s="38">
        <f t="shared" si="48"/>
        <v>0.1347509933116379</v>
      </c>
      <c r="H220" s="33">
        <v>467589</v>
      </c>
      <c r="I220" s="38">
        <f t="shared" si="49"/>
        <v>0.14900917403125824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890436</v>
      </c>
      <c r="O220" s="38">
        <f t="shared" si="53"/>
        <v>0.28376016734289616</v>
      </c>
      <c r="P220" s="33">
        <v>888065</v>
      </c>
      <c r="Q220" s="33">
        <v>2660208</v>
      </c>
      <c r="R220" s="33">
        <v>2660208</v>
      </c>
      <c r="S220" s="33">
        <v>426651</v>
      </c>
      <c r="T220" s="38">
        <f t="shared" si="54"/>
        <v>0.16038257158838706</v>
      </c>
      <c r="U220" s="38">
        <f t="shared" si="55"/>
        <v>-0.47347435153958328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9449076</v>
      </c>
      <c r="E221" s="33">
        <v>9449076</v>
      </c>
      <c r="F221" s="33">
        <v>1613945</v>
      </c>
      <c r="G221" s="38">
        <f t="shared" si="48"/>
        <v>0.17080453157536249</v>
      </c>
      <c r="H221" s="33">
        <v>414422</v>
      </c>
      <c r="I221" s="38">
        <f t="shared" si="49"/>
        <v>4.3858468277744832E-2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2028367</v>
      </c>
      <c r="O221" s="38">
        <f t="shared" si="53"/>
        <v>0.21466299985310733</v>
      </c>
      <c r="P221" s="33">
        <v>2888071</v>
      </c>
      <c r="Q221" s="33">
        <v>11604556</v>
      </c>
      <c r="R221" s="33">
        <v>11604556</v>
      </c>
      <c r="S221" s="33">
        <v>2870371</v>
      </c>
      <c r="T221" s="38">
        <f t="shared" si="54"/>
        <v>0.24734862755628048</v>
      </c>
      <c r="U221" s="38">
        <f t="shared" si="55"/>
        <v>-0.85650560529848474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30466898</v>
      </c>
      <c r="E222" s="33">
        <v>30466898</v>
      </c>
      <c r="F222" s="33">
        <v>-4988</v>
      </c>
      <c r="G222" s="38">
        <f t="shared" si="48"/>
        <v>-1.6371866935714952E-4</v>
      </c>
      <c r="H222" s="33">
        <v>12278140</v>
      </c>
      <c r="I222" s="38">
        <f t="shared" si="49"/>
        <v>0.40299934702902801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12273152</v>
      </c>
      <c r="O222" s="38">
        <f t="shared" si="53"/>
        <v>0.40283562835967091</v>
      </c>
      <c r="P222" s="33">
        <v>4342795</v>
      </c>
      <c r="Q222" s="33">
        <v>35029154</v>
      </c>
      <c r="R222" s="33">
        <v>35029154</v>
      </c>
      <c r="S222" s="33">
        <v>2176467</v>
      </c>
      <c r="T222" s="38">
        <f t="shared" si="54"/>
        <v>6.2133016401138323E-2</v>
      </c>
      <c r="U222" s="38">
        <f t="shared" si="55"/>
        <v>1.8272437450996422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32844560</v>
      </c>
      <c r="E223" s="33">
        <v>32844560</v>
      </c>
      <c r="F223" s="33">
        <v>6588992</v>
      </c>
      <c r="G223" s="38">
        <f t="shared" si="48"/>
        <v>0.20061136456082834</v>
      </c>
      <c r="H223" s="33">
        <v>7364812</v>
      </c>
      <c r="I223" s="38">
        <f t="shared" si="49"/>
        <v>0.22423232340454552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13953804</v>
      </c>
      <c r="O223" s="38">
        <f t="shared" si="53"/>
        <v>0.42484368796537386</v>
      </c>
      <c r="P223" s="33">
        <v>14939270</v>
      </c>
      <c r="Q223" s="33">
        <v>32827666</v>
      </c>
      <c r="R223" s="33">
        <v>32827666</v>
      </c>
      <c r="S223" s="33">
        <v>9314726</v>
      </c>
      <c r="T223" s="38">
        <f t="shared" si="54"/>
        <v>0.28374621576812681</v>
      </c>
      <c r="U223" s="38">
        <f t="shared" si="55"/>
        <v>-0.50701660790654435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241295181</v>
      </c>
      <c r="E224" s="34">
        <f>SUM(E217:E223)</f>
        <v>241295181</v>
      </c>
      <c r="F224" s="34">
        <f>SUM(F217:F223)</f>
        <v>27396360</v>
      </c>
      <c r="G224" s="39">
        <f t="shared" si="48"/>
        <v>0.11353877804961218</v>
      </c>
      <c r="H224" s="34">
        <f>SUM(H217:H223)</f>
        <v>47357760</v>
      </c>
      <c r="I224" s="39">
        <f t="shared" si="49"/>
        <v>0.19626483961981819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74754120</v>
      </c>
      <c r="O224" s="39">
        <f t="shared" si="53"/>
        <v>0.30980361766943038</v>
      </c>
      <c r="P224" s="34">
        <f>SUM(P217:P223)</f>
        <v>79288846</v>
      </c>
      <c r="Q224" s="34">
        <f>SUM(Q217:Q223)</f>
        <v>347385871</v>
      </c>
      <c r="R224" s="34">
        <f>SUM(R217:R223)</f>
        <v>347385871</v>
      </c>
      <c r="S224" s="34">
        <f>SUM(S217:S223)</f>
        <v>45405659</v>
      </c>
      <c r="T224" s="39">
        <f t="shared" si="54"/>
        <v>0.13070669474637325</v>
      </c>
      <c r="U224" s="39">
        <f t="shared" si="55"/>
        <v>-0.40271851099964295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38526680</v>
      </c>
      <c r="E225" s="33">
        <v>38526680</v>
      </c>
      <c r="F225" s="33">
        <v>4588131</v>
      </c>
      <c r="G225" s="38">
        <f t="shared" si="48"/>
        <v>0.11908970614649381</v>
      </c>
      <c r="H225" s="33">
        <v>6378621</v>
      </c>
      <c r="I225" s="38">
        <f t="shared" si="49"/>
        <v>0.16556373401497351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10966752</v>
      </c>
      <c r="O225" s="38">
        <f t="shared" si="53"/>
        <v>0.28465344016146732</v>
      </c>
      <c r="P225" s="33">
        <v>10790364</v>
      </c>
      <c r="Q225" s="33">
        <v>26458116</v>
      </c>
      <c r="R225" s="33">
        <v>26458116</v>
      </c>
      <c r="S225" s="33">
        <v>5756118</v>
      </c>
      <c r="T225" s="38">
        <f t="shared" si="54"/>
        <v>0.21755585318319717</v>
      </c>
      <c r="U225" s="38">
        <f t="shared" si="55"/>
        <v>-0.40885951576795743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42730358</v>
      </c>
      <c r="E226" s="33">
        <v>42730358</v>
      </c>
      <c r="F226" s="33">
        <v>9610434</v>
      </c>
      <c r="G226" s="38">
        <f t="shared" si="48"/>
        <v>0.2249088107335773</v>
      </c>
      <c r="H226" s="33">
        <v>14995215</v>
      </c>
      <c r="I226" s="38">
        <f t="shared" si="49"/>
        <v>0.350926500545584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24605649</v>
      </c>
      <c r="O226" s="38">
        <f t="shared" si="53"/>
        <v>0.57583531127916132</v>
      </c>
      <c r="P226" s="33">
        <v>34924365</v>
      </c>
      <c r="Q226" s="33">
        <v>57437237</v>
      </c>
      <c r="R226" s="33">
        <v>57437237</v>
      </c>
      <c r="S226" s="33">
        <v>19708750</v>
      </c>
      <c r="T226" s="38">
        <f t="shared" si="54"/>
        <v>0.34313541231100653</v>
      </c>
      <c r="U226" s="38">
        <f t="shared" si="55"/>
        <v>-0.57063743320744709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33132762</v>
      </c>
      <c r="E227" s="33">
        <v>33132762</v>
      </c>
      <c r="F227" s="33">
        <v>1279671</v>
      </c>
      <c r="G227" s="38">
        <f t="shared" si="48"/>
        <v>3.8622527153033603E-2</v>
      </c>
      <c r="H227" s="33">
        <v>2305711</v>
      </c>
      <c r="I227" s="38">
        <f t="shared" si="49"/>
        <v>6.9590063152598025E-2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3585382</v>
      </c>
      <c r="O227" s="38">
        <f t="shared" si="53"/>
        <v>0.10821259030563163</v>
      </c>
      <c r="P227" s="33">
        <v>3685229</v>
      </c>
      <c r="Q227" s="33">
        <v>36635505</v>
      </c>
      <c r="R227" s="33">
        <v>36635505</v>
      </c>
      <c r="S227" s="33">
        <v>2652069</v>
      </c>
      <c r="T227" s="38">
        <f t="shared" si="54"/>
        <v>7.239067674923548E-2</v>
      </c>
      <c r="U227" s="38">
        <f t="shared" si="55"/>
        <v>-0.37433711717779272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54980692</v>
      </c>
      <c r="E228" s="33">
        <v>54980692</v>
      </c>
      <c r="F228" s="33">
        <v>12745138</v>
      </c>
      <c r="G228" s="38">
        <f t="shared" si="48"/>
        <v>0.23181116017964998</v>
      </c>
      <c r="H228" s="33">
        <v>15666758</v>
      </c>
      <c r="I228" s="38">
        <f t="shared" si="49"/>
        <v>0.28495017850993948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28411896</v>
      </c>
      <c r="O228" s="38">
        <f t="shared" si="53"/>
        <v>0.5167613386895894</v>
      </c>
      <c r="P228" s="33">
        <v>28909924</v>
      </c>
      <c r="Q228" s="33">
        <v>50081057</v>
      </c>
      <c r="R228" s="33">
        <v>50081057</v>
      </c>
      <c r="S228" s="33">
        <v>16547166</v>
      </c>
      <c r="T228" s="38">
        <f t="shared" si="54"/>
        <v>0.33040768288896138</v>
      </c>
      <c r="U228" s="38">
        <f t="shared" si="55"/>
        <v>-0.45808373622843146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19112213</v>
      </c>
      <c r="E229" s="33">
        <v>19112213</v>
      </c>
      <c r="F229" s="33">
        <v>4876263</v>
      </c>
      <c r="G229" s="38">
        <f t="shared" si="48"/>
        <v>0.25513858599210881</v>
      </c>
      <c r="H229" s="33">
        <v>4472695</v>
      </c>
      <c r="I229" s="38">
        <f t="shared" si="49"/>
        <v>0.23402287322771048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9348958</v>
      </c>
      <c r="O229" s="38">
        <f t="shared" si="53"/>
        <v>0.48916145921981929</v>
      </c>
      <c r="P229" s="33">
        <v>8831589</v>
      </c>
      <c r="Q229" s="33">
        <v>18583506</v>
      </c>
      <c r="R229" s="33">
        <v>18583506</v>
      </c>
      <c r="S229" s="33">
        <v>3908455</v>
      </c>
      <c r="T229" s="38">
        <f t="shared" si="54"/>
        <v>0.21031849426044794</v>
      </c>
      <c r="U229" s="38">
        <f t="shared" si="55"/>
        <v>-0.49355716168404118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188482705</v>
      </c>
      <c r="E230" s="34">
        <f>SUM(E225:E229)</f>
        <v>188482705</v>
      </c>
      <c r="F230" s="34">
        <f>SUM(F225:F229)</f>
        <v>33099637</v>
      </c>
      <c r="G230" s="39">
        <f t="shared" si="48"/>
        <v>0.17561100367272425</v>
      </c>
      <c r="H230" s="34">
        <f>SUM(H225:H229)</f>
        <v>43819000</v>
      </c>
      <c r="I230" s="39">
        <f t="shared" si="49"/>
        <v>0.23248286891892814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76918637</v>
      </c>
      <c r="O230" s="39">
        <f t="shared" si="53"/>
        <v>0.40809387259165236</v>
      </c>
      <c r="P230" s="34">
        <f>SUM(P225:P229)</f>
        <v>87141471</v>
      </c>
      <c r="Q230" s="34">
        <f>SUM(Q225:Q229)</f>
        <v>189195421</v>
      </c>
      <c r="R230" s="34">
        <f>SUM(R225:R229)</f>
        <v>189195421</v>
      </c>
      <c r="S230" s="34">
        <f>SUM(S225:S229)</f>
        <v>48572558</v>
      </c>
      <c r="T230" s="39">
        <f t="shared" si="54"/>
        <v>0.25673220706541305</v>
      </c>
      <c r="U230" s="39">
        <f t="shared" si="55"/>
        <v>-0.49715101779725523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660153295</v>
      </c>
      <c r="E231" s="34">
        <f>SUM(E208:E215,E217:E223,E225:E229)</f>
        <v>660153295</v>
      </c>
      <c r="F231" s="34">
        <f>SUM(F208:F215,F217:F223,F225:F229)</f>
        <v>94363548</v>
      </c>
      <c r="G231" s="39">
        <f t="shared" si="48"/>
        <v>0.1429418723116424</v>
      </c>
      <c r="H231" s="34">
        <f>SUM(H208:H215,H217:H223,H225:H229)</f>
        <v>145051431</v>
      </c>
      <c r="I231" s="39">
        <f t="shared" si="49"/>
        <v>0.21972386125861873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239414979</v>
      </c>
      <c r="O231" s="39">
        <f t="shared" si="53"/>
        <v>0.36266573357026111</v>
      </c>
      <c r="P231" s="34">
        <f>SUM(P208:P215,P217:P223,P225:P229)</f>
        <v>268755920</v>
      </c>
      <c r="Q231" s="34">
        <f>SUM(Q208:Q215,Q217:Q223,Q225:Q229)</f>
        <v>779994860</v>
      </c>
      <c r="R231" s="34">
        <f>SUM(R208:R215,R217:R223,R225:R229)</f>
        <v>779994860</v>
      </c>
      <c r="S231" s="34">
        <f>SUM(S208:S215,S217:S223,S225:S229)</f>
        <v>154171039</v>
      </c>
      <c r="T231" s="39">
        <f t="shared" si="54"/>
        <v>0.19765648071065495</v>
      </c>
      <c r="U231" s="39">
        <f t="shared" si="55"/>
        <v>-0.46028563389412969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17126319</v>
      </c>
      <c r="E234" s="33">
        <v>17126319</v>
      </c>
      <c r="F234" s="33">
        <v>0</v>
      </c>
      <c r="G234" s="38">
        <f t="shared" ref="G234:G260" si="56">IF(($D234     =0),0,($F234     /$D234     ))</f>
        <v>0</v>
      </c>
      <c r="H234" s="33">
        <v>5049358</v>
      </c>
      <c r="I234" s="38">
        <f t="shared" ref="I234:I260" si="57">IF(($D234     =0),0,($H234     /$D234     ))</f>
        <v>0.29483031350753186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5049358</v>
      </c>
      <c r="O234" s="38">
        <f t="shared" ref="O234:O260" si="61">IF(($D234     =0),0,($N234     /$D234     ))</f>
        <v>0.29483031350753186</v>
      </c>
      <c r="P234" s="33">
        <v>6117626</v>
      </c>
      <c r="Q234" s="33">
        <v>19993014</v>
      </c>
      <c r="R234" s="33">
        <v>19993014</v>
      </c>
      <c r="S234" s="33">
        <v>6071194</v>
      </c>
      <c r="T234" s="38">
        <f t="shared" ref="T234:T260" si="62">IF(($Q234     =0),0,($S234     /$Q234     ))</f>
        <v>0.30366577045361948</v>
      </c>
      <c r="U234" s="38">
        <f t="shared" ref="U234:U260" si="63">IF(($P234     =0),0,(($H234     /$P234     )-1))</f>
        <v>-0.17462133186958473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37350672</v>
      </c>
      <c r="E235" s="33">
        <v>37350672</v>
      </c>
      <c r="F235" s="33">
        <v>7162562</v>
      </c>
      <c r="G235" s="38">
        <f t="shared" si="56"/>
        <v>0.19176527801159776</v>
      </c>
      <c r="H235" s="33">
        <v>9164931</v>
      </c>
      <c r="I235" s="38">
        <f t="shared" si="57"/>
        <v>0.24537526393099435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16327493</v>
      </c>
      <c r="O235" s="38">
        <f t="shared" si="61"/>
        <v>0.43714054194259211</v>
      </c>
      <c r="P235" s="33">
        <v>16763201</v>
      </c>
      <c r="Q235" s="33">
        <v>35742696</v>
      </c>
      <c r="R235" s="33">
        <v>35742696</v>
      </c>
      <c r="S235" s="33">
        <v>12212433</v>
      </c>
      <c r="T235" s="38">
        <f t="shared" si="62"/>
        <v>0.3416763245839094</v>
      </c>
      <c r="U235" s="38">
        <f t="shared" si="63"/>
        <v>-0.45327082816700703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75970282</v>
      </c>
      <c r="E236" s="33">
        <v>75970282</v>
      </c>
      <c r="F236" s="33">
        <v>11316874</v>
      </c>
      <c r="G236" s="38">
        <f t="shared" si="56"/>
        <v>0.1489644858762009</v>
      </c>
      <c r="H236" s="33">
        <v>10976805</v>
      </c>
      <c r="I236" s="38">
        <f t="shared" si="57"/>
        <v>0.14448814340323232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22293679</v>
      </c>
      <c r="O236" s="38">
        <f t="shared" si="61"/>
        <v>0.29345262927943322</v>
      </c>
      <c r="P236" s="33">
        <v>24084683</v>
      </c>
      <c r="Q236" s="33">
        <v>76209636</v>
      </c>
      <c r="R236" s="33">
        <v>76209636</v>
      </c>
      <c r="S236" s="33">
        <v>10926071</v>
      </c>
      <c r="T236" s="38">
        <f t="shared" si="62"/>
        <v>0.14336862860754249</v>
      </c>
      <c r="U236" s="38">
        <f t="shared" si="63"/>
        <v>-0.54424125075675689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24883247</v>
      </c>
      <c r="E237" s="33">
        <v>24883247</v>
      </c>
      <c r="F237" s="33">
        <v>3519610</v>
      </c>
      <c r="G237" s="38">
        <f t="shared" si="56"/>
        <v>0.14144496495975786</v>
      </c>
      <c r="H237" s="33">
        <v>1449459</v>
      </c>
      <c r="I237" s="38">
        <f t="shared" si="57"/>
        <v>5.8250396340959847E-2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4969069</v>
      </c>
      <c r="O237" s="38">
        <f t="shared" si="61"/>
        <v>0.19969536130071772</v>
      </c>
      <c r="P237" s="33">
        <v>-6213315</v>
      </c>
      <c r="Q237" s="33">
        <v>24745085</v>
      </c>
      <c r="R237" s="33">
        <v>24745085</v>
      </c>
      <c r="S237" s="33">
        <v>-13082844</v>
      </c>
      <c r="T237" s="38">
        <f t="shared" si="62"/>
        <v>-0.52870475086264601</v>
      </c>
      <c r="U237" s="38">
        <f t="shared" si="63"/>
        <v>-1.2332827162311906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31671332</v>
      </c>
      <c r="E238" s="33">
        <v>31671332</v>
      </c>
      <c r="F238" s="33">
        <v>5028697</v>
      </c>
      <c r="G238" s="38">
        <f t="shared" si="56"/>
        <v>0.15877756578094032</v>
      </c>
      <c r="H238" s="33">
        <v>5914256</v>
      </c>
      <c r="I238" s="38">
        <f t="shared" si="57"/>
        <v>0.18673846745694181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10942953</v>
      </c>
      <c r="O238" s="38">
        <f t="shared" si="61"/>
        <v>0.34551603323788216</v>
      </c>
      <c r="P238" s="33">
        <v>4140607</v>
      </c>
      <c r="Q238" s="33">
        <v>25180426</v>
      </c>
      <c r="R238" s="33">
        <v>25180426</v>
      </c>
      <c r="S238" s="33">
        <v>3524017</v>
      </c>
      <c r="T238" s="38">
        <f t="shared" si="62"/>
        <v>0.13995065055690478</v>
      </c>
      <c r="U238" s="38">
        <f t="shared" si="63"/>
        <v>0.42835482816891335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8997896</v>
      </c>
      <c r="E239" s="33">
        <v>8997896</v>
      </c>
      <c r="F239" s="33">
        <v>19011633</v>
      </c>
      <c r="G239" s="38">
        <f t="shared" si="56"/>
        <v>2.1128976151758145</v>
      </c>
      <c r="H239" s="33">
        <v>13548041</v>
      </c>
      <c r="I239" s="38">
        <f t="shared" si="57"/>
        <v>1.5056898857243961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32559674</v>
      </c>
      <c r="O239" s="38">
        <f t="shared" si="61"/>
        <v>3.6185875009002104</v>
      </c>
      <c r="P239" s="33">
        <v>34557074</v>
      </c>
      <c r="Q239" s="33">
        <v>92626442</v>
      </c>
      <c r="R239" s="33">
        <v>92626442</v>
      </c>
      <c r="S239" s="33">
        <v>17081342</v>
      </c>
      <c r="T239" s="38">
        <f t="shared" si="62"/>
        <v>0.18441107777841667</v>
      </c>
      <c r="U239" s="38">
        <f t="shared" si="63"/>
        <v>-0.60795173225603527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195999748</v>
      </c>
      <c r="E240" s="34">
        <f>SUM(E234:E239)</f>
        <v>195999748</v>
      </c>
      <c r="F240" s="34">
        <f>SUM(F234:F239)</f>
        <v>46039376</v>
      </c>
      <c r="G240" s="39">
        <f t="shared" si="56"/>
        <v>0.23489507751816088</v>
      </c>
      <c r="H240" s="34">
        <f>SUM(H234:H239)</f>
        <v>46102850</v>
      </c>
      <c r="I240" s="39">
        <f t="shared" si="57"/>
        <v>0.23521892487331159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92142226</v>
      </c>
      <c r="O240" s="39">
        <f t="shared" si="61"/>
        <v>0.47011400239147244</v>
      </c>
      <c r="P240" s="34">
        <f>SUM(P234:P239)</f>
        <v>79449876</v>
      </c>
      <c r="Q240" s="34">
        <f>SUM(Q234:Q239)</f>
        <v>274497299</v>
      </c>
      <c r="R240" s="34">
        <f>SUM(R234:R239)</f>
        <v>274497299</v>
      </c>
      <c r="S240" s="34">
        <f>SUM(S234:S239)</f>
        <v>36732213</v>
      </c>
      <c r="T240" s="39">
        <f t="shared" si="62"/>
        <v>0.13381630031995323</v>
      </c>
      <c r="U240" s="39">
        <f t="shared" si="63"/>
        <v>-0.41972407861278471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11339107</v>
      </c>
      <c r="E241" s="33">
        <v>11339107</v>
      </c>
      <c r="F241" s="33">
        <v>2018321</v>
      </c>
      <c r="G241" s="38">
        <f t="shared" si="56"/>
        <v>0.17799646832859059</v>
      </c>
      <c r="H241" s="33">
        <v>2569203</v>
      </c>
      <c r="I241" s="38">
        <f t="shared" si="57"/>
        <v>0.22657895370420264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4587524</v>
      </c>
      <c r="O241" s="38">
        <f t="shared" si="61"/>
        <v>0.40457542203279323</v>
      </c>
      <c r="P241" s="33">
        <v>4585807</v>
      </c>
      <c r="Q241" s="33">
        <v>10899207</v>
      </c>
      <c r="R241" s="33">
        <v>10899207</v>
      </c>
      <c r="S241" s="33">
        <v>2511562</v>
      </c>
      <c r="T241" s="38">
        <f t="shared" si="62"/>
        <v>0.23043529680645575</v>
      </c>
      <c r="U241" s="38">
        <f t="shared" si="63"/>
        <v>-0.4397489907447043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3882921</v>
      </c>
      <c r="E242" s="33">
        <v>3882921</v>
      </c>
      <c r="F242" s="33">
        <v>248493</v>
      </c>
      <c r="G242" s="38">
        <f t="shared" si="56"/>
        <v>6.3996408889081188E-2</v>
      </c>
      <c r="H242" s="33">
        <v>237243</v>
      </c>
      <c r="I242" s="38">
        <f t="shared" si="57"/>
        <v>6.1099105544511464E-2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485736</v>
      </c>
      <c r="O242" s="38">
        <f t="shared" si="61"/>
        <v>0.12509551443359265</v>
      </c>
      <c r="P242" s="33">
        <v>1219210</v>
      </c>
      <c r="Q242" s="33">
        <v>3826822</v>
      </c>
      <c r="R242" s="33">
        <v>3826822</v>
      </c>
      <c r="S242" s="33">
        <v>535660</v>
      </c>
      <c r="T242" s="38">
        <f t="shared" si="62"/>
        <v>0.13997515431864874</v>
      </c>
      <c r="U242" s="38">
        <f t="shared" si="63"/>
        <v>-0.80541252122275897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35249940</v>
      </c>
      <c r="E243" s="33">
        <v>35249940</v>
      </c>
      <c r="F243" s="33">
        <v>4599301</v>
      </c>
      <c r="G243" s="38">
        <f t="shared" si="56"/>
        <v>0.13047684620172403</v>
      </c>
      <c r="H243" s="33">
        <v>5421606</v>
      </c>
      <c r="I243" s="38">
        <f t="shared" si="57"/>
        <v>0.15380468732712738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10020907</v>
      </c>
      <c r="O243" s="38">
        <f t="shared" si="61"/>
        <v>0.28428153352885138</v>
      </c>
      <c r="P243" s="33">
        <v>7811207</v>
      </c>
      <c r="Q243" s="33">
        <v>33771300</v>
      </c>
      <c r="R243" s="33">
        <v>33771300</v>
      </c>
      <c r="S243" s="33">
        <v>3991707</v>
      </c>
      <c r="T243" s="38">
        <f t="shared" si="62"/>
        <v>0.11819820380026827</v>
      </c>
      <c r="U243" s="38">
        <f t="shared" si="63"/>
        <v>-0.3059195589106779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22314134</v>
      </c>
      <c r="E244" s="33">
        <v>22314134</v>
      </c>
      <c r="F244" s="33">
        <v>99974</v>
      </c>
      <c r="G244" s="38">
        <f t="shared" si="56"/>
        <v>4.4802993474898018E-3</v>
      </c>
      <c r="H244" s="33">
        <v>35884</v>
      </c>
      <c r="I244" s="38">
        <f t="shared" si="57"/>
        <v>1.6081287313233846E-3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135858</v>
      </c>
      <c r="O244" s="38">
        <f t="shared" si="61"/>
        <v>6.0884280788131859E-3</v>
      </c>
      <c r="P244" s="33">
        <v>107918</v>
      </c>
      <c r="Q244" s="33">
        <v>28375331</v>
      </c>
      <c r="R244" s="33">
        <v>28375331</v>
      </c>
      <c r="S244" s="33">
        <v>58778</v>
      </c>
      <c r="T244" s="38">
        <f t="shared" si="62"/>
        <v>2.0714472017965184E-3</v>
      </c>
      <c r="U244" s="38">
        <f t="shared" si="63"/>
        <v>-0.6674882781371041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10360345</v>
      </c>
      <c r="E245" s="33">
        <v>10360345</v>
      </c>
      <c r="F245" s="33">
        <v>662571</v>
      </c>
      <c r="G245" s="38">
        <f t="shared" si="56"/>
        <v>6.3952600034072229E-2</v>
      </c>
      <c r="H245" s="33">
        <v>734012</v>
      </c>
      <c r="I245" s="38">
        <f t="shared" si="57"/>
        <v>7.0848219822795475E-2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1396583</v>
      </c>
      <c r="O245" s="38">
        <f t="shared" si="61"/>
        <v>0.1348008198568677</v>
      </c>
      <c r="P245" s="33">
        <v>1307524</v>
      </c>
      <c r="Q245" s="33">
        <v>16925789</v>
      </c>
      <c r="R245" s="33">
        <v>16925789</v>
      </c>
      <c r="S245" s="33">
        <v>768797</v>
      </c>
      <c r="T245" s="38">
        <f t="shared" si="62"/>
        <v>4.5421634406526044E-2</v>
      </c>
      <c r="U245" s="38">
        <f t="shared" si="63"/>
        <v>-0.43862445354731538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17617946</v>
      </c>
      <c r="E246" s="33">
        <v>17617946</v>
      </c>
      <c r="F246" s="33">
        <v>4128011</v>
      </c>
      <c r="G246" s="38">
        <f t="shared" si="56"/>
        <v>0.23430716611346181</v>
      </c>
      <c r="H246" s="33">
        <v>3416283</v>
      </c>
      <c r="I246" s="38">
        <f t="shared" si="57"/>
        <v>0.19390926728916072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7544294</v>
      </c>
      <c r="O246" s="38">
        <f t="shared" si="61"/>
        <v>0.42821643340262255</v>
      </c>
      <c r="P246" s="33">
        <v>5956276</v>
      </c>
      <c r="Q246" s="33">
        <v>15716860</v>
      </c>
      <c r="R246" s="33">
        <v>15716860</v>
      </c>
      <c r="S246" s="33">
        <v>4214836</v>
      </c>
      <c r="T246" s="38">
        <f t="shared" si="62"/>
        <v>0.26817290476596473</v>
      </c>
      <c r="U246" s="38">
        <f t="shared" si="63"/>
        <v>-0.42643977545701373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100764393</v>
      </c>
      <c r="E247" s="34">
        <f>SUM(E241:E246)</f>
        <v>100764393</v>
      </c>
      <c r="F247" s="34">
        <f>SUM(F241:F246)</f>
        <v>11756671</v>
      </c>
      <c r="G247" s="39">
        <f t="shared" si="56"/>
        <v>0.11667485557125323</v>
      </c>
      <c r="H247" s="34">
        <f>SUM(H241:H246)</f>
        <v>12414231</v>
      </c>
      <c r="I247" s="39">
        <f t="shared" si="57"/>
        <v>0.12320057344065974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24170902</v>
      </c>
      <c r="O247" s="39">
        <f t="shared" si="61"/>
        <v>0.23987542901191297</v>
      </c>
      <c r="P247" s="34">
        <f>SUM(P241:P246)</f>
        <v>20987942</v>
      </c>
      <c r="Q247" s="34">
        <f>SUM(Q241:Q246)</f>
        <v>109515309</v>
      </c>
      <c r="R247" s="34">
        <f>SUM(R241:R246)</f>
        <v>109515309</v>
      </c>
      <c r="S247" s="34">
        <f>SUM(S241:S246)</f>
        <v>12081340</v>
      </c>
      <c r="T247" s="39">
        <f t="shared" si="62"/>
        <v>0.110316448999838</v>
      </c>
      <c r="U247" s="39">
        <f t="shared" si="63"/>
        <v>-0.40850651293013862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10699824</v>
      </c>
      <c r="E248" s="33">
        <v>10699824</v>
      </c>
      <c r="F248" s="33">
        <v>833425</v>
      </c>
      <c r="G248" s="38">
        <f t="shared" si="56"/>
        <v>7.7891468121344801E-2</v>
      </c>
      <c r="H248" s="33">
        <v>283267</v>
      </c>
      <c r="I248" s="38">
        <f t="shared" si="57"/>
        <v>2.6473986861839969E-2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1116692</v>
      </c>
      <c r="O248" s="38">
        <f t="shared" si="61"/>
        <v>0.10436545498318477</v>
      </c>
      <c r="P248" s="33">
        <v>2000227</v>
      </c>
      <c r="Q248" s="33">
        <v>12319804</v>
      </c>
      <c r="R248" s="33">
        <v>12319804</v>
      </c>
      <c r="S248" s="33">
        <v>688588</v>
      </c>
      <c r="T248" s="38">
        <f t="shared" si="62"/>
        <v>5.5892772320079116E-2</v>
      </c>
      <c r="U248" s="38">
        <f t="shared" si="63"/>
        <v>-0.85838257357789893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4305394</v>
      </c>
      <c r="E249" s="33">
        <v>4305394</v>
      </c>
      <c r="F249" s="33">
        <v>542288</v>
      </c>
      <c r="G249" s="38">
        <f t="shared" si="56"/>
        <v>0.1259554874652587</v>
      </c>
      <c r="H249" s="33">
        <v>601682</v>
      </c>
      <c r="I249" s="38">
        <f t="shared" si="57"/>
        <v>0.13975074058262729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1143970</v>
      </c>
      <c r="O249" s="38">
        <f t="shared" si="61"/>
        <v>0.26570622804788596</v>
      </c>
      <c r="P249" s="33">
        <v>0</v>
      </c>
      <c r="Q249" s="33">
        <v>2251414</v>
      </c>
      <c r="R249" s="33">
        <v>2251414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4869709</v>
      </c>
      <c r="E250" s="33">
        <v>4869709</v>
      </c>
      <c r="F250" s="33">
        <v>1785274</v>
      </c>
      <c r="G250" s="38">
        <f t="shared" si="56"/>
        <v>0.36660794310296568</v>
      </c>
      <c r="H250" s="33">
        <v>3019389</v>
      </c>
      <c r="I250" s="38">
        <f t="shared" si="57"/>
        <v>0.62003479057988886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4804663</v>
      </c>
      <c r="O250" s="38">
        <f t="shared" si="61"/>
        <v>0.9866427336828546</v>
      </c>
      <c r="P250" s="33">
        <v>5142907</v>
      </c>
      <c r="Q250" s="33">
        <v>4291807</v>
      </c>
      <c r="R250" s="33">
        <v>4291807</v>
      </c>
      <c r="S250" s="33">
        <v>2579184</v>
      </c>
      <c r="T250" s="38">
        <f t="shared" si="62"/>
        <v>0.60095526196774463</v>
      </c>
      <c r="U250" s="38">
        <f t="shared" si="63"/>
        <v>-0.41290227491961262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1705833</v>
      </c>
      <c r="E251" s="33">
        <v>1705833</v>
      </c>
      <c r="F251" s="33">
        <v>568713</v>
      </c>
      <c r="G251" s="38">
        <f t="shared" si="56"/>
        <v>0.33339312816670802</v>
      </c>
      <c r="H251" s="33">
        <v>570448</v>
      </c>
      <c r="I251" s="38">
        <f t="shared" si="57"/>
        <v>0.33441022655793384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1139161</v>
      </c>
      <c r="O251" s="38">
        <f t="shared" si="61"/>
        <v>0.66780335472464181</v>
      </c>
      <c r="P251" s="33">
        <v>1222811</v>
      </c>
      <c r="Q251" s="33">
        <v>1685843</v>
      </c>
      <c r="R251" s="33">
        <v>1685843</v>
      </c>
      <c r="S251" s="33">
        <v>614536</v>
      </c>
      <c r="T251" s="38">
        <f t="shared" si="62"/>
        <v>0.36452742040628933</v>
      </c>
      <c r="U251" s="38">
        <f t="shared" si="63"/>
        <v>-0.53349454658160589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15843767</v>
      </c>
      <c r="E252" s="33">
        <v>15843767</v>
      </c>
      <c r="F252" s="33">
        <v>5189528</v>
      </c>
      <c r="G252" s="38">
        <f t="shared" si="56"/>
        <v>0.32754382212260508</v>
      </c>
      <c r="H252" s="33">
        <v>6544034</v>
      </c>
      <c r="I252" s="38">
        <f t="shared" si="57"/>
        <v>0.41303523335075554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11733562</v>
      </c>
      <c r="O252" s="38">
        <f t="shared" si="61"/>
        <v>0.74057905547336056</v>
      </c>
      <c r="P252" s="33">
        <v>9572404</v>
      </c>
      <c r="Q252" s="33">
        <v>18776275</v>
      </c>
      <c r="R252" s="33">
        <v>18776275</v>
      </c>
      <c r="S252" s="33">
        <v>5127695</v>
      </c>
      <c r="T252" s="38">
        <f t="shared" si="62"/>
        <v>0.27309437042224827</v>
      </c>
      <c r="U252" s="38">
        <f t="shared" si="63"/>
        <v>-0.31636462481107153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37424527</v>
      </c>
      <c r="E254" s="34">
        <f>SUM(E248:E253)</f>
        <v>37424527</v>
      </c>
      <c r="F254" s="34">
        <f>SUM(F248:F253)</f>
        <v>8919228</v>
      </c>
      <c r="G254" s="39">
        <f t="shared" si="56"/>
        <v>0.23832573755708389</v>
      </c>
      <c r="H254" s="34">
        <f>SUM(H248:H253)</f>
        <v>11018820</v>
      </c>
      <c r="I254" s="39">
        <f t="shared" si="57"/>
        <v>0.29442776925410441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19938048</v>
      </c>
      <c r="O254" s="39">
        <f t="shared" si="61"/>
        <v>0.53275350681118827</v>
      </c>
      <c r="P254" s="34">
        <f>SUM(P248:P253)</f>
        <v>17938349</v>
      </c>
      <c r="Q254" s="34">
        <f>SUM(Q248:Q253)</f>
        <v>39325143</v>
      </c>
      <c r="R254" s="34">
        <f>SUM(R248:R253)</f>
        <v>39325143</v>
      </c>
      <c r="S254" s="34">
        <f>SUM(S248:S253)</f>
        <v>9010003</v>
      </c>
      <c r="T254" s="39">
        <f t="shared" si="62"/>
        <v>0.22911558134702778</v>
      </c>
      <c r="U254" s="39">
        <f t="shared" si="63"/>
        <v>-0.38573945684745015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78882632</v>
      </c>
      <c r="E255" s="33">
        <v>78882632</v>
      </c>
      <c r="F255" s="33">
        <v>11756630</v>
      </c>
      <c r="G255" s="38">
        <f t="shared" si="56"/>
        <v>0.14903952494891398</v>
      </c>
      <c r="H255" s="33">
        <v>25585372</v>
      </c>
      <c r="I255" s="38">
        <f t="shared" si="57"/>
        <v>0.32434734175705499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37342002</v>
      </c>
      <c r="O255" s="38">
        <f t="shared" si="61"/>
        <v>0.47338686670596891</v>
      </c>
      <c r="P255" s="33">
        <v>31803097</v>
      </c>
      <c r="Q255" s="33">
        <v>77439000</v>
      </c>
      <c r="R255" s="33">
        <v>77439000</v>
      </c>
      <c r="S255" s="33">
        <v>22647820</v>
      </c>
      <c r="T255" s="38">
        <f t="shared" si="62"/>
        <v>0.29246012990870235</v>
      </c>
      <c r="U255" s="38">
        <f t="shared" si="63"/>
        <v>-0.19550690299124018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1833048</v>
      </c>
      <c r="E256" s="33">
        <v>1833048</v>
      </c>
      <c r="F256" s="33">
        <v>322096</v>
      </c>
      <c r="G256" s="38">
        <f t="shared" si="56"/>
        <v>0.17571607508368575</v>
      </c>
      <c r="H256" s="33">
        <v>384386</v>
      </c>
      <c r="I256" s="38">
        <f t="shared" si="57"/>
        <v>0.20969772750086196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706482</v>
      </c>
      <c r="O256" s="38">
        <f t="shared" si="61"/>
        <v>0.38541380258454772</v>
      </c>
      <c r="P256" s="33">
        <v>688179</v>
      </c>
      <c r="Q256" s="33">
        <v>1871048</v>
      </c>
      <c r="R256" s="33">
        <v>1871048</v>
      </c>
      <c r="S256" s="33">
        <v>354966</v>
      </c>
      <c r="T256" s="38">
        <f t="shared" si="62"/>
        <v>0.1897150687742912</v>
      </c>
      <c r="U256" s="38">
        <f t="shared" si="63"/>
        <v>-0.44144474039457759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73943773</v>
      </c>
      <c r="E257" s="33">
        <v>73943773</v>
      </c>
      <c r="F257" s="33">
        <v>9508872</v>
      </c>
      <c r="G257" s="38">
        <f t="shared" si="56"/>
        <v>0.12859598062435901</v>
      </c>
      <c r="H257" s="33">
        <v>17165882</v>
      </c>
      <c r="I257" s="38">
        <f t="shared" si="57"/>
        <v>0.23214776990078664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26674754</v>
      </c>
      <c r="O257" s="38">
        <f t="shared" si="61"/>
        <v>0.36074375052514562</v>
      </c>
      <c r="P257" s="33">
        <v>1732866</v>
      </c>
      <c r="Q257" s="33">
        <v>72138555</v>
      </c>
      <c r="R257" s="33">
        <v>72138555</v>
      </c>
      <c r="S257" s="33">
        <v>1521749</v>
      </c>
      <c r="T257" s="38">
        <f t="shared" si="62"/>
        <v>2.1094808455755731E-2</v>
      </c>
      <c r="U257" s="38">
        <f t="shared" si="63"/>
        <v>8.9060642888717307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51603248</v>
      </c>
      <c r="E258" s="33">
        <v>51603248</v>
      </c>
      <c r="F258" s="33">
        <v>10551856</v>
      </c>
      <c r="G258" s="38">
        <f t="shared" si="56"/>
        <v>0.20448046216005628</v>
      </c>
      <c r="H258" s="33">
        <v>14323375</v>
      </c>
      <c r="I258" s="38">
        <f t="shared" si="57"/>
        <v>0.27756731514264371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24875231</v>
      </c>
      <c r="O258" s="38">
        <f t="shared" si="61"/>
        <v>0.48204777730270004</v>
      </c>
      <c r="P258" s="33">
        <v>11601966</v>
      </c>
      <c r="Q258" s="33">
        <v>52714605</v>
      </c>
      <c r="R258" s="33">
        <v>52714605</v>
      </c>
      <c r="S258" s="33">
        <v>10345077</v>
      </c>
      <c r="T258" s="38">
        <f t="shared" si="62"/>
        <v>0.19624688452090269</v>
      </c>
      <c r="U258" s="38">
        <f t="shared" si="63"/>
        <v>0.234564469504565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206262701</v>
      </c>
      <c r="E259" s="34">
        <f>SUM(E255:E258)</f>
        <v>206262701</v>
      </c>
      <c r="F259" s="34">
        <f>SUM(F255:F258)</f>
        <v>32139454</v>
      </c>
      <c r="G259" s="39">
        <f t="shared" si="56"/>
        <v>0.15581806038698193</v>
      </c>
      <c r="H259" s="34">
        <f>SUM(H255:H258)</f>
        <v>57459015</v>
      </c>
      <c r="I259" s="39">
        <f t="shared" si="57"/>
        <v>0.27857200900321771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89598469</v>
      </c>
      <c r="O259" s="39">
        <f t="shared" si="61"/>
        <v>0.43439006939019964</v>
      </c>
      <c r="P259" s="34">
        <f>SUM(P255:P258)</f>
        <v>45826108</v>
      </c>
      <c r="Q259" s="34">
        <f>SUM(Q255:Q258)</f>
        <v>204163208</v>
      </c>
      <c r="R259" s="34">
        <f>SUM(R255:R258)</f>
        <v>204163208</v>
      </c>
      <c r="S259" s="34">
        <f>SUM(S255:S258)</f>
        <v>34869612</v>
      </c>
      <c r="T259" s="39">
        <f t="shared" si="62"/>
        <v>0.17079282962677586</v>
      </c>
      <c r="U259" s="39">
        <f t="shared" si="63"/>
        <v>0.25384889766331464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540451369</v>
      </c>
      <c r="E260" s="34">
        <f>SUM(E234:E239,E241:E246,E248:E253,E255:E258)</f>
        <v>540451369</v>
      </c>
      <c r="F260" s="34">
        <f>SUM(F234:F239,F241:F246,F248:F253,F255:F258)</f>
        <v>98854729</v>
      </c>
      <c r="G260" s="39">
        <f t="shared" si="56"/>
        <v>0.18291142306274738</v>
      </c>
      <c r="H260" s="34">
        <f>SUM(H234:H239,H241:H246,H248:H253,H255:H258)</f>
        <v>126994916</v>
      </c>
      <c r="I260" s="39">
        <f t="shared" si="57"/>
        <v>0.2349793585220801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225849645</v>
      </c>
      <c r="O260" s="39">
        <f t="shared" si="61"/>
        <v>0.41789078158482745</v>
      </c>
      <c r="P260" s="34">
        <f>SUM(P234:P239,P241:P246,P248:P253,P255:P258)</f>
        <v>164202275</v>
      </c>
      <c r="Q260" s="34">
        <f>SUM(Q234:Q239,Q241:Q246,Q248:Q253,Q255:Q258)</f>
        <v>627500959</v>
      </c>
      <c r="R260" s="34">
        <f>SUM(R234:R239,R241:R246,R248:R253,R255:R258)</f>
        <v>627500959</v>
      </c>
      <c r="S260" s="34">
        <f>SUM(S234:S239,S241:S246,S248:S253,S255:S258)</f>
        <v>92693168</v>
      </c>
      <c r="T260" s="39">
        <f t="shared" si="62"/>
        <v>0.14771797026050443</v>
      </c>
      <c r="U260" s="39">
        <f t="shared" si="63"/>
        <v>-0.22659466198017053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9274872</v>
      </c>
      <c r="E263" s="33">
        <v>9274872</v>
      </c>
      <c r="F263" s="33">
        <v>1367521</v>
      </c>
      <c r="G263" s="38">
        <f t="shared" ref="G263:G299" si="64">IF(($D263     =0),0,($F263     /$D263     ))</f>
        <v>0.14744365205255663</v>
      </c>
      <c r="H263" s="33">
        <v>2926972</v>
      </c>
      <c r="I263" s="38">
        <f t="shared" ref="I263:I299" si="65">IF(($D263     =0),0,($H263     /$D263     ))</f>
        <v>0.31558085114274353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4294493</v>
      </c>
      <c r="O263" s="38">
        <f t="shared" ref="O263:O299" si="69">IF(($D263     =0),0,($N263     /$D263     ))</f>
        <v>0.46302450319530014</v>
      </c>
      <c r="P263" s="33">
        <v>3113316</v>
      </c>
      <c r="Q263" s="33">
        <v>5252766</v>
      </c>
      <c r="R263" s="33">
        <v>5252766</v>
      </c>
      <c r="S263" s="33">
        <v>1469846</v>
      </c>
      <c r="T263" s="38">
        <f t="shared" ref="T263:T299" si="70">IF(($Q263     =0),0,($S263     /$Q263     ))</f>
        <v>0.27982323979404372</v>
      </c>
      <c r="U263" s="38">
        <f t="shared" ref="U263:U299" si="71">IF(($P263     =0),0,(($H263     /$P263     )-1))</f>
        <v>-5.9853866424095736E-2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14983716</v>
      </c>
      <c r="E264" s="33">
        <v>14983716</v>
      </c>
      <c r="F264" s="33">
        <v>2600341</v>
      </c>
      <c r="G264" s="38">
        <f t="shared" si="64"/>
        <v>0.173544466539542</v>
      </c>
      <c r="H264" s="33">
        <v>2888572</v>
      </c>
      <c r="I264" s="38">
        <f t="shared" si="65"/>
        <v>0.1927807494482677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5488913</v>
      </c>
      <c r="O264" s="38">
        <f t="shared" si="69"/>
        <v>0.3663252159878097</v>
      </c>
      <c r="P264" s="33">
        <v>6119125</v>
      </c>
      <c r="Q264" s="33">
        <v>11352432</v>
      </c>
      <c r="R264" s="33">
        <v>11352432</v>
      </c>
      <c r="S264" s="33">
        <v>2831534</v>
      </c>
      <c r="T264" s="38">
        <f t="shared" si="70"/>
        <v>0.24942091703346031</v>
      </c>
      <c r="U264" s="38">
        <f t="shared" si="71"/>
        <v>-0.5279436193900271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33143423</v>
      </c>
      <c r="E265" s="33">
        <v>33143423</v>
      </c>
      <c r="F265" s="33">
        <v>7251967</v>
      </c>
      <c r="G265" s="38">
        <f t="shared" si="64"/>
        <v>0.21880561340933313</v>
      </c>
      <c r="H265" s="33">
        <v>10308023</v>
      </c>
      <c r="I265" s="38">
        <f t="shared" si="65"/>
        <v>0.31101262534047858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17559990</v>
      </c>
      <c r="O265" s="38">
        <f t="shared" si="69"/>
        <v>0.52981823874981171</v>
      </c>
      <c r="P265" s="33">
        <v>12855348</v>
      </c>
      <c r="Q265" s="33">
        <v>25630500</v>
      </c>
      <c r="R265" s="33">
        <v>25630500</v>
      </c>
      <c r="S265" s="33">
        <v>10356991</v>
      </c>
      <c r="T265" s="38">
        <f t="shared" si="70"/>
        <v>0.40408852734047329</v>
      </c>
      <c r="U265" s="38">
        <f t="shared" si="71"/>
        <v>-0.19815293992819172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7157259</v>
      </c>
      <c r="E266" s="33">
        <v>7157259</v>
      </c>
      <c r="F266" s="33">
        <v>2522273</v>
      </c>
      <c r="G266" s="38">
        <f t="shared" si="64"/>
        <v>0.35240767450220817</v>
      </c>
      <c r="H266" s="33">
        <v>2948391</v>
      </c>
      <c r="I266" s="38">
        <f t="shared" si="65"/>
        <v>0.41194415348110219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5470664</v>
      </c>
      <c r="O266" s="38">
        <f t="shared" si="69"/>
        <v>0.76435182798331036</v>
      </c>
      <c r="P266" s="33">
        <v>3188164</v>
      </c>
      <c r="Q266" s="33">
        <v>6106862</v>
      </c>
      <c r="R266" s="33">
        <v>6106862</v>
      </c>
      <c r="S266" s="33">
        <v>1807837</v>
      </c>
      <c r="T266" s="38">
        <f t="shared" si="70"/>
        <v>0.29603370765542109</v>
      </c>
      <c r="U266" s="38">
        <f t="shared" si="71"/>
        <v>-7.5207235261423144E-2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64559270</v>
      </c>
      <c r="E267" s="34">
        <f>SUM(E263:E266)</f>
        <v>64559270</v>
      </c>
      <c r="F267" s="34">
        <f>SUM(F263:F266)</f>
        <v>13742102</v>
      </c>
      <c r="G267" s="39">
        <f t="shared" si="64"/>
        <v>0.21286024454737484</v>
      </c>
      <c r="H267" s="34">
        <f>SUM(H263:H266)</f>
        <v>19071958</v>
      </c>
      <c r="I267" s="39">
        <f t="shared" si="65"/>
        <v>0.29541780754336289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32814060</v>
      </c>
      <c r="O267" s="39">
        <f t="shared" si="69"/>
        <v>0.50827805209073773</v>
      </c>
      <c r="P267" s="34">
        <f>SUM(P263:P266)</f>
        <v>25275953</v>
      </c>
      <c r="Q267" s="34">
        <f>SUM(Q263:Q266)</f>
        <v>48342560</v>
      </c>
      <c r="R267" s="34">
        <f>SUM(R263:R266)</f>
        <v>48342560</v>
      </c>
      <c r="S267" s="34">
        <f>SUM(S263:S266)</f>
        <v>16466208</v>
      </c>
      <c r="T267" s="39">
        <f t="shared" si="70"/>
        <v>0.34061514326092784</v>
      </c>
      <c r="U267" s="39">
        <f t="shared" si="71"/>
        <v>-0.24545048805874892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1526449</v>
      </c>
      <c r="E268" s="33">
        <v>1526449</v>
      </c>
      <c r="F268" s="33">
        <v>87486</v>
      </c>
      <c r="G268" s="38">
        <f t="shared" si="64"/>
        <v>5.7313411715687851E-2</v>
      </c>
      <c r="H268" s="33">
        <v>297903</v>
      </c>
      <c r="I268" s="38">
        <f t="shared" si="65"/>
        <v>0.19516079475960219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385389</v>
      </c>
      <c r="O268" s="38">
        <f t="shared" si="69"/>
        <v>0.25247420647529001</v>
      </c>
      <c r="P268" s="33">
        <v>46388</v>
      </c>
      <c r="Q268" s="33">
        <v>2518144</v>
      </c>
      <c r="R268" s="33">
        <v>2518144</v>
      </c>
      <c r="S268" s="33">
        <v>170726</v>
      </c>
      <c r="T268" s="38">
        <f t="shared" si="70"/>
        <v>6.779834671885325E-2</v>
      </c>
      <c r="U268" s="38">
        <f t="shared" si="71"/>
        <v>5.4219841338277144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6010497</v>
      </c>
      <c r="E269" s="33">
        <v>6010497</v>
      </c>
      <c r="F269" s="33">
        <v>1650123</v>
      </c>
      <c r="G269" s="38">
        <f t="shared" si="64"/>
        <v>0.27454019193421109</v>
      </c>
      <c r="H269" s="33">
        <v>1210093</v>
      </c>
      <c r="I269" s="38">
        <f t="shared" si="65"/>
        <v>0.20132993993674733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2860216</v>
      </c>
      <c r="O269" s="38">
        <f t="shared" si="69"/>
        <v>0.47587013187095845</v>
      </c>
      <c r="P269" s="33">
        <v>2277189</v>
      </c>
      <c r="Q269" s="33">
        <v>7803363</v>
      </c>
      <c r="R269" s="33">
        <v>7803363</v>
      </c>
      <c r="S269" s="33">
        <v>1156964</v>
      </c>
      <c r="T269" s="38">
        <f t="shared" si="70"/>
        <v>0.14826479301296119</v>
      </c>
      <c r="U269" s="38">
        <f t="shared" si="71"/>
        <v>-0.46860229871126202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154000</v>
      </c>
      <c r="E270" s="33">
        <v>154000</v>
      </c>
      <c r="F270" s="33">
        <v>14735</v>
      </c>
      <c r="G270" s="38">
        <f t="shared" si="64"/>
        <v>9.5681818181818187E-2</v>
      </c>
      <c r="H270" s="33">
        <v>19356</v>
      </c>
      <c r="I270" s="38">
        <f t="shared" si="65"/>
        <v>0.12568831168831168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34091</v>
      </c>
      <c r="O270" s="38">
        <f t="shared" si="69"/>
        <v>0.22137012987012988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3281351</v>
      </c>
      <c r="E271" s="33">
        <v>3281351</v>
      </c>
      <c r="F271" s="33">
        <v>576693</v>
      </c>
      <c r="G271" s="38">
        <f t="shared" si="64"/>
        <v>0.17574864743210952</v>
      </c>
      <c r="H271" s="33">
        <v>730796</v>
      </c>
      <c r="I271" s="38">
        <f t="shared" si="65"/>
        <v>0.22271192566720233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1307489</v>
      </c>
      <c r="O271" s="38">
        <f t="shared" si="69"/>
        <v>0.39846057309931182</v>
      </c>
      <c r="P271" s="33">
        <v>1171719</v>
      </c>
      <c r="Q271" s="33">
        <v>2554604</v>
      </c>
      <c r="R271" s="33">
        <v>2554604</v>
      </c>
      <c r="S271" s="33">
        <v>638456</v>
      </c>
      <c r="T271" s="38">
        <f t="shared" si="70"/>
        <v>0.24992366722983289</v>
      </c>
      <c r="U271" s="38">
        <f t="shared" si="71"/>
        <v>-0.37630438697332724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1663601</v>
      </c>
      <c r="E272" s="33">
        <v>1663601</v>
      </c>
      <c r="F272" s="33">
        <v>295154</v>
      </c>
      <c r="G272" s="38">
        <f t="shared" si="64"/>
        <v>0.1774187440377831</v>
      </c>
      <c r="H272" s="33">
        <v>380451</v>
      </c>
      <c r="I272" s="38">
        <f t="shared" si="65"/>
        <v>0.22869125469388393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675605</v>
      </c>
      <c r="O272" s="38">
        <f t="shared" si="69"/>
        <v>0.40610999873166703</v>
      </c>
      <c r="P272" s="33">
        <v>939638</v>
      </c>
      <c r="Q272" s="33">
        <v>2471715</v>
      </c>
      <c r="R272" s="33">
        <v>2471715</v>
      </c>
      <c r="S272" s="33">
        <v>617447</v>
      </c>
      <c r="T272" s="38">
        <f t="shared" si="70"/>
        <v>0.24980509484305433</v>
      </c>
      <c r="U272" s="38">
        <f t="shared" si="71"/>
        <v>-0.59510896749599307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4109029</v>
      </c>
      <c r="E273" s="33">
        <v>4109029</v>
      </c>
      <c r="F273" s="33">
        <v>460001</v>
      </c>
      <c r="G273" s="38">
        <f t="shared" si="64"/>
        <v>0.11194883268042158</v>
      </c>
      <c r="H273" s="33">
        <v>528481</v>
      </c>
      <c r="I273" s="38">
        <f t="shared" si="65"/>
        <v>0.12861457049828559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988482</v>
      </c>
      <c r="O273" s="38">
        <f t="shared" si="69"/>
        <v>0.2405634031787072</v>
      </c>
      <c r="P273" s="33">
        <v>883956</v>
      </c>
      <c r="Q273" s="33">
        <v>2095768</v>
      </c>
      <c r="R273" s="33">
        <v>2095768</v>
      </c>
      <c r="S273" s="33">
        <v>461095</v>
      </c>
      <c r="T273" s="38">
        <f t="shared" si="70"/>
        <v>0.22001242503941276</v>
      </c>
      <c r="U273" s="38">
        <f t="shared" si="71"/>
        <v>-0.40214105679468204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16744927</v>
      </c>
      <c r="E275" s="34">
        <f>SUM(E268:E274)</f>
        <v>16744927</v>
      </c>
      <c r="F275" s="34">
        <f>SUM(F268:F274)</f>
        <v>3084192</v>
      </c>
      <c r="G275" s="39">
        <f t="shared" si="64"/>
        <v>0.18418664948494551</v>
      </c>
      <c r="H275" s="34">
        <f>SUM(H268:H274)</f>
        <v>3167080</v>
      </c>
      <c r="I275" s="39">
        <f t="shared" si="65"/>
        <v>0.18913668599451045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6251272</v>
      </c>
      <c r="O275" s="39">
        <f t="shared" si="69"/>
        <v>0.37332333547945595</v>
      </c>
      <c r="P275" s="34">
        <f>SUM(P268:P274)</f>
        <v>5318890</v>
      </c>
      <c r="Q275" s="34">
        <f>SUM(Q268:Q274)</f>
        <v>17443594</v>
      </c>
      <c r="R275" s="34">
        <f>SUM(R268:R274)</f>
        <v>17443594</v>
      </c>
      <c r="S275" s="34">
        <f>SUM(S268:S274)</f>
        <v>3044688</v>
      </c>
      <c r="T275" s="39">
        <f t="shared" si="70"/>
        <v>0.17454476411225806</v>
      </c>
      <c r="U275" s="39">
        <f t="shared" si="71"/>
        <v>-0.40455997397953336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7889619</v>
      </c>
      <c r="E276" s="33">
        <v>7889619</v>
      </c>
      <c r="F276" s="33">
        <v>367284</v>
      </c>
      <c r="G276" s="38">
        <f t="shared" si="64"/>
        <v>4.6552818330010612E-2</v>
      </c>
      <c r="H276" s="33">
        <v>380945</v>
      </c>
      <c r="I276" s="38">
        <f t="shared" si="65"/>
        <v>4.8284334135780191E-2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748229</v>
      </c>
      <c r="O276" s="38">
        <f t="shared" si="69"/>
        <v>9.4837152465790803E-2</v>
      </c>
      <c r="P276" s="33">
        <v>959578</v>
      </c>
      <c r="Q276" s="33">
        <v>6524767</v>
      </c>
      <c r="R276" s="33">
        <v>6524767</v>
      </c>
      <c r="S276" s="33">
        <v>442759</v>
      </c>
      <c r="T276" s="38">
        <f t="shared" si="70"/>
        <v>6.7858208576643431E-2</v>
      </c>
      <c r="U276" s="38">
        <f t="shared" si="71"/>
        <v>-0.603007780503513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4174244</v>
      </c>
      <c r="E277" s="33">
        <v>4174244</v>
      </c>
      <c r="F277" s="33">
        <v>677900</v>
      </c>
      <c r="G277" s="38">
        <f t="shared" si="64"/>
        <v>0.16240066464729902</v>
      </c>
      <c r="H277" s="33">
        <v>806454</v>
      </c>
      <c r="I277" s="38">
        <f t="shared" si="65"/>
        <v>0.19319761853883002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1484354</v>
      </c>
      <c r="O277" s="38">
        <f t="shared" si="69"/>
        <v>0.35559828318612902</v>
      </c>
      <c r="P277" s="33">
        <v>1289047</v>
      </c>
      <c r="Q277" s="33">
        <v>2476505</v>
      </c>
      <c r="R277" s="33">
        <v>2476505</v>
      </c>
      <c r="S277" s="33">
        <v>550164</v>
      </c>
      <c r="T277" s="38">
        <f t="shared" si="70"/>
        <v>0.22215339763093553</v>
      </c>
      <c r="U277" s="38">
        <f t="shared" si="71"/>
        <v>-0.37437967738957545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14640302</v>
      </c>
      <c r="E278" s="33">
        <v>14640302</v>
      </c>
      <c r="F278" s="33">
        <v>4144097</v>
      </c>
      <c r="G278" s="38">
        <f t="shared" si="64"/>
        <v>0.28306089587496214</v>
      </c>
      <c r="H278" s="33">
        <v>5365584</v>
      </c>
      <c r="I278" s="38">
        <f t="shared" si="65"/>
        <v>0.36649407915219234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9509681</v>
      </c>
      <c r="O278" s="38">
        <f t="shared" si="69"/>
        <v>0.64955497502715454</v>
      </c>
      <c r="P278" s="33">
        <v>5162324</v>
      </c>
      <c r="Q278" s="33">
        <v>14042010</v>
      </c>
      <c r="R278" s="33">
        <v>14042010</v>
      </c>
      <c r="S278" s="33">
        <v>2896544</v>
      </c>
      <c r="T278" s="38">
        <f t="shared" si="70"/>
        <v>0.20627702159448683</v>
      </c>
      <c r="U278" s="38">
        <f t="shared" si="71"/>
        <v>3.9373739424336751E-2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3282372</v>
      </c>
      <c r="E279" s="33">
        <v>3282372</v>
      </c>
      <c r="F279" s="33">
        <v>565877</v>
      </c>
      <c r="G279" s="38">
        <f t="shared" si="64"/>
        <v>0.17239880184208251</v>
      </c>
      <c r="H279" s="33">
        <v>715061</v>
      </c>
      <c r="I279" s="38">
        <f t="shared" si="65"/>
        <v>0.21784886051916114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1280938</v>
      </c>
      <c r="O279" s="38">
        <f t="shared" si="69"/>
        <v>0.39024766236124364</v>
      </c>
      <c r="P279" s="33">
        <v>1191987</v>
      </c>
      <c r="Q279" s="33">
        <v>2941806</v>
      </c>
      <c r="R279" s="33">
        <v>2941806</v>
      </c>
      <c r="S279" s="33">
        <v>646211</v>
      </c>
      <c r="T279" s="38">
        <f t="shared" si="70"/>
        <v>0.21966472296269707</v>
      </c>
      <c r="U279" s="38">
        <f t="shared" si="71"/>
        <v>-0.40011006831450346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2007239</v>
      </c>
      <c r="E280" s="33">
        <v>2007239</v>
      </c>
      <c r="F280" s="33">
        <v>501093</v>
      </c>
      <c r="G280" s="38">
        <f t="shared" si="64"/>
        <v>0.24964291746025261</v>
      </c>
      <c r="H280" s="33">
        <v>501093</v>
      </c>
      <c r="I280" s="38">
        <f t="shared" si="65"/>
        <v>0.24964291746025261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1002186</v>
      </c>
      <c r="O280" s="38">
        <f t="shared" si="69"/>
        <v>0.49928583492050521</v>
      </c>
      <c r="P280" s="33">
        <v>1119526</v>
      </c>
      <c r="Q280" s="33">
        <v>1567262</v>
      </c>
      <c r="R280" s="33">
        <v>1567262</v>
      </c>
      <c r="S280" s="33">
        <v>571130</v>
      </c>
      <c r="T280" s="38">
        <f t="shared" si="70"/>
        <v>0.36441258704670948</v>
      </c>
      <c r="U280" s="38">
        <f t="shared" si="71"/>
        <v>-0.55240610758481712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930840</v>
      </c>
      <c r="E281" s="33">
        <v>930840</v>
      </c>
      <c r="F281" s="33">
        <v>202284</v>
      </c>
      <c r="G281" s="38">
        <f t="shared" si="64"/>
        <v>0.21731339435348718</v>
      </c>
      <c r="H281" s="33">
        <v>432774</v>
      </c>
      <c r="I281" s="38">
        <f t="shared" si="65"/>
        <v>0.46492845172102615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635058</v>
      </c>
      <c r="O281" s="38">
        <f t="shared" si="69"/>
        <v>0.68224184607451333</v>
      </c>
      <c r="P281" s="33">
        <v>762796</v>
      </c>
      <c r="Q281" s="33">
        <v>871016</v>
      </c>
      <c r="R281" s="33">
        <v>871016</v>
      </c>
      <c r="S281" s="33">
        <v>374794</v>
      </c>
      <c r="T281" s="38">
        <f t="shared" si="70"/>
        <v>0.43029519549583473</v>
      </c>
      <c r="U281" s="38">
        <f t="shared" si="71"/>
        <v>-0.43264778525320002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1925529</v>
      </c>
      <c r="E282" s="33">
        <v>1925529</v>
      </c>
      <c r="F282" s="33">
        <v>1248034</v>
      </c>
      <c r="G282" s="38">
        <f t="shared" si="64"/>
        <v>0.64815123532286456</v>
      </c>
      <c r="H282" s="33">
        <v>548744</v>
      </c>
      <c r="I282" s="38">
        <f t="shared" si="65"/>
        <v>0.28498350323469551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1796778</v>
      </c>
      <c r="O282" s="38">
        <f t="shared" si="69"/>
        <v>0.93313473855756002</v>
      </c>
      <c r="P282" s="33">
        <v>993041</v>
      </c>
      <c r="Q282" s="33">
        <v>1141100</v>
      </c>
      <c r="R282" s="33">
        <v>1141100</v>
      </c>
      <c r="S282" s="33">
        <v>497735</v>
      </c>
      <c r="T282" s="38">
        <f t="shared" si="70"/>
        <v>0.43618876522653582</v>
      </c>
      <c r="U282" s="38">
        <f t="shared" si="71"/>
        <v>-0.44741052987741692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4922180</v>
      </c>
      <c r="E283" s="33">
        <v>3410598</v>
      </c>
      <c r="F283" s="33">
        <v>623618</v>
      </c>
      <c r="G283" s="38">
        <f t="shared" si="64"/>
        <v>0.12669548858432644</v>
      </c>
      <c r="H283" s="33">
        <v>713949</v>
      </c>
      <c r="I283" s="38">
        <f t="shared" si="65"/>
        <v>0.14504731643296262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1337567</v>
      </c>
      <c r="O283" s="38">
        <f t="shared" si="69"/>
        <v>0.27174280501728909</v>
      </c>
      <c r="P283" s="33">
        <v>1396116</v>
      </c>
      <c r="Q283" s="33">
        <v>4211670</v>
      </c>
      <c r="R283" s="33">
        <v>4211670</v>
      </c>
      <c r="S283" s="33">
        <v>744027</v>
      </c>
      <c r="T283" s="38">
        <f t="shared" si="70"/>
        <v>0.17665842765458833</v>
      </c>
      <c r="U283" s="38">
        <f t="shared" si="71"/>
        <v>-0.48861770798415027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39772325</v>
      </c>
      <c r="E285" s="34">
        <f>SUM(E276:E284)</f>
        <v>38260743</v>
      </c>
      <c r="F285" s="34">
        <f>SUM(F276:F284)</f>
        <v>8330187</v>
      </c>
      <c r="G285" s="39">
        <f t="shared" si="64"/>
        <v>0.20944682011926635</v>
      </c>
      <c r="H285" s="34">
        <f>SUM(H276:H284)</f>
        <v>9464604</v>
      </c>
      <c r="I285" s="39">
        <f t="shared" si="65"/>
        <v>0.23796959317817101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17794791</v>
      </c>
      <c r="O285" s="39">
        <f t="shared" si="69"/>
        <v>0.44741641329743737</v>
      </c>
      <c r="P285" s="34">
        <f>SUM(P276:P284)</f>
        <v>12874415</v>
      </c>
      <c r="Q285" s="34">
        <f>SUM(Q276:Q284)</f>
        <v>33776136</v>
      </c>
      <c r="R285" s="34">
        <f>SUM(R276:R284)</f>
        <v>33776136</v>
      </c>
      <c r="S285" s="34">
        <f>SUM(S276:S284)</f>
        <v>6723364</v>
      </c>
      <c r="T285" s="39">
        <f t="shared" si="70"/>
        <v>0.19905663572647861</v>
      </c>
      <c r="U285" s="39">
        <f t="shared" si="71"/>
        <v>-0.26485172335985752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9216928</v>
      </c>
      <c r="E286" s="33">
        <v>9216928</v>
      </c>
      <c r="F286" s="33">
        <v>3694812</v>
      </c>
      <c r="G286" s="38">
        <f t="shared" si="64"/>
        <v>0.40087239479357983</v>
      </c>
      <c r="H286" s="33">
        <v>3098113</v>
      </c>
      <c r="I286" s="38">
        <f t="shared" si="65"/>
        <v>0.33613292845512083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6792925</v>
      </c>
      <c r="O286" s="38">
        <f t="shared" si="69"/>
        <v>0.73700532324870061</v>
      </c>
      <c r="P286" s="33">
        <v>4315388</v>
      </c>
      <c r="Q286" s="33">
        <v>8403209</v>
      </c>
      <c r="R286" s="33">
        <v>8403209</v>
      </c>
      <c r="S286" s="33">
        <v>2787470</v>
      </c>
      <c r="T286" s="38">
        <f t="shared" si="70"/>
        <v>0.33171494366021359</v>
      </c>
      <c r="U286" s="38">
        <f t="shared" si="71"/>
        <v>-0.28207776450228805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1298967</v>
      </c>
      <c r="E287" s="33">
        <v>1298967</v>
      </c>
      <c r="F287" s="33">
        <v>273228</v>
      </c>
      <c r="G287" s="38">
        <f t="shared" si="64"/>
        <v>0.21034252602260103</v>
      </c>
      <c r="H287" s="33">
        <v>257310</v>
      </c>
      <c r="I287" s="38">
        <f t="shared" si="65"/>
        <v>0.19808817314065716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530538</v>
      </c>
      <c r="O287" s="38">
        <f t="shared" si="69"/>
        <v>0.40843069916325819</v>
      </c>
      <c r="P287" s="33">
        <v>677998</v>
      </c>
      <c r="Q287" s="33">
        <v>1404236</v>
      </c>
      <c r="R287" s="33">
        <v>1404236</v>
      </c>
      <c r="S287" s="33">
        <v>424199</v>
      </c>
      <c r="T287" s="38">
        <f t="shared" si="70"/>
        <v>0.30208526202148356</v>
      </c>
      <c r="U287" s="38">
        <f t="shared" si="71"/>
        <v>-0.62048560615223058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8462821</v>
      </c>
      <c r="E288" s="33">
        <v>8462821</v>
      </c>
      <c r="F288" s="33">
        <v>2374388</v>
      </c>
      <c r="G288" s="38">
        <f t="shared" si="64"/>
        <v>0.28056696460908248</v>
      </c>
      <c r="H288" s="33">
        <v>1970844</v>
      </c>
      <c r="I288" s="38">
        <f t="shared" si="65"/>
        <v>0.23288262861757328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4345232</v>
      </c>
      <c r="O288" s="38">
        <f t="shared" si="69"/>
        <v>0.51344959322665573</v>
      </c>
      <c r="P288" s="33">
        <v>3533069</v>
      </c>
      <c r="Q288" s="33">
        <v>8455641</v>
      </c>
      <c r="R288" s="33">
        <v>8455641</v>
      </c>
      <c r="S288" s="33">
        <v>2022432</v>
      </c>
      <c r="T288" s="38">
        <f t="shared" si="70"/>
        <v>0.23918139381745276</v>
      </c>
      <c r="U288" s="38">
        <f t="shared" si="71"/>
        <v>-0.44217223043195586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4992760</v>
      </c>
      <c r="E289" s="33">
        <v>4992760</v>
      </c>
      <c r="F289" s="33">
        <v>1425736</v>
      </c>
      <c r="G289" s="38">
        <f t="shared" si="64"/>
        <v>0.28556069188184491</v>
      </c>
      <c r="H289" s="33">
        <v>34487</v>
      </c>
      <c r="I289" s="38">
        <f t="shared" si="65"/>
        <v>6.9074019179772312E-3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1460223</v>
      </c>
      <c r="O289" s="38">
        <f t="shared" si="69"/>
        <v>0.29246809379982214</v>
      </c>
      <c r="P289" s="33">
        <v>1915490</v>
      </c>
      <c r="Q289" s="33">
        <v>10052059</v>
      </c>
      <c r="R289" s="33">
        <v>10052059</v>
      </c>
      <c r="S289" s="33">
        <v>1956663</v>
      </c>
      <c r="T289" s="38">
        <f t="shared" si="70"/>
        <v>0.19465295617544626</v>
      </c>
      <c r="U289" s="38">
        <f t="shared" si="71"/>
        <v>-0.98199572955222947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15655454</v>
      </c>
      <c r="E290" s="33">
        <v>15655454</v>
      </c>
      <c r="F290" s="33">
        <v>1874618</v>
      </c>
      <c r="G290" s="38">
        <f t="shared" si="64"/>
        <v>0.11974216780937813</v>
      </c>
      <c r="H290" s="33">
        <v>2474079</v>
      </c>
      <c r="I290" s="38">
        <f t="shared" si="65"/>
        <v>0.15803304075372071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4348697</v>
      </c>
      <c r="O290" s="38">
        <f t="shared" si="69"/>
        <v>0.27777520856309884</v>
      </c>
      <c r="P290" s="33">
        <v>5330684</v>
      </c>
      <c r="Q290" s="33">
        <v>14914291</v>
      </c>
      <c r="R290" s="33">
        <v>14914291</v>
      </c>
      <c r="S290" s="33">
        <v>2414205</v>
      </c>
      <c r="T290" s="38">
        <f t="shared" si="70"/>
        <v>0.16187192539021802</v>
      </c>
      <c r="U290" s="38">
        <f t="shared" si="71"/>
        <v>-0.53587963570903852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39626930</v>
      </c>
      <c r="E292" s="34">
        <f>SUM(E286:E291)</f>
        <v>39626930</v>
      </c>
      <c r="F292" s="34">
        <f>SUM(F286:F291)</f>
        <v>9642782</v>
      </c>
      <c r="G292" s="39">
        <f t="shared" si="64"/>
        <v>0.24333911307285222</v>
      </c>
      <c r="H292" s="34">
        <f>SUM(H286:H291)</f>
        <v>7834833</v>
      </c>
      <c r="I292" s="39">
        <f t="shared" si="65"/>
        <v>0.19771486208999789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17477615</v>
      </c>
      <c r="O292" s="39">
        <f t="shared" si="69"/>
        <v>0.44105397516285011</v>
      </c>
      <c r="P292" s="34">
        <f>SUM(P286:P291)</f>
        <v>15772629</v>
      </c>
      <c r="Q292" s="34">
        <f>SUM(Q286:Q291)</f>
        <v>43229436</v>
      </c>
      <c r="R292" s="34">
        <f>SUM(R286:R291)</f>
        <v>43229436</v>
      </c>
      <c r="S292" s="34">
        <f>SUM(S286:S291)</f>
        <v>9604969</v>
      </c>
      <c r="T292" s="39">
        <f t="shared" si="70"/>
        <v>0.22218585040063904</v>
      </c>
      <c r="U292" s="39">
        <f t="shared" si="71"/>
        <v>-0.50326397710869886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42229823</v>
      </c>
      <c r="E293" s="33">
        <v>42229823</v>
      </c>
      <c r="F293" s="33">
        <v>10111348</v>
      </c>
      <c r="G293" s="38">
        <f t="shared" si="64"/>
        <v>0.23943619181164932</v>
      </c>
      <c r="H293" s="33">
        <v>11454929</v>
      </c>
      <c r="I293" s="38">
        <f t="shared" si="65"/>
        <v>0.27125211962171852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21566277</v>
      </c>
      <c r="O293" s="38">
        <f t="shared" si="69"/>
        <v>0.51068831143336779</v>
      </c>
      <c r="P293" s="33">
        <v>19987379</v>
      </c>
      <c r="Q293" s="33">
        <v>41707893</v>
      </c>
      <c r="R293" s="33">
        <v>41707893</v>
      </c>
      <c r="S293" s="33">
        <v>10638425</v>
      </c>
      <c r="T293" s="38">
        <f t="shared" si="70"/>
        <v>0.25506982575216636</v>
      </c>
      <c r="U293" s="38">
        <f t="shared" si="71"/>
        <v>-0.42689189012726481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5957055</v>
      </c>
      <c r="E294" s="33">
        <v>5957055</v>
      </c>
      <c r="F294" s="33">
        <v>863105</v>
      </c>
      <c r="G294" s="38">
        <f t="shared" si="64"/>
        <v>0.14488786825033512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863105</v>
      </c>
      <c r="O294" s="38">
        <f t="shared" si="69"/>
        <v>0.14488786825033512</v>
      </c>
      <c r="P294" s="33">
        <v>2144902</v>
      </c>
      <c r="Q294" s="33">
        <v>3429515</v>
      </c>
      <c r="R294" s="33">
        <v>3429515</v>
      </c>
      <c r="S294" s="33">
        <v>1001450</v>
      </c>
      <c r="T294" s="38">
        <f t="shared" si="70"/>
        <v>0.29200921996258944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2606853</v>
      </c>
      <c r="E295" s="33">
        <v>2606853</v>
      </c>
      <c r="F295" s="33">
        <v>574174</v>
      </c>
      <c r="G295" s="38">
        <f t="shared" si="64"/>
        <v>0.2202556108840813</v>
      </c>
      <c r="H295" s="33">
        <v>645348</v>
      </c>
      <c r="I295" s="38">
        <f t="shared" si="65"/>
        <v>0.24755826277891388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1219522</v>
      </c>
      <c r="O295" s="38">
        <f t="shared" si="69"/>
        <v>0.46781387366299521</v>
      </c>
      <c r="P295" s="33">
        <v>1025166</v>
      </c>
      <c r="Q295" s="33">
        <v>2372341</v>
      </c>
      <c r="R295" s="33">
        <v>2372341</v>
      </c>
      <c r="S295" s="33">
        <v>510136</v>
      </c>
      <c r="T295" s="38">
        <f t="shared" si="70"/>
        <v>0.21503485375837622</v>
      </c>
      <c r="U295" s="38">
        <f t="shared" si="71"/>
        <v>-0.37049414436296169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35834802</v>
      </c>
      <c r="E296" s="33">
        <v>35834802</v>
      </c>
      <c r="F296" s="33">
        <v>7761412</v>
      </c>
      <c r="G296" s="38">
        <f t="shared" si="64"/>
        <v>0.21658866707286398</v>
      </c>
      <c r="H296" s="33">
        <v>4839037</v>
      </c>
      <c r="I296" s="38">
        <f t="shared" si="65"/>
        <v>0.13503735837580461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12600449</v>
      </c>
      <c r="O296" s="38">
        <f t="shared" si="69"/>
        <v>0.35162602544866861</v>
      </c>
      <c r="P296" s="33">
        <v>12977038</v>
      </c>
      <c r="Q296" s="33">
        <v>26740639</v>
      </c>
      <c r="R296" s="33">
        <v>26740639</v>
      </c>
      <c r="S296" s="33">
        <v>7345284</v>
      </c>
      <c r="T296" s="38">
        <f t="shared" si="70"/>
        <v>0.27468618083509522</v>
      </c>
      <c r="U296" s="38">
        <f t="shared" si="71"/>
        <v>-0.62710774215194554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10753051</v>
      </c>
      <c r="E297" s="33">
        <v>10753051</v>
      </c>
      <c r="F297" s="33">
        <v>1699860</v>
      </c>
      <c r="G297" s="38">
        <f t="shared" si="64"/>
        <v>0.15808164585102405</v>
      </c>
      <c r="H297" s="33">
        <v>1789878</v>
      </c>
      <c r="I297" s="38">
        <f t="shared" si="65"/>
        <v>0.16645303737515985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3489738</v>
      </c>
      <c r="O297" s="38">
        <f t="shared" si="69"/>
        <v>0.3245346832261839</v>
      </c>
      <c r="P297" s="33">
        <v>3315469</v>
      </c>
      <c r="Q297" s="33">
        <v>10216870</v>
      </c>
      <c r="R297" s="33">
        <v>10216870</v>
      </c>
      <c r="S297" s="33">
        <v>1855507</v>
      </c>
      <c r="T297" s="38">
        <f t="shared" si="70"/>
        <v>0.18161207884606537</v>
      </c>
      <c r="U297" s="38">
        <f t="shared" si="71"/>
        <v>-0.46014334623547981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97381584</v>
      </c>
      <c r="E298" s="34">
        <f>SUM(E293:E297)</f>
        <v>97381584</v>
      </c>
      <c r="F298" s="34">
        <f>SUM(F293:F297)</f>
        <v>21009899</v>
      </c>
      <c r="G298" s="39">
        <f t="shared" si="64"/>
        <v>0.21574817472675326</v>
      </c>
      <c r="H298" s="34">
        <f>SUM(H293:H297)</f>
        <v>18729192</v>
      </c>
      <c r="I298" s="39">
        <f t="shared" si="65"/>
        <v>0.19232786355169576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39739091</v>
      </c>
      <c r="O298" s="39">
        <f t="shared" si="69"/>
        <v>0.40807603827844902</v>
      </c>
      <c r="P298" s="34">
        <f>SUM(P293:P297)</f>
        <v>39449954</v>
      </c>
      <c r="Q298" s="34">
        <f>SUM(Q293:Q297)</f>
        <v>84467258</v>
      </c>
      <c r="R298" s="34">
        <f>SUM(R293:R297)</f>
        <v>84467258</v>
      </c>
      <c r="S298" s="34">
        <f>SUM(S293:S297)</f>
        <v>21350802</v>
      </c>
      <c r="T298" s="39">
        <f t="shared" si="70"/>
        <v>0.25277015621840121</v>
      </c>
      <c r="U298" s="39">
        <f t="shared" si="71"/>
        <v>-0.5252417277850312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258085036</v>
      </c>
      <c r="E299" s="34">
        <f>SUM(E263:E266,E268:E274,E276:E284,E286:E291,E293:E297)</f>
        <v>256573454</v>
      </c>
      <c r="F299" s="34">
        <f>SUM(F263:F266,F268:F274,F276:F284,F286:F291,F293:F297)</f>
        <v>55809162</v>
      </c>
      <c r="G299" s="39">
        <f t="shared" si="64"/>
        <v>0.21624330827146446</v>
      </c>
      <c r="H299" s="34">
        <f>SUM(H263:H266,H268:H274,H276:H284,H286:H291,H293:H297)</f>
        <v>58267667</v>
      </c>
      <c r="I299" s="39">
        <f t="shared" si="65"/>
        <v>0.22576925769535899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114076829</v>
      </c>
      <c r="O299" s="39">
        <f t="shared" si="69"/>
        <v>0.44201256596682342</v>
      </c>
      <c r="P299" s="34">
        <f>SUM(P263:P266,P268:P274,P276:P284,P286:P291,P293:P297)</f>
        <v>98691841</v>
      </c>
      <c r="Q299" s="34">
        <f>SUM(Q263:Q266,Q268:Q274,Q276:Q284,Q286:Q291,Q293:Q297)</f>
        <v>227258984</v>
      </c>
      <c r="R299" s="34">
        <f>SUM(R263:R266,R268:R274,R276:R284,R286:R291,R293:R297)</f>
        <v>227258984</v>
      </c>
      <c r="S299" s="34">
        <f>SUM(S263:S266,S268:S274,S276:S284,S286:S291,S293:S297)</f>
        <v>57190031</v>
      </c>
      <c r="T299" s="39">
        <f t="shared" si="70"/>
        <v>0.25165135385802834</v>
      </c>
      <c r="U299" s="39">
        <f t="shared" si="71"/>
        <v>-0.40959995872404487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970741498</v>
      </c>
      <c r="E302" s="33">
        <v>970638888</v>
      </c>
      <c r="F302" s="33">
        <v>207217830</v>
      </c>
      <c r="G302" s="38">
        <f t="shared" ref="G302:G339" si="72">IF(($D302     =0),0,($F302     /$D302     ))</f>
        <v>0.21346345080222376</v>
      </c>
      <c r="H302" s="33">
        <v>287515835</v>
      </c>
      <c r="I302" s="38">
        <f t="shared" ref="I302:I339" si="73">IF(($D302     =0),0,($H302     /$D302     ))</f>
        <v>0.29618166689315678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494733665</v>
      </c>
      <c r="O302" s="38">
        <f t="shared" ref="O302:O339" si="77">IF(($D302     =0),0,($N302     /$D302     ))</f>
        <v>0.50964511769538057</v>
      </c>
      <c r="P302" s="33">
        <v>476020807</v>
      </c>
      <c r="Q302" s="33">
        <v>1013227717</v>
      </c>
      <c r="R302" s="33">
        <v>1013227717</v>
      </c>
      <c r="S302" s="33">
        <v>272976148</v>
      </c>
      <c r="T302" s="38">
        <f t="shared" ref="T302:T339" si="78">IF(($Q302     =0),0,($S302     /$Q302     ))</f>
        <v>0.26941243653325758</v>
      </c>
      <c r="U302" s="38">
        <f t="shared" ref="U302:U339" si="79">IF(($P302     =0),0,(($H302     /$P302     )-1))</f>
        <v>-0.39600153864702814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970741498</v>
      </c>
      <c r="E303" s="34">
        <f>E302</f>
        <v>970638888</v>
      </c>
      <c r="F303" s="34">
        <f>F302</f>
        <v>207217830</v>
      </c>
      <c r="G303" s="39">
        <f t="shared" si="72"/>
        <v>0.21346345080222376</v>
      </c>
      <c r="H303" s="34">
        <f>H302</f>
        <v>287515835</v>
      </c>
      <c r="I303" s="39">
        <f t="shared" si="73"/>
        <v>0.29618166689315678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494733665</v>
      </c>
      <c r="O303" s="39">
        <f t="shared" si="77"/>
        <v>0.50964511769538057</v>
      </c>
      <c r="P303" s="34">
        <f>P302</f>
        <v>476020807</v>
      </c>
      <c r="Q303" s="34">
        <f>Q302</f>
        <v>1013227717</v>
      </c>
      <c r="R303" s="34">
        <f>R302</f>
        <v>1013227717</v>
      </c>
      <c r="S303" s="34">
        <f>S302</f>
        <v>272976148</v>
      </c>
      <c r="T303" s="39">
        <f t="shared" si="78"/>
        <v>0.26941243653325758</v>
      </c>
      <c r="U303" s="39">
        <f t="shared" si="79"/>
        <v>-0.39600153864702814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28580401</v>
      </c>
      <c r="E304" s="33">
        <v>28580401</v>
      </c>
      <c r="F304" s="33">
        <v>5725383</v>
      </c>
      <c r="G304" s="38">
        <f t="shared" si="72"/>
        <v>0.2003254957829318</v>
      </c>
      <c r="H304" s="33">
        <v>7332982</v>
      </c>
      <c r="I304" s="38">
        <f t="shared" si="73"/>
        <v>0.25657379684770693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13058365</v>
      </c>
      <c r="O304" s="38">
        <f t="shared" si="77"/>
        <v>0.45689929263063872</v>
      </c>
      <c r="P304" s="33">
        <v>12586268</v>
      </c>
      <c r="Q304" s="33">
        <v>26692312</v>
      </c>
      <c r="R304" s="33">
        <v>26692312</v>
      </c>
      <c r="S304" s="33">
        <v>7149478</v>
      </c>
      <c r="T304" s="38">
        <f t="shared" si="78"/>
        <v>0.26784783573637233</v>
      </c>
      <c r="U304" s="38">
        <f t="shared" si="79"/>
        <v>-0.41738234081778647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10531591</v>
      </c>
      <c r="E305" s="33">
        <v>10531591</v>
      </c>
      <c r="F305" s="33">
        <v>1942144</v>
      </c>
      <c r="G305" s="38">
        <f t="shared" si="72"/>
        <v>0.18441126321749488</v>
      </c>
      <c r="H305" s="33">
        <v>2352945</v>
      </c>
      <c r="I305" s="38">
        <f t="shared" si="73"/>
        <v>0.22341781028146648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4295089</v>
      </c>
      <c r="O305" s="38">
        <f t="shared" si="77"/>
        <v>0.40782907349896136</v>
      </c>
      <c r="P305" s="33">
        <v>3487470</v>
      </c>
      <c r="Q305" s="33">
        <v>10440719</v>
      </c>
      <c r="R305" s="33">
        <v>10440719</v>
      </c>
      <c r="S305" s="33">
        <v>1934823</v>
      </c>
      <c r="T305" s="38">
        <f t="shared" si="78"/>
        <v>0.18531511096122785</v>
      </c>
      <c r="U305" s="38">
        <f t="shared" si="79"/>
        <v>-0.32531462636237729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13228390</v>
      </c>
      <c r="E306" s="33">
        <v>14177590</v>
      </c>
      <c r="F306" s="33">
        <v>2397259</v>
      </c>
      <c r="G306" s="38">
        <f t="shared" si="72"/>
        <v>0.18122076836258985</v>
      </c>
      <c r="H306" s="33">
        <v>3159238</v>
      </c>
      <c r="I306" s="38">
        <f t="shared" si="73"/>
        <v>0.23882256268525498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5556497</v>
      </c>
      <c r="O306" s="38">
        <f t="shared" si="77"/>
        <v>0.4200433310478448</v>
      </c>
      <c r="P306" s="33">
        <v>5292097</v>
      </c>
      <c r="Q306" s="33">
        <v>11591565</v>
      </c>
      <c r="R306" s="33">
        <v>11591565</v>
      </c>
      <c r="S306" s="33">
        <v>2873708</v>
      </c>
      <c r="T306" s="38">
        <f t="shared" si="78"/>
        <v>0.24791372001968673</v>
      </c>
      <c r="U306" s="38">
        <f t="shared" si="79"/>
        <v>-0.40302719319014746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31108324</v>
      </c>
      <c r="E307" s="33">
        <v>33538291</v>
      </c>
      <c r="F307" s="33">
        <v>6741795</v>
      </c>
      <c r="G307" s="38">
        <f t="shared" si="72"/>
        <v>0.2167199685846142</v>
      </c>
      <c r="H307" s="33">
        <v>9299982</v>
      </c>
      <c r="I307" s="38">
        <f t="shared" si="73"/>
        <v>0.29895477493419448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16041777</v>
      </c>
      <c r="O307" s="38">
        <f t="shared" si="77"/>
        <v>0.51567474351880871</v>
      </c>
      <c r="P307" s="33">
        <v>12758096</v>
      </c>
      <c r="Q307" s="33">
        <v>31546742</v>
      </c>
      <c r="R307" s="33">
        <v>31546742</v>
      </c>
      <c r="S307" s="33">
        <v>7229136</v>
      </c>
      <c r="T307" s="38">
        <f t="shared" si="78"/>
        <v>0.22915634204001162</v>
      </c>
      <c r="U307" s="38">
        <f t="shared" si="79"/>
        <v>-0.27105251441907952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22657141</v>
      </c>
      <c r="E308" s="33">
        <v>24082093</v>
      </c>
      <c r="F308" s="33">
        <v>4423715</v>
      </c>
      <c r="G308" s="38">
        <f t="shared" si="72"/>
        <v>0.19524594916896179</v>
      </c>
      <c r="H308" s="33">
        <v>6392813</v>
      </c>
      <c r="I308" s="38">
        <f t="shared" si="73"/>
        <v>0.2821544430517513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10816528</v>
      </c>
      <c r="O308" s="38">
        <f t="shared" si="77"/>
        <v>0.47740039222071312</v>
      </c>
      <c r="P308" s="33">
        <v>9210668</v>
      </c>
      <c r="Q308" s="33">
        <v>21828019</v>
      </c>
      <c r="R308" s="33">
        <v>21828019</v>
      </c>
      <c r="S308" s="33">
        <v>5127028</v>
      </c>
      <c r="T308" s="38">
        <f t="shared" si="78"/>
        <v>0.23488288149281894</v>
      </c>
      <c r="U308" s="38">
        <f t="shared" si="79"/>
        <v>-0.30593383672063745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2775983</v>
      </c>
      <c r="E309" s="33">
        <v>2775983</v>
      </c>
      <c r="F309" s="33">
        <v>350963</v>
      </c>
      <c r="G309" s="38">
        <f t="shared" si="72"/>
        <v>0.12642836789706566</v>
      </c>
      <c r="H309" s="33">
        <v>510568</v>
      </c>
      <c r="I309" s="38">
        <f t="shared" si="73"/>
        <v>0.18392331653327848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861531</v>
      </c>
      <c r="O309" s="38">
        <f t="shared" si="77"/>
        <v>0.31035168443034411</v>
      </c>
      <c r="P309" s="33">
        <v>1125115</v>
      </c>
      <c r="Q309" s="33">
        <v>2554702</v>
      </c>
      <c r="R309" s="33">
        <v>2554702</v>
      </c>
      <c r="S309" s="33">
        <v>665356</v>
      </c>
      <c r="T309" s="38">
        <f t="shared" si="78"/>
        <v>0.26044368384257732</v>
      </c>
      <c r="U309" s="38">
        <f t="shared" si="79"/>
        <v>-0.54620816538753814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108881830</v>
      </c>
      <c r="E310" s="34">
        <f>SUM(E304:E309)</f>
        <v>113685949</v>
      </c>
      <c r="F310" s="34">
        <f>SUM(F304:F309)</f>
        <v>21581259</v>
      </c>
      <c r="G310" s="39">
        <f t="shared" si="72"/>
        <v>0.19820808485676628</v>
      </c>
      <c r="H310" s="34">
        <f>SUM(H304:H309)</f>
        <v>29048528</v>
      </c>
      <c r="I310" s="39">
        <f t="shared" si="73"/>
        <v>0.26678949095546978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50629787</v>
      </c>
      <c r="O310" s="39">
        <f t="shared" si="77"/>
        <v>0.46499757581223605</v>
      </c>
      <c r="P310" s="34">
        <f>SUM(P304:P309)</f>
        <v>44459714</v>
      </c>
      <c r="Q310" s="34">
        <f>SUM(Q304:Q309)</f>
        <v>104654059</v>
      </c>
      <c r="R310" s="34">
        <f>SUM(R304:R309)</f>
        <v>104654059</v>
      </c>
      <c r="S310" s="34">
        <f>SUM(S304:S309)</f>
        <v>24979529</v>
      </c>
      <c r="T310" s="39">
        <f t="shared" si="78"/>
        <v>0.23868667148399852</v>
      </c>
      <c r="U310" s="39">
        <f t="shared" si="79"/>
        <v>-0.34663259417278303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28679598</v>
      </c>
      <c r="E311" s="33">
        <v>29401445</v>
      </c>
      <c r="F311" s="33">
        <v>6035668</v>
      </c>
      <c r="G311" s="38">
        <f t="shared" si="72"/>
        <v>0.21045162487981875</v>
      </c>
      <c r="H311" s="33">
        <v>7450329</v>
      </c>
      <c r="I311" s="38">
        <f t="shared" si="73"/>
        <v>0.25977801362487718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13485997</v>
      </c>
      <c r="O311" s="38">
        <f t="shared" si="77"/>
        <v>0.4702296385046959</v>
      </c>
      <c r="P311" s="33">
        <v>10500575</v>
      </c>
      <c r="Q311" s="33">
        <v>28760312</v>
      </c>
      <c r="R311" s="33">
        <v>28760312</v>
      </c>
      <c r="S311" s="33">
        <v>5479595</v>
      </c>
      <c r="T311" s="38">
        <f t="shared" si="78"/>
        <v>0.19052627106409695</v>
      </c>
      <c r="U311" s="38">
        <f t="shared" si="79"/>
        <v>-0.29048371160626918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38844069</v>
      </c>
      <c r="E312" s="33">
        <v>38250265</v>
      </c>
      <c r="F312" s="33">
        <v>6458165</v>
      </c>
      <c r="G312" s="38">
        <f t="shared" si="72"/>
        <v>0.16625871506921688</v>
      </c>
      <c r="H312" s="33">
        <v>12237748</v>
      </c>
      <c r="I312" s="38">
        <f t="shared" si="73"/>
        <v>0.31504804504389072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18695913</v>
      </c>
      <c r="O312" s="38">
        <f t="shared" si="77"/>
        <v>0.48130676011310763</v>
      </c>
      <c r="P312" s="33">
        <v>16608418</v>
      </c>
      <c r="Q312" s="33">
        <v>44977245</v>
      </c>
      <c r="R312" s="33">
        <v>44977245</v>
      </c>
      <c r="S312" s="33">
        <v>10490305</v>
      </c>
      <c r="T312" s="38">
        <f t="shared" si="78"/>
        <v>0.23323582847281998</v>
      </c>
      <c r="U312" s="38">
        <f t="shared" si="79"/>
        <v>-0.26315992287766365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43177303</v>
      </c>
      <c r="E313" s="33">
        <v>43277303</v>
      </c>
      <c r="F313" s="33">
        <v>9034204</v>
      </c>
      <c r="G313" s="38">
        <f t="shared" si="72"/>
        <v>0.20923502331769078</v>
      </c>
      <c r="H313" s="33">
        <v>9366582</v>
      </c>
      <c r="I313" s="38">
        <f t="shared" si="73"/>
        <v>0.21693300297149176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18400786</v>
      </c>
      <c r="O313" s="38">
        <f t="shared" si="77"/>
        <v>0.42616802628918254</v>
      </c>
      <c r="P313" s="33">
        <v>13443205</v>
      </c>
      <c r="Q313" s="33">
        <v>39531757</v>
      </c>
      <c r="R313" s="33">
        <v>39531757</v>
      </c>
      <c r="S313" s="33">
        <v>7627183</v>
      </c>
      <c r="T313" s="38">
        <f t="shared" si="78"/>
        <v>0.19293812313983413</v>
      </c>
      <c r="U313" s="38">
        <f t="shared" si="79"/>
        <v>-0.30324784900624513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26949016</v>
      </c>
      <c r="E314" s="33">
        <v>27648616</v>
      </c>
      <c r="F314" s="33">
        <v>5568253</v>
      </c>
      <c r="G314" s="38">
        <f t="shared" si="72"/>
        <v>0.20662175568859359</v>
      </c>
      <c r="H314" s="33">
        <v>6872223</v>
      </c>
      <c r="I314" s="38">
        <f t="shared" si="73"/>
        <v>0.25500830902323113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12440476</v>
      </c>
      <c r="O314" s="38">
        <f t="shared" si="77"/>
        <v>0.46163006471182472</v>
      </c>
      <c r="P314" s="33">
        <v>4119498</v>
      </c>
      <c r="Q314" s="33">
        <v>23802153</v>
      </c>
      <c r="R314" s="33">
        <v>23802153</v>
      </c>
      <c r="S314" s="33">
        <v>3667326</v>
      </c>
      <c r="T314" s="38">
        <f t="shared" si="78"/>
        <v>0.15407538973470172</v>
      </c>
      <c r="U314" s="38">
        <f t="shared" si="79"/>
        <v>0.66821855478507342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19333000</v>
      </c>
      <c r="E315" s="33">
        <v>19316096</v>
      </c>
      <c r="F315" s="33">
        <v>3052745</v>
      </c>
      <c r="G315" s="38">
        <f t="shared" si="72"/>
        <v>0.15790332591941239</v>
      </c>
      <c r="H315" s="33">
        <v>4995420</v>
      </c>
      <c r="I315" s="38">
        <f t="shared" si="73"/>
        <v>0.25838824807324262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8048165</v>
      </c>
      <c r="O315" s="38">
        <f t="shared" si="77"/>
        <v>0.41629157399265504</v>
      </c>
      <c r="P315" s="33">
        <v>6046532</v>
      </c>
      <c r="Q315" s="33">
        <v>17438725</v>
      </c>
      <c r="R315" s="33">
        <v>17438725</v>
      </c>
      <c r="S315" s="33">
        <v>3376468</v>
      </c>
      <c r="T315" s="38">
        <f t="shared" si="78"/>
        <v>0.19361897157045599</v>
      </c>
      <c r="U315" s="38">
        <f t="shared" si="79"/>
        <v>-0.17383716814861805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20978052</v>
      </c>
      <c r="E316" s="33">
        <v>21692331</v>
      </c>
      <c r="F316" s="33">
        <v>3762982</v>
      </c>
      <c r="G316" s="38">
        <f t="shared" si="72"/>
        <v>0.17937709373587213</v>
      </c>
      <c r="H316" s="33">
        <v>4260284</v>
      </c>
      <c r="I316" s="38">
        <f t="shared" si="73"/>
        <v>0.20308291732711883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8023266</v>
      </c>
      <c r="O316" s="38">
        <f t="shared" si="77"/>
        <v>0.38246001106299099</v>
      </c>
      <c r="P316" s="33">
        <v>7908717</v>
      </c>
      <c r="Q316" s="33">
        <v>19680150</v>
      </c>
      <c r="R316" s="33">
        <v>19680150</v>
      </c>
      <c r="S316" s="33">
        <v>5542201</v>
      </c>
      <c r="T316" s="38">
        <f t="shared" si="78"/>
        <v>0.28161375802521832</v>
      </c>
      <c r="U316" s="38">
        <f t="shared" si="79"/>
        <v>-0.46131793563987689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177961038</v>
      </c>
      <c r="E317" s="34">
        <f>SUM(E311:E316)</f>
        <v>179586056</v>
      </c>
      <c r="F317" s="34">
        <f>SUM(F311:F316)</f>
        <v>33912017</v>
      </c>
      <c r="G317" s="39">
        <f t="shared" si="72"/>
        <v>0.19055866037373867</v>
      </c>
      <c r="H317" s="34">
        <f>SUM(H311:H316)</f>
        <v>45182586</v>
      </c>
      <c r="I317" s="39">
        <f t="shared" si="73"/>
        <v>0.25389032626343749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79094603</v>
      </c>
      <c r="O317" s="39">
        <f t="shared" si="77"/>
        <v>0.44444898663717619</v>
      </c>
      <c r="P317" s="34">
        <f>SUM(P311:P316)</f>
        <v>58626945</v>
      </c>
      <c r="Q317" s="34">
        <f>SUM(Q311:Q316)</f>
        <v>174190342</v>
      </c>
      <c r="R317" s="34">
        <f>SUM(R311:R316)</f>
        <v>174190342</v>
      </c>
      <c r="S317" s="34">
        <f>SUM(S311:S316)</f>
        <v>36183078</v>
      </c>
      <c r="T317" s="39">
        <f t="shared" si="78"/>
        <v>0.20772149353722494</v>
      </c>
      <c r="U317" s="39">
        <f t="shared" si="79"/>
        <v>-0.22932047712873316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11260396</v>
      </c>
      <c r="E318" s="33">
        <v>11260396</v>
      </c>
      <c r="F318" s="33">
        <v>2458453</v>
      </c>
      <c r="G318" s="38">
        <f t="shared" si="72"/>
        <v>0.21832740162956968</v>
      </c>
      <c r="H318" s="33">
        <v>2832409</v>
      </c>
      <c r="I318" s="38">
        <f t="shared" si="73"/>
        <v>0.25153724611461264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5290862</v>
      </c>
      <c r="O318" s="38">
        <f t="shared" si="77"/>
        <v>0.46986464774418235</v>
      </c>
      <c r="P318" s="33">
        <v>4990170</v>
      </c>
      <c r="Q318" s="33">
        <v>11961396</v>
      </c>
      <c r="R318" s="33">
        <v>11961396</v>
      </c>
      <c r="S318" s="33">
        <v>2898323</v>
      </c>
      <c r="T318" s="38">
        <f t="shared" si="78"/>
        <v>0.24230641640825201</v>
      </c>
      <c r="U318" s="38">
        <f t="shared" si="79"/>
        <v>-0.43240230292755555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19164077</v>
      </c>
      <c r="E319" s="33">
        <v>19164077</v>
      </c>
      <c r="F319" s="33">
        <v>3392908</v>
      </c>
      <c r="G319" s="38">
        <f t="shared" si="72"/>
        <v>0.17704520807341778</v>
      </c>
      <c r="H319" s="33">
        <v>5105115</v>
      </c>
      <c r="I319" s="38">
        <f t="shared" si="73"/>
        <v>0.26638981882612972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8498023</v>
      </c>
      <c r="O319" s="38">
        <f t="shared" si="77"/>
        <v>0.4434350268995475</v>
      </c>
      <c r="P319" s="33">
        <v>11306494</v>
      </c>
      <c r="Q319" s="33">
        <v>23501989</v>
      </c>
      <c r="R319" s="33">
        <v>23501989</v>
      </c>
      <c r="S319" s="33">
        <v>6394243</v>
      </c>
      <c r="T319" s="38">
        <f t="shared" si="78"/>
        <v>0.2720724190620632</v>
      </c>
      <c r="U319" s="38">
        <f t="shared" si="79"/>
        <v>-0.54847939600021012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12559217</v>
      </c>
      <c r="E320" s="33">
        <v>12559217</v>
      </c>
      <c r="F320" s="33">
        <v>2656836</v>
      </c>
      <c r="G320" s="38">
        <f t="shared" si="72"/>
        <v>0.21154471652173856</v>
      </c>
      <c r="H320" s="33">
        <v>3081517</v>
      </c>
      <c r="I320" s="38">
        <f t="shared" si="73"/>
        <v>0.24535900605905608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5738353</v>
      </c>
      <c r="O320" s="38">
        <f t="shared" si="77"/>
        <v>0.45690372258079465</v>
      </c>
      <c r="P320" s="33">
        <v>5987894</v>
      </c>
      <c r="Q320" s="33">
        <v>11384600</v>
      </c>
      <c r="R320" s="33">
        <v>11384600</v>
      </c>
      <c r="S320" s="33">
        <v>3392110</v>
      </c>
      <c r="T320" s="38">
        <f t="shared" si="78"/>
        <v>0.29795601075136591</v>
      </c>
      <c r="U320" s="38">
        <f t="shared" si="79"/>
        <v>-0.48537549261894086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8691404</v>
      </c>
      <c r="E321" s="33">
        <v>8917779</v>
      </c>
      <c r="F321" s="33">
        <v>1553148</v>
      </c>
      <c r="G321" s="38">
        <f t="shared" si="72"/>
        <v>0.17869932176665587</v>
      </c>
      <c r="H321" s="33">
        <v>2228426</v>
      </c>
      <c r="I321" s="38">
        <f t="shared" si="73"/>
        <v>0.25639424884633139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3781574</v>
      </c>
      <c r="O321" s="38">
        <f t="shared" si="77"/>
        <v>0.43509357061298726</v>
      </c>
      <c r="P321" s="33">
        <v>3520957</v>
      </c>
      <c r="Q321" s="33">
        <v>8518885</v>
      </c>
      <c r="R321" s="33">
        <v>8518885</v>
      </c>
      <c r="S321" s="33">
        <v>2003621</v>
      </c>
      <c r="T321" s="38">
        <f t="shared" si="78"/>
        <v>0.23519756400045311</v>
      </c>
      <c r="U321" s="38">
        <f t="shared" si="79"/>
        <v>-0.36709650245657643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51675094</v>
      </c>
      <c r="E323" s="34">
        <f>SUM(E318:E322)</f>
        <v>51901469</v>
      </c>
      <c r="F323" s="34">
        <f>SUM(F318:F322)</f>
        <v>10061345</v>
      </c>
      <c r="G323" s="39">
        <f t="shared" si="72"/>
        <v>0.19470395157868509</v>
      </c>
      <c r="H323" s="34">
        <f>SUM(H318:H322)</f>
        <v>13247467</v>
      </c>
      <c r="I323" s="39">
        <f t="shared" si="73"/>
        <v>0.25636077217392195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23308812</v>
      </c>
      <c r="O323" s="39">
        <f t="shared" si="77"/>
        <v>0.45106472375260703</v>
      </c>
      <c r="P323" s="34">
        <f>SUM(P318:P322)</f>
        <v>25805515</v>
      </c>
      <c r="Q323" s="34">
        <f>SUM(Q318:Q322)</f>
        <v>55366870</v>
      </c>
      <c r="R323" s="34">
        <f>SUM(R318:R322)</f>
        <v>55366870</v>
      </c>
      <c r="S323" s="34">
        <f>SUM(S318:S322)</f>
        <v>14688297</v>
      </c>
      <c r="T323" s="39">
        <f t="shared" si="78"/>
        <v>0.26529036226898867</v>
      </c>
      <c r="U323" s="39">
        <f t="shared" si="79"/>
        <v>-0.48664202206388829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9166479</v>
      </c>
      <c r="E324" s="33">
        <v>9166479</v>
      </c>
      <c r="F324" s="33">
        <v>2074952</v>
      </c>
      <c r="G324" s="38">
        <f t="shared" si="72"/>
        <v>0.22636303426866522</v>
      </c>
      <c r="H324" s="33">
        <v>2807088</v>
      </c>
      <c r="I324" s="38">
        <f t="shared" si="73"/>
        <v>0.30623405126439496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4882040</v>
      </c>
      <c r="O324" s="38">
        <f t="shared" si="77"/>
        <v>0.53259708553306018</v>
      </c>
      <c r="P324" s="33">
        <v>2837820</v>
      </c>
      <c r="Q324" s="33">
        <v>8332966</v>
      </c>
      <c r="R324" s="33">
        <v>8332966</v>
      </c>
      <c r="S324" s="33">
        <v>1819537</v>
      </c>
      <c r="T324" s="38">
        <f t="shared" si="78"/>
        <v>0.21835406504718727</v>
      </c>
      <c r="U324" s="38">
        <f t="shared" si="79"/>
        <v>-1.0829439499334015E-2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22002113</v>
      </c>
      <c r="E325" s="33">
        <v>21816113</v>
      </c>
      <c r="F325" s="33">
        <v>3904710</v>
      </c>
      <c r="G325" s="38">
        <f t="shared" si="72"/>
        <v>0.1774697730168007</v>
      </c>
      <c r="H325" s="33">
        <v>6084547</v>
      </c>
      <c r="I325" s="38">
        <f t="shared" si="73"/>
        <v>0.27654375741093595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9989257</v>
      </c>
      <c r="O325" s="38">
        <f t="shared" si="77"/>
        <v>0.45401353042773662</v>
      </c>
      <c r="P325" s="33">
        <v>9512051</v>
      </c>
      <c r="Q325" s="33">
        <v>21220504</v>
      </c>
      <c r="R325" s="33">
        <v>21220504</v>
      </c>
      <c r="S325" s="33">
        <v>5703330</v>
      </c>
      <c r="T325" s="38">
        <f t="shared" si="78"/>
        <v>0.26876505854903354</v>
      </c>
      <c r="U325" s="38">
        <f t="shared" si="79"/>
        <v>-0.36033280309367555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32030281</v>
      </c>
      <c r="E326" s="33">
        <v>32030281</v>
      </c>
      <c r="F326" s="33">
        <v>5618700</v>
      </c>
      <c r="G326" s="38">
        <f t="shared" si="72"/>
        <v>0.17541837987621775</v>
      </c>
      <c r="H326" s="33">
        <v>6787802</v>
      </c>
      <c r="I326" s="38">
        <f t="shared" si="73"/>
        <v>0.21191827820680062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12406502</v>
      </c>
      <c r="O326" s="38">
        <f t="shared" si="77"/>
        <v>0.38733665808301837</v>
      </c>
      <c r="P326" s="33">
        <v>11884665</v>
      </c>
      <c r="Q326" s="33">
        <v>30162114</v>
      </c>
      <c r="R326" s="33">
        <v>30162114</v>
      </c>
      <c r="S326" s="33">
        <v>6078839</v>
      </c>
      <c r="T326" s="38">
        <f t="shared" si="78"/>
        <v>0.20153889080851561</v>
      </c>
      <c r="U326" s="38">
        <f t="shared" si="79"/>
        <v>-0.42886046851131265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60463643</v>
      </c>
      <c r="E327" s="33">
        <v>59978350</v>
      </c>
      <c r="F327" s="33">
        <v>11124809</v>
      </c>
      <c r="G327" s="38">
        <f t="shared" si="72"/>
        <v>0.18399170886874944</v>
      </c>
      <c r="H327" s="33">
        <v>14723942</v>
      </c>
      <c r="I327" s="38">
        <f t="shared" si="73"/>
        <v>0.24351728194743411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25848751</v>
      </c>
      <c r="O327" s="38">
        <f t="shared" si="77"/>
        <v>0.42750899081618354</v>
      </c>
      <c r="P327" s="33">
        <v>23325970</v>
      </c>
      <c r="Q327" s="33">
        <v>62726218</v>
      </c>
      <c r="R327" s="33">
        <v>62726218</v>
      </c>
      <c r="S327" s="33">
        <v>13676584</v>
      </c>
      <c r="T327" s="38">
        <f t="shared" si="78"/>
        <v>0.21803616471823631</v>
      </c>
      <c r="U327" s="38">
        <f t="shared" si="79"/>
        <v>-0.36877471762160374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22021100</v>
      </c>
      <c r="E328" s="33">
        <v>22021100</v>
      </c>
      <c r="F328" s="33">
        <v>5021114</v>
      </c>
      <c r="G328" s="38">
        <f t="shared" si="72"/>
        <v>0.22801376861283043</v>
      </c>
      <c r="H328" s="33">
        <v>6495228</v>
      </c>
      <c r="I328" s="38">
        <f t="shared" si="73"/>
        <v>0.2949547479462879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11516342</v>
      </c>
      <c r="O328" s="38">
        <f t="shared" si="77"/>
        <v>0.52296851655911825</v>
      </c>
      <c r="P328" s="33">
        <v>11081943</v>
      </c>
      <c r="Q328" s="33">
        <v>21186982</v>
      </c>
      <c r="R328" s="33">
        <v>21186982</v>
      </c>
      <c r="S328" s="33">
        <v>6177142</v>
      </c>
      <c r="T328" s="38">
        <f t="shared" si="78"/>
        <v>0.29155365308754216</v>
      </c>
      <c r="U328" s="38">
        <f t="shared" si="79"/>
        <v>-0.41389086733256075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32704774</v>
      </c>
      <c r="E329" s="33">
        <v>32704774</v>
      </c>
      <c r="F329" s="33">
        <v>6964139</v>
      </c>
      <c r="G329" s="38">
        <f t="shared" si="72"/>
        <v>0.21293952375270961</v>
      </c>
      <c r="H329" s="33">
        <v>7322149</v>
      </c>
      <c r="I329" s="38">
        <f t="shared" si="73"/>
        <v>0.22388624364137175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14286288</v>
      </c>
      <c r="O329" s="38">
        <f t="shared" si="77"/>
        <v>0.43682576739408135</v>
      </c>
      <c r="P329" s="33">
        <v>13105367</v>
      </c>
      <c r="Q329" s="33">
        <v>26664661</v>
      </c>
      <c r="R329" s="33">
        <v>26664661</v>
      </c>
      <c r="S329" s="33">
        <v>6932934</v>
      </c>
      <c r="T329" s="38">
        <f t="shared" si="78"/>
        <v>0.26000458059451798</v>
      </c>
      <c r="U329" s="38">
        <f t="shared" si="79"/>
        <v>-0.44128623029023151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15084832</v>
      </c>
      <c r="E330" s="33">
        <v>15084832</v>
      </c>
      <c r="F330" s="33">
        <v>3270757</v>
      </c>
      <c r="G330" s="38">
        <f t="shared" si="72"/>
        <v>0.21682422449252334</v>
      </c>
      <c r="H330" s="33">
        <v>4523544</v>
      </c>
      <c r="I330" s="38">
        <f t="shared" si="73"/>
        <v>0.29987367443004997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7794301</v>
      </c>
      <c r="O330" s="38">
        <f t="shared" si="77"/>
        <v>0.51669789892257334</v>
      </c>
      <c r="P330" s="33">
        <v>10840303</v>
      </c>
      <c r="Q330" s="33">
        <v>23788441</v>
      </c>
      <c r="R330" s="33">
        <v>23788441</v>
      </c>
      <c r="S330" s="33">
        <v>6073590</v>
      </c>
      <c r="T330" s="38">
        <f t="shared" si="78"/>
        <v>0.25531685746031024</v>
      </c>
      <c r="U330" s="38">
        <f t="shared" si="79"/>
        <v>-0.58271055707575703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7803947</v>
      </c>
      <c r="E331" s="33">
        <v>7911007</v>
      </c>
      <c r="F331" s="33">
        <v>2786654</v>
      </c>
      <c r="G331" s="38">
        <f t="shared" si="72"/>
        <v>0.35708264036134535</v>
      </c>
      <c r="H331" s="33">
        <v>2089216</v>
      </c>
      <c r="I331" s="38">
        <f t="shared" si="73"/>
        <v>0.2677127356195525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4875870</v>
      </c>
      <c r="O331" s="38">
        <f t="shared" si="77"/>
        <v>0.62479537598089785</v>
      </c>
      <c r="P331" s="33">
        <v>5892430</v>
      </c>
      <c r="Q331" s="33">
        <v>12914225</v>
      </c>
      <c r="R331" s="33">
        <v>12914225</v>
      </c>
      <c r="S331" s="33">
        <v>3704604</v>
      </c>
      <c r="T331" s="38">
        <f t="shared" si="78"/>
        <v>0.28686227783703627</v>
      </c>
      <c r="U331" s="38">
        <f t="shared" si="79"/>
        <v>-0.64544067557866613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201277169</v>
      </c>
      <c r="E332" s="34">
        <f>SUM(E324:E331)</f>
        <v>200712936</v>
      </c>
      <c r="F332" s="34">
        <f>SUM(F324:F331)</f>
        <v>40765835</v>
      </c>
      <c r="G332" s="39">
        <f t="shared" si="72"/>
        <v>0.20253581269319224</v>
      </c>
      <c r="H332" s="34">
        <f>SUM(H324:H331)</f>
        <v>50833516</v>
      </c>
      <c r="I332" s="39">
        <f t="shared" si="73"/>
        <v>0.25255480416658682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91599351</v>
      </c>
      <c r="O332" s="39">
        <f t="shared" si="77"/>
        <v>0.45509061685977908</v>
      </c>
      <c r="P332" s="34">
        <f>SUM(P324:P331)</f>
        <v>88480549</v>
      </c>
      <c r="Q332" s="34">
        <f>SUM(Q324:Q331)</f>
        <v>206996111</v>
      </c>
      <c r="R332" s="34">
        <f>SUM(R324:R331)</f>
        <v>206996111</v>
      </c>
      <c r="S332" s="34">
        <f>SUM(S324:S331)</f>
        <v>50166560</v>
      </c>
      <c r="T332" s="39">
        <f t="shared" si="78"/>
        <v>0.24235508463248376</v>
      </c>
      <c r="U332" s="39">
        <f t="shared" si="79"/>
        <v>-0.42548371846110489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1503572</v>
      </c>
      <c r="E333" s="33">
        <v>1503572</v>
      </c>
      <c r="F333" s="33">
        <v>423584</v>
      </c>
      <c r="G333" s="38">
        <f t="shared" si="72"/>
        <v>0.28171846775545167</v>
      </c>
      <c r="H333" s="33">
        <v>457937</v>
      </c>
      <c r="I333" s="38">
        <f t="shared" si="73"/>
        <v>0.3045660600224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881521</v>
      </c>
      <c r="O333" s="38">
        <f t="shared" si="77"/>
        <v>0.58628452777785167</v>
      </c>
      <c r="P333" s="33">
        <v>803032</v>
      </c>
      <c r="Q333" s="33">
        <v>1731144</v>
      </c>
      <c r="R333" s="33">
        <v>1731144</v>
      </c>
      <c r="S333" s="33">
        <v>455803</v>
      </c>
      <c r="T333" s="38">
        <f t="shared" si="78"/>
        <v>0.2632958321202627</v>
      </c>
      <c r="U333" s="38">
        <f t="shared" si="79"/>
        <v>-0.42974003526634053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3547749</v>
      </c>
      <c r="E334" s="33">
        <v>3547749</v>
      </c>
      <c r="F334" s="33">
        <v>624964</v>
      </c>
      <c r="G334" s="38">
        <f t="shared" si="72"/>
        <v>0.17615789617585687</v>
      </c>
      <c r="H334" s="33">
        <v>801776</v>
      </c>
      <c r="I334" s="38">
        <f t="shared" si="73"/>
        <v>0.22599569473488682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1426740</v>
      </c>
      <c r="O334" s="38">
        <f t="shared" si="77"/>
        <v>0.40215359091074371</v>
      </c>
      <c r="P334" s="33">
        <v>1321228</v>
      </c>
      <c r="Q334" s="33">
        <v>2517337</v>
      </c>
      <c r="R334" s="33">
        <v>2517337</v>
      </c>
      <c r="S334" s="33">
        <v>705509</v>
      </c>
      <c r="T334" s="38">
        <f t="shared" si="78"/>
        <v>0.28026005258731745</v>
      </c>
      <c r="U334" s="38">
        <f t="shared" si="79"/>
        <v>-0.39315848589342639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11897642</v>
      </c>
      <c r="E335" s="33">
        <v>11897642</v>
      </c>
      <c r="F335" s="33">
        <v>2166176</v>
      </c>
      <c r="G335" s="38">
        <f t="shared" si="72"/>
        <v>0.18206767357767195</v>
      </c>
      <c r="H335" s="33">
        <v>2956373</v>
      </c>
      <c r="I335" s="38">
        <f t="shared" si="73"/>
        <v>0.2484839432889307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5122549</v>
      </c>
      <c r="O335" s="38">
        <f t="shared" si="77"/>
        <v>0.43055161686660265</v>
      </c>
      <c r="P335" s="33">
        <v>3063895</v>
      </c>
      <c r="Q335" s="33">
        <v>8798650</v>
      </c>
      <c r="R335" s="33">
        <v>8798650</v>
      </c>
      <c r="S335" s="33">
        <v>1365455</v>
      </c>
      <c r="T335" s="38">
        <f t="shared" si="78"/>
        <v>0.15518914833525599</v>
      </c>
      <c r="U335" s="38">
        <f t="shared" si="79"/>
        <v>-3.5093239161263723E-2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1858010</v>
      </c>
      <c r="E336" s="33">
        <v>1858010</v>
      </c>
      <c r="F336" s="33">
        <v>26109</v>
      </c>
      <c r="G336" s="38">
        <f t="shared" si="72"/>
        <v>1.4052131043428184E-2</v>
      </c>
      <c r="H336" s="33">
        <v>90515</v>
      </c>
      <c r="I336" s="38">
        <f t="shared" si="73"/>
        <v>4.8716099482779961E-2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116624</v>
      </c>
      <c r="O336" s="38">
        <f t="shared" si="77"/>
        <v>6.2768230526208141E-2</v>
      </c>
      <c r="P336" s="33">
        <v>414213</v>
      </c>
      <c r="Q336" s="33">
        <v>1762098</v>
      </c>
      <c r="R336" s="33">
        <v>1762098</v>
      </c>
      <c r="S336" s="33">
        <v>276491</v>
      </c>
      <c r="T336" s="38">
        <f t="shared" si="78"/>
        <v>0.15691011510143021</v>
      </c>
      <c r="U336" s="38">
        <f t="shared" si="79"/>
        <v>-0.78147716271580081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18806973</v>
      </c>
      <c r="E337" s="34">
        <f>SUM(E333:E336)</f>
        <v>18806973</v>
      </c>
      <c r="F337" s="34">
        <f>SUM(F333:F336)</f>
        <v>3240833</v>
      </c>
      <c r="G337" s="39">
        <f t="shared" si="72"/>
        <v>0.17232081951731415</v>
      </c>
      <c r="H337" s="34">
        <f>SUM(H333:H336)</f>
        <v>4306601</v>
      </c>
      <c r="I337" s="39">
        <f t="shared" si="73"/>
        <v>0.22898958806395905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7547434</v>
      </c>
      <c r="O337" s="39">
        <f t="shared" si="77"/>
        <v>0.40131040758127318</v>
      </c>
      <c r="P337" s="34">
        <f>SUM(P333:P336)</f>
        <v>5602368</v>
      </c>
      <c r="Q337" s="34">
        <f>SUM(Q333:Q336)</f>
        <v>14809229</v>
      </c>
      <c r="R337" s="34">
        <f>SUM(R333:R336)</f>
        <v>14809229</v>
      </c>
      <c r="S337" s="34">
        <f>SUM(S333:S336)</f>
        <v>2803258</v>
      </c>
      <c r="T337" s="39">
        <f t="shared" si="78"/>
        <v>0.18929128585964874</v>
      </c>
      <c r="U337" s="39">
        <f t="shared" si="79"/>
        <v>-0.2312891620114923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1529343602</v>
      </c>
      <c r="E338" s="34">
        <f>SUM(E302,E304:E309,E311:E316,E318:E322,E324:E331,E333:E336)</f>
        <v>1535332271</v>
      </c>
      <c r="F338" s="34">
        <f>SUM(F302,F304:F309,F311:F316,F318:F322,F324:F331,F333:F336)</f>
        <v>316779119</v>
      </c>
      <c r="G338" s="39">
        <f t="shared" si="72"/>
        <v>0.20713404011088934</v>
      </c>
      <c r="H338" s="34">
        <f>SUM(H302,H304:H309,H311:H316,H318:H322,H324:H331,H333:H336)</f>
        <v>430134533</v>
      </c>
      <c r="I338" s="39">
        <f t="shared" si="73"/>
        <v>0.2812543449604728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746913652</v>
      </c>
      <c r="O338" s="39">
        <f t="shared" si="77"/>
        <v>0.48838838507136212</v>
      </c>
      <c r="P338" s="34">
        <f>SUM(P302,P304:P309,P311:P316,P318:P322,P324:P331,P333:P336)</f>
        <v>698995898</v>
      </c>
      <c r="Q338" s="34">
        <f>SUM(Q302,Q304:Q309,Q311:Q316,Q318:Q322,Q324:Q331,Q333:Q336)</f>
        <v>1569244328</v>
      </c>
      <c r="R338" s="34">
        <f>SUM(R302,R304:R309,R311:R316,R318:R322,R324:R331,R333:R336)</f>
        <v>1569244328</v>
      </c>
      <c r="S338" s="34">
        <f>SUM(S302,S304:S309,S311:S316,S318:S322,S324:S331,S333:S336)</f>
        <v>401796870</v>
      </c>
      <c r="T338" s="39">
        <f t="shared" si="78"/>
        <v>0.25604481267240881</v>
      </c>
      <c r="U338" s="39">
        <f t="shared" si="79"/>
        <v>-0.38463940313423695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10671506928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10730625448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2138472565</v>
      </c>
      <c r="G339" s="41">
        <f t="shared" si="72"/>
        <v>0.20039087070159281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2699224611</v>
      </c>
      <c r="I339" s="41">
        <f t="shared" si="73"/>
        <v>0.25293753067973457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4837697176</v>
      </c>
      <c r="O339" s="41">
        <f t="shared" si="77"/>
        <v>0.45332840138132741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4296049498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10058577013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10058577013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2305273084</v>
      </c>
      <c r="T339" s="41">
        <f t="shared" si="78"/>
        <v>0.22918481222747486</v>
      </c>
      <c r="U339" s="41">
        <f t="shared" si="79"/>
        <v>-0.37169611005259418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439275970</v>
      </c>
      <c r="E8" s="33">
        <v>439275970</v>
      </c>
      <c r="F8" s="33">
        <v>94353233</v>
      </c>
      <c r="G8" s="38">
        <f>IF(($D8       =0),0,($F8       /$D8       ))</f>
        <v>0.21479261203384287</v>
      </c>
      <c r="H8" s="33">
        <v>111677293</v>
      </c>
      <c r="I8" s="38">
        <f>IF(($D8       =0),0,($H8       /$D8       ))</f>
        <v>0.25423037139955551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206030526</v>
      </c>
      <c r="O8" s="38">
        <f>IF(($D8       =0),0,($N8       /$D8       ))</f>
        <v>0.46902298343339838</v>
      </c>
      <c r="P8" s="33">
        <v>173207883</v>
      </c>
      <c r="Q8" s="33">
        <v>305909550</v>
      </c>
      <c r="R8" s="33">
        <v>305909550</v>
      </c>
      <c r="S8" s="33">
        <v>92977254</v>
      </c>
      <c r="T8" s="38">
        <f>IF(($Q8       =0),0,($S8       /$Q8       ))</f>
        <v>0.30393707551791044</v>
      </c>
      <c r="U8" s="38">
        <f>IF(($P8       =0),0,(($H8       /$P8       )-1))</f>
        <v>-0.3552412796362161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610994910</v>
      </c>
      <c r="E9" s="33">
        <v>610994910</v>
      </c>
      <c r="F9" s="33">
        <v>57940128</v>
      </c>
      <c r="G9" s="38">
        <f>IF(($D9       =0),0,($F9       /$D9       ))</f>
        <v>9.4829150049711541E-2</v>
      </c>
      <c r="H9" s="33">
        <v>78786041</v>
      </c>
      <c r="I9" s="38">
        <f>IF(($D9       =0),0,($H9       /$D9       ))</f>
        <v>0.12894713149083353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136726169</v>
      </c>
      <c r="O9" s="38">
        <f>IF(($D9       =0),0,($N9       /$D9       ))</f>
        <v>0.22377628154054507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1050270880</v>
      </c>
      <c r="E10" s="34">
        <f>SUM(E8:E9)</f>
        <v>1050270880</v>
      </c>
      <c r="F10" s="34">
        <f>SUM(F8:F9)</f>
        <v>152293361</v>
      </c>
      <c r="G10" s="39">
        <f t="shared" ref="G10:G54" si="0">IF(($D10      =0),0,($F10      /$D10      ))</f>
        <v>0.14500388794936409</v>
      </c>
      <c r="H10" s="34">
        <f>SUM(H8:H9)</f>
        <v>190463334</v>
      </c>
      <c r="I10" s="39">
        <f t="shared" ref="I10:I54" si="1">IF(($D10      =0),0,($H10      /$D10      ))</f>
        <v>0.18134686739101058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342756695</v>
      </c>
      <c r="O10" s="39">
        <f t="shared" ref="O10:O54" si="5">IF(($D10      =0),0,($N10      /$D10      ))</f>
        <v>0.32635075534037467</v>
      </c>
      <c r="P10" s="34">
        <f>SUM(P8:P9)</f>
        <v>173207883</v>
      </c>
      <c r="Q10" s="34">
        <f>SUM(Q8:Q9)</f>
        <v>305909550</v>
      </c>
      <c r="R10" s="34">
        <f>SUM(R8:R9)</f>
        <v>305909550</v>
      </c>
      <c r="S10" s="34">
        <f>SUM(S8:S9)</f>
        <v>92977254</v>
      </c>
      <c r="T10" s="39">
        <f t="shared" ref="T10:T54" si="6">IF(($Q10      =0),0,($S10      /$Q10      ))</f>
        <v>0.30393707551791044</v>
      </c>
      <c r="U10" s="39">
        <f t="shared" ref="U10:U54" si="7">IF(($P10      =0),0,(($H10      /$P10      )-1))</f>
        <v>9.962278102550326E-2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18046088</v>
      </c>
      <c r="E11" s="33">
        <v>18046088</v>
      </c>
      <c r="F11" s="33">
        <v>4435432</v>
      </c>
      <c r="G11" s="38">
        <f t="shared" si="0"/>
        <v>0.24578357370306517</v>
      </c>
      <c r="H11" s="33">
        <v>5675635</v>
      </c>
      <c r="I11" s="38">
        <f t="shared" si="1"/>
        <v>0.31450777586809953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10111067</v>
      </c>
      <c r="O11" s="38">
        <f t="shared" si="5"/>
        <v>0.56029134957116467</v>
      </c>
      <c r="P11" s="33">
        <v>9106418</v>
      </c>
      <c r="Q11" s="33">
        <v>17601054</v>
      </c>
      <c r="R11" s="33">
        <v>17601054</v>
      </c>
      <c r="S11" s="33">
        <v>4796812</v>
      </c>
      <c r="T11" s="38">
        <f t="shared" si="6"/>
        <v>0.27252981554400096</v>
      </c>
      <c r="U11" s="38">
        <f t="shared" si="7"/>
        <v>-0.37674341327182648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1122623</v>
      </c>
      <c r="E12" s="33">
        <v>1122623</v>
      </c>
      <c r="F12" s="33">
        <v>168421</v>
      </c>
      <c r="G12" s="38">
        <f t="shared" si="0"/>
        <v>0.15002454074074734</v>
      </c>
      <c r="H12" s="33">
        <v>194316</v>
      </c>
      <c r="I12" s="38">
        <f t="shared" si="1"/>
        <v>0.17309105550126802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362737</v>
      </c>
      <c r="O12" s="38">
        <f t="shared" si="5"/>
        <v>0.32311559624201536</v>
      </c>
      <c r="P12" s="33">
        <v>434854</v>
      </c>
      <c r="Q12" s="33">
        <v>1306321</v>
      </c>
      <c r="R12" s="33">
        <v>1306321</v>
      </c>
      <c r="S12" s="33">
        <v>247465</v>
      </c>
      <c r="T12" s="38">
        <f t="shared" si="6"/>
        <v>0.18943659330287119</v>
      </c>
      <c r="U12" s="38">
        <f t="shared" si="7"/>
        <v>-0.55314657333265882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12830916</v>
      </c>
      <c r="E13" s="33">
        <v>12830916</v>
      </c>
      <c r="F13" s="33">
        <v>1721873</v>
      </c>
      <c r="G13" s="38">
        <f t="shared" si="0"/>
        <v>0.13419719995049456</v>
      </c>
      <c r="H13" s="33">
        <v>20274</v>
      </c>
      <c r="I13" s="38">
        <f t="shared" si="1"/>
        <v>1.5800898392601122E-3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1742147</v>
      </c>
      <c r="O13" s="38">
        <f t="shared" si="5"/>
        <v>0.13577728978975467</v>
      </c>
      <c r="P13" s="33">
        <v>4919255</v>
      </c>
      <c r="Q13" s="33">
        <v>12557904</v>
      </c>
      <c r="R13" s="33">
        <v>12557904</v>
      </c>
      <c r="S13" s="33">
        <v>3032089</v>
      </c>
      <c r="T13" s="38">
        <f t="shared" si="6"/>
        <v>0.2414486525776913</v>
      </c>
      <c r="U13" s="38">
        <f t="shared" si="7"/>
        <v>-0.99587864422559924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13671154</v>
      </c>
      <c r="E14" s="33">
        <v>13671154</v>
      </c>
      <c r="F14" s="33">
        <v>2251756</v>
      </c>
      <c r="G14" s="38">
        <f t="shared" si="0"/>
        <v>0.16470855349884875</v>
      </c>
      <c r="H14" s="33">
        <v>3719460</v>
      </c>
      <c r="I14" s="38">
        <f t="shared" si="1"/>
        <v>0.27206627911586689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5971216</v>
      </c>
      <c r="O14" s="38">
        <f t="shared" si="5"/>
        <v>0.43677483261471561</v>
      </c>
      <c r="P14" s="33">
        <v>5527118</v>
      </c>
      <c r="Q14" s="33">
        <v>11775400</v>
      </c>
      <c r="R14" s="33">
        <v>11775400</v>
      </c>
      <c r="S14" s="33">
        <v>3523178</v>
      </c>
      <c r="T14" s="38">
        <f t="shared" si="6"/>
        <v>0.29919815887358392</v>
      </c>
      <c r="U14" s="38">
        <f t="shared" si="7"/>
        <v>-0.32705254347745061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54229717</v>
      </c>
      <c r="E16" s="33">
        <v>54229717</v>
      </c>
      <c r="F16" s="33">
        <v>9448431</v>
      </c>
      <c r="G16" s="38">
        <f t="shared" si="0"/>
        <v>0.17422976778580646</v>
      </c>
      <c r="H16" s="33">
        <v>16484116</v>
      </c>
      <c r="I16" s="38">
        <f t="shared" si="1"/>
        <v>0.30396832054277545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25932547</v>
      </c>
      <c r="O16" s="38">
        <f t="shared" si="5"/>
        <v>0.47819808832858191</v>
      </c>
      <c r="P16" s="33">
        <v>24992319</v>
      </c>
      <c r="Q16" s="33">
        <v>45537414</v>
      </c>
      <c r="R16" s="33">
        <v>45537414</v>
      </c>
      <c r="S16" s="33">
        <v>16147087</v>
      </c>
      <c r="T16" s="38">
        <f t="shared" si="6"/>
        <v>0.35458945912036199</v>
      </c>
      <c r="U16" s="38">
        <f t="shared" si="7"/>
        <v>-0.34043271454721746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566105</v>
      </c>
      <c r="E17" s="33">
        <v>566105</v>
      </c>
      <c r="F17" s="33">
        <v>0</v>
      </c>
      <c r="G17" s="38">
        <f t="shared" si="0"/>
        <v>0</v>
      </c>
      <c r="H17" s="33">
        <v>7140</v>
      </c>
      <c r="I17" s="38">
        <f t="shared" si="1"/>
        <v>1.2612501214439017E-2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7140</v>
      </c>
      <c r="O17" s="38">
        <f t="shared" si="5"/>
        <v>1.2612501214439017E-2</v>
      </c>
      <c r="P17" s="33">
        <v>0</v>
      </c>
      <c r="Q17" s="33">
        <v>430230</v>
      </c>
      <c r="R17" s="33">
        <v>430230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100466603</v>
      </c>
      <c r="E19" s="34">
        <f>SUM(E11:E18)</f>
        <v>100466603</v>
      </c>
      <c r="F19" s="34">
        <f>SUM(F11:F18)</f>
        <v>18025913</v>
      </c>
      <c r="G19" s="39">
        <f t="shared" si="0"/>
        <v>0.17942194183673155</v>
      </c>
      <c r="H19" s="34">
        <f>SUM(H11:H18)</f>
        <v>26100941</v>
      </c>
      <c r="I19" s="39">
        <f t="shared" si="1"/>
        <v>0.25979718852442935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44126854</v>
      </c>
      <c r="O19" s="39">
        <f t="shared" si="5"/>
        <v>0.43921913036116089</v>
      </c>
      <c r="P19" s="34">
        <f>SUM(P11:P18)</f>
        <v>44979964</v>
      </c>
      <c r="Q19" s="34">
        <f>SUM(Q11:Q18)</f>
        <v>89208323</v>
      </c>
      <c r="R19" s="34">
        <f>SUM(R11:R18)</f>
        <v>89208323</v>
      </c>
      <c r="S19" s="34">
        <f>SUM(S11:S18)</f>
        <v>27746631</v>
      </c>
      <c r="T19" s="39">
        <f t="shared" si="6"/>
        <v>0.31103186414568068</v>
      </c>
      <c r="U19" s="39">
        <f t="shared" si="7"/>
        <v>-0.41972072276447359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2996104</v>
      </c>
      <c r="R20" s="33">
        <v>2996104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450000</v>
      </c>
      <c r="R21" s="33">
        <v>450000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2859772</v>
      </c>
      <c r="E23" s="33">
        <v>2859772</v>
      </c>
      <c r="F23" s="33">
        <v>475332</v>
      </c>
      <c r="G23" s="38">
        <f t="shared" si="0"/>
        <v>0.1662132505668284</v>
      </c>
      <c r="H23" s="33">
        <v>562990</v>
      </c>
      <c r="I23" s="38">
        <f t="shared" si="1"/>
        <v>0.19686534450998192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1038322</v>
      </c>
      <c r="O23" s="38">
        <f t="shared" si="5"/>
        <v>0.36307859507681034</v>
      </c>
      <c r="P23" s="33">
        <v>860162</v>
      </c>
      <c r="Q23" s="33">
        <v>3658100</v>
      </c>
      <c r="R23" s="33">
        <v>3658100</v>
      </c>
      <c r="S23" s="33">
        <v>500291</v>
      </c>
      <c r="T23" s="38">
        <f t="shared" si="6"/>
        <v>0.13676252699488806</v>
      </c>
      <c r="U23" s="38">
        <f t="shared" si="7"/>
        <v>-0.34548375771075679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2180737</v>
      </c>
      <c r="E24" s="33">
        <v>2180737</v>
      </c>
      <c r="F24" s="33">
        <v>449992</v>
      </c>
      <c r="G24" s="38">
        <f t="shared" si="0"/>
        <v>0.2063485876563749</v>
      </c>
      <c r="H24" s="33">
        <v>560045</v>
      </c>
      <c r="I24" s="38">
        <f t="shared" si="1"/>
        <v>0.25681455397876957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1010037</v>
      </c>
      <c r="O24" s="38">
        <f t="shared" si="5"/>
        <v>0.46316314163514444</v>
      </c>
      <c r="P24" s="33">
        <v>918711</v>
      </c>
      <c r="Q24" s="33">
        <v>2100739</v>
      </c>
      <c r="R24" s="33">
        <v>2100739</v>
      </c>
      <c r="S24" s="33">
        <v>477336</v>
      </c>
      <c r="T24" s="38">
        <f t="shared" si="6"/>
        <v>0.22722289632362708</v>
      </c>
      <c r="U24" s="38">
        <f t="shared" si="7"/>
        <v>-0.39040133404302335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3757422</v>
      </c>
      <c r="E25" s="33">
        <v>3757422</v>
      </c>
      <c r="F25" s="33">
        <v>900680</v>
      </c>
      <c r="G25" s="38">
        <f t="shared" si="0"/>
        <v>0.23970690542611398</v>
      </c>
      <c r="H25" s="33">
        <v>1294025</v>
      </c>
      <c r="I25" s="38">
        <f t="shared" si="1"/>
        <v>0.34439171325446011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2194705</v>
      </c>
      <c r="O25" s="38">
        <f t="shared" si="5"/>
        <v>0.58409861868057411</v>
      </c>
      <c r="P25" s="33">
        <v>918572</v>
      </c>
      <c r="Q25" s="33">
        <v>3362773</v>
      </c>
      <c r="R25" s="33">
        <v>3362773</v>
      </c>
      <c r="S25" s="33">
        <v>918572</v>
      </c>
      <c r="T25" s="38">
        <f t="shared" si="6"/>
        <v>0.27315908626600727</v>
      </c>
      <c r="U25" s="38">
        <f t="shared" si="7"/>
        <v>0.4087355155611101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8797931</v>
      </c>
      <c r="E27" s="34">
        <f>SUM(E20:E26)</f>
        <v>8797931</v>
      </c>
      <c r="F27" s="34">
        <f>SUM(F20:F26)</f>
        <v>1826004</v>
      </c>
      <c r="G27" s="39">
        <f t="shared" si="0"/>
        <v>0.20754925220486498</v>
      </c>
      <c r="H27" s="34">
        <f>SUM(H20:H26)</f>
        <v>2417060</v>
      </c>
      <c r="I27" s="39">
        <f t="shared" si="1"/>
        <v>0.27473050197824922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4243064</v>
      </c>
      <c r="O27" s="39">
        <f t="shared" si="5"/>
        <v>0.4822797541831142</v>
      </c>
      <c r="P27" s="34">
        <f>SUM(P20:P26)</f>
        <v>2697445</v>
      </c>
      <c r="Q27" s="34">
        <f>SUM(Q20:Q26)</f>
        <v>12567716</v>
      </c>
      <c r="R27" s="34">
        <f>SUM(R20:R26)</f>
        <v>12567716</v>
      </c>
      <c r="S27" s="34">
        <f>SUM(S20:S26)</f>
        <v>1896199</v>
      </c>
      <c r="T27" s="39">
        <f t="shared" si="6"/>
        <v>0.15087856854817533</v>
      </c>
      <c r="U27" s="39">
        <f t="shared" si="7"/>
        <v>-0.10394465874188352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8678630</v>
      </c>
      <c r="E28" s="33">
        <v>8678630</v>
      </c>
      <c r="F28" s="33">
        <v>2175645</v>
      </c>
      <c r="G28" s="38">
        <f t="shared" si="0"/>
        <v>0.25068991303927002</v>
      </c>
      <c r="H28" s="33">
        <v>2595963</v>
      </c>
      <c r="I28" s="38">
        <f t="shared" si="1"/>
        <v>0.29912128988100656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4771608</v>
      </c>
      <c r="O28" s="38">
        <f t="shared" si="5"/>
        <v>0.54981120292027663</v>
      </c>
      <c r="P28" s="33">
        <v>2210348</v>
      </c>
      <c r="Q28" s="33">
        <v>9071536</v>
      </c>
      <c r="R28" s="33">
        <v>9071536</v>
      </c>
      <c r="S28" s="33">
        <v>1472448</v>
      </c>
      <c r="T28" s="38">
        <f t="shared" si="6"/>
        <v>0.16231518014148871</v>
      </c>
      <c r="U28" s="38">
        <f t="shared" si="7"/>
        <v>0.17445895397466815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80000</v>
      </c>
      <c r="E29" s="33">
        <v>80000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66000</v>
      </c>
      <c r="R29" s="33">
        <v>66000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4574135</v>
      </c>
      <c r="E30" s="33">
        <v>4574135</v>
      </c>
      <c r="F30" s="33">
        <v>237623</v>
      </c>
      <c r="G30" s="38">
        <f t="shared" si="0"/>
        <v>5.1949275655397142E-2</v>
      </c>
      <c r="H30" s="33">
        <v>1081272</v>
      </c>
      <c r="I30" s="38">
        <f t="shared" si="1"/>
        <v>0.23638830073882822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1318895</v>
      </c>
      <c r="O30" s="38">
        <f t="shared" si="5"/>
        <v>0.28833757639422536</v>
      </c>
      <c r="P30" s="33">
        <v>1487984</v>
      </c>
      <c r="Q30" s="33">
        <v>2026833</v>
      </c>
      <c r="R30" s="33">
        <v>2026833</v>
      </c>
      <c r="S30" s="33">
        <v>788427</v>
      </c>
      <c r="T30" s="38">
        <f t="shared" si="6"/>
        <v>0.38899455455876236</v>
      </c>
      <c r="U30" s="38">
        <f t="shared" si="7"/>
        <v>-0.27333089603114014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6239</v>
      </c>
      <c r="E32" s="33">
        <v>6239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68550</v>
      </c>
      <c r="Q32" s="33">
        <v>5921</v>
      </c>
      <c r="R32" s="33">
        <v>5921</v>
      </c>
      <c r="S32" s="33">
        <v>34275</v>
      </c>
      <c r="T32" s="38">
        <f t="shared" si="6"/>
        <v>5.7887181219388619</v>
      </c>
      <c r="U32" s="38">
        <f t="shared" si="7"/>
        <v>-1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20547946</v>
      </c>
      <c r="E33" s="33">
        <v>20547946</v>
      </c>
      <c r="F33" s="33">
        <v>6860170</v>
      </c>
      <c r="G33" s="38">
        <f t="shared" si="0"/>
        <v>0.33386159375735169</v>
      </c>
      <c r="H33" s="33">
        <v>7991766</v>
      </c>
      <c r="I33" s="38">
        <f t="shared" si="1"/>
        <v>0.38893259696127291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14851936</v>
      </c>
      <c r="O33" s="38">
        <f t="shared" si="5"/>
        <v>0.72279419071862461</v>
      </c>
      <c r="P33" s="33">
        <v>14550110</v>
      </c>
      <c r="Q33" s="33">
        <v>20493883</v>
      </c>
      <c r="R33" s="33">
        <v>20493883</v>
      </c>
      <c r="S33" s="33">
        <v>7448102</v>
      </c>
      <c r="T33" s="38">
        <f t="shared" si="6"/>
        <v>0.363430492893904</v>
      </c>
      <c r="U33" s="38">
        <f t="shared" si="7"/>
        <v>-0.45074188442561602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33886950</v>
      </c>
      <c r="E35" s="34">
        <f>SUM(E28:E34)</f>
        <v>33886950</v>
      </c>
      <c r="F35" s="34">
        <f>SUM(F28:F34)</f>
        <v>9273438</v>
      </c>
      <c r="G35" s="39">
        <f t="shared" si="0"/>
        <v>0.27365808961856997</v>
      </c>
      <c r="H35" s="34">
        <f>SUM(H28:H34)</f>
        <v>11669001</v>
      </c>
      <c r="I35" s="39">
        <f t="shared" si="1"/>
        <v>0.34435087843550394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20942439</v>
      </c>
      <c r="O35" s="39">
        <f t="shared" si="5"/>
        <v>0.6180089680540739</v>
      </c>
      <c r="P35" s="34">
        <f>SUM(P28:P34)</f>
        <v>18316992</v>
      </c>
      <c r="Q35" s="34">
        <f>SUM(Q28:Q34)</f>
        <v>31664173</v>
      </c>
      <c r="R35" s="34">
        <f>SUM(R28:R34)</f>
        <v>31664173</v>
      </c>
      <c r="S35" s="34">
        <f>SUM(S28:S34)</f>
        <v>9743252</v>
      </c>
      <c r="T35" s="39">
        <f t="shared" si="6"/>
        <v>0.30770587313302006</v>
      </c>
      <c r="U35" s="39">
        <f t="shared" si="7"/>
        <v>-0.36294119689521076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7864022</v>
      </c>
      <c r="E36" s="33">
        <v>7864022</v>
      </c>
      <c r="F36" s="33">
        <v>55986</v>
      </c>
      <c r="G36" s="38">
        <f t="shared" si="0"/>
        <v>7.1192578047212995E-3</v>
      </c>
      <c r="H36" s="33">
        <v>3305479</v>
      </c>
      <c r="I36" s="38">
        <f t="shared" si="1"/>
        <v>0.42032931749173641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3361465</v>
      </c>
      <c r="O36" s="38">
        <f t="shared" si="5"/>
        <v>0.42744857529645769</v>
      </c>
      <c r="P36" s="33">
        <v>3343587</v>
      </c>
      <c r="Q36" s="33">
        <v>9672023</v>
      </c>
      <c r="R36" s="33">
        <v>9672023</v>
      </c>
      <c r="S36" s="33">
        <v>3309516</v>
      </c>
      <c r="T36" s="38">
        <f t="shared" si="6"/>
        <v>0.34217412427575905</v>
      </c>
      <c r="U36" s="38">
        <f t="shared" si="7"/>
        <v>-1.1397340640455944E-2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2929121</v>
      </c>
      <c r="E37" s="33">
        <v>2929121</v>
      </c>
      <c r="F37" s="33">
        <v>141745</v>
      </c>
      <c r="G37" s="38">
        <f t="shared" si="0"/>
        <v>4.8391650600982342E-2</v>
      </c>
      <c r="H37" s="33">
        <v>310058</v>
      </c>
      <c r="I37" s="38">
        <f t="shared" si="1"/>
        <v>0.10585359908313791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451803</v>
      </c>
      <c r="O37" s="38">
        <f t="shared" si="5"/>
        <v>0.15424524968412026</v>
      </c>
      <c r="P37" s="33">
        <v>383131</v>
      </c>
      <c r="Q37" s="33">
        <v>2643628</v>
      </c>
      <c r="R37" s="33">
        <v>2643628</v>
      </c>
      <c r="S37" s="33">
        <v>234199</v>
      </c>
      <c r="T37" s="38">
        <f t="shared" si="6"/>
        <v>8.8589998290228428E-2</v>
      </c>
      <c r="U37" s="38">
        <f t="shared" si="7"/>
        <v>-0.1907258874901796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4566706</v>
      </c>
      <c r="E38" s="33">
        <v>4566706</v>
      </c>
      <c r="F38" s="33">
        <v>4019074</v>
      </c>
      <c r="G38" s="38">
        <f t="shared" si="0"/>
        <v>0.88008161681527119</v>
      </c>
      <c r="H38" s="33">
        <v>10002478</v>
      </c>
      <c r="I38" s="38">
        <f t="shared" si="1"/>
        <v>2.1903047842361651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14021552</v>
      </c>
      <c r="O38" s="38">
        <f t="shared" si="5"/>
        <v>3.0703864010514361</v>
      </c>
      <c r="P38" s="33">
        <v>5427014</v>
      </c>
      <c r="Q38" s="33">
        <v>9092079</v>
      </c>
      <c r="R38" s="33">
        <v>9092079</v>
      </c>
      <c r="S38" s="33">
        <v>1923757</v>
      </c>
      <c r="T38" s="38">
        <f t="shared" si="6"/>
        <v>0.21158604099238468</v>
      </c>
      <c r="U38" s="38">
        <f t="shared" si="7"/>
        <v>0.843090509808893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15359849</v>
      </c>
      <c r="E40" s="34">
        <f>SUM(E36:E39)</f>
        <v>15359849</v>
      </c>
      <c r="F40" s="34">
        <f>SUM(F36:F39)</f>
        <v>4216805</v>
      </c>
      <c r="G40" s="39">
        <f t="shared" si="0"/>
        <v>0.27453427439293188</v>
      </c>
      <c r="H40" s="34">
        <f>SUM(H36:H39)</f>
        <v>13618015</v>
      </c>
      <c r="I40" s="39">
        <f t="shared" si="1"/>
        <v>0.88659823413628613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17834820</v>
      </c>
      <c r="O40" s="39">
        <f t="shared" si="5"/>
        <v>1.1611325085292179</v>
      </c>
      <c r="P40" s="34">
        <f>SUM(P36:P39)</f>
        <v>9153732</v>
      </c>
      <c r="Q40" s="34">
        <f>SUM(Q36:Q39)</f>
        <v>21407730</v>
      </c>
      <c r="R40" s="34">
        <f>SUM(R36:R39)</f>
        <v>21407730</v>
      </c>
      <c r="S40" s="34">
        <f>SUM(S36:S39)</f>
        <v>5467472</v>
      </c>
      <c r="T40" s="39">
        <f t="shared" si="6"/>
        <v>0.2553970925455431</v>
      </c>
      <c r="U40" s="39">
        <f t="shared" si="7"/>
        <v>0.48770086342925478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20886181</v>
      </c>
      <c r="E45" s="33">
        <v>20886181</v>
      </c>
      <c r="F45" s="33">
        <v>4284748</v>
      </c>
      <c r="G45" s="38">
        <f t="shared" si="0"/>
        <v>0.20514750877625737</v>
      </c>
      <c r="H45" s="33">
        <v>5119920</v>
      </c>
      <c r="I45" s="38">
        <f t="shared" si="1"/>
        <v>0.24513433068496343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9404668</v>
      </c>
      <c r="O45" s="38">
        <f t="shared" si="5"/>
        <v>0.4502818394612208</v>
      </c>
      <c r="P45" s="33">
        <v>8190328</v>
      </c>
      <c r="Q45" s="33">
        <v>14623006</v>
      </c>
      <c r="R45" s="33">
        <v>14623006</v>
      </c>
      <c r="S45" s="33">
        <v>4395028</v>
      </c>
      <c r="T45" s="38">
        <f t="shared" si="6"/>
        <v>0.3005557133738439</v>
      </c>
      <c r="U45" s="38">
        <f t="shared" si="7"/>
        <v>-0.37488217810080382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6973193</v>
      </c>
      <c r="E46" s="33">
        <v>6973193</v>
      </c>
      <c r="F46" s="33">
        <v>808827</v>
      </c>
      <c r="G46" s="38">
        <f t="shared" si="0"/>
        <v>0.11599090975970405</v>
      </c>
      <c r="H46" s="33">
        <v>897924</v>
      </c>
      <c r="I46" s="38">
        <f t="shared" si="1"/>
        <v>0.12876798333274297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1706751</v>
      </c>
      <c r="O46" s="38">
        <f t="shared" si="5"/>
        <v>0.24475889309244703</v>
      </c>
      <c r="P46" s="33">
        <v>1792876</v>
      </c>
      <c r="Q46" s="33">
        <v>9298410</v>
      </c>
      <c r="R46" s="33">
        <v>9298410</v>
      </c>
      <c r="S46" s="33">
        <v>988696</v>
      </c>
      <c r="T46" s="38">
        <f t="shared" si="6"/>
        <v>0.1063295767771049</v>
      </c>
      <c r="U46" s="38">
        <f t="shared" si="7"/>
        <v>-0.49917116409612261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27859374</v>
      </c>
      <c r="E47" s="34">
        <f>SUM(E41:E46)</f>
        <v>27859374</v>
      </c>
      <c r="F47" s="34">
        <f>SUM(F41:F46)</f>
        <v>5093575</v>
      </c>
      <c r="G47" s="39">
        <f t="shared" si="0"/>
        <v>0.18283163864342394</v>
      </c>
      <c r="H47" s="34">
        <f>SUM(H41:H46)</f>
        <v>6017844</v>
      </c>
      <c r="I47" s="39">
        <f t="shared" si="1"/>
        <v>0.21600786866208838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11111419</v>
      </c>
      <c r="O47" s="39">
        <f t="shared" si="5"/>
        <v>0.39883950730551232</v>
      </c>
      <c r="P47" s="34">
        <f>SUM(P41:P46)</f>
        <v>9983204</v>
      </c>
      <c r="Q47" s="34">
        <f>SUM(Q41:Q46)</f>
        <v>23921416</v>
      </c>
      <c r="R47" s="34">
        <f>SUM(R41:R46)</f>
        <v>23921416</v>
      </c>
      <c r="S47" s="34">
        <f>SUM(S41:S46)</f>
        <v>5383724</v>
      </c>
      <c r="T47" s="39">
        <f t="shared" si="6"/>
        <v>0.22505875070271761</v>
      </c>
      <c r="U47" s="39">
        <f t="shared" si="7"/>
        <v>-0.39720314239797161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49531</v>
      </c>
      <c r="E49" s="33">
        <v>49531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20</v>
      </c>
      <c r="Q49" s="33">
        <v>47626</v>
      </c>
      <c r="R49" s="33">
        <v>47626</v>
      </c>
      <c r="S49" s="33">
        <v>0</v>
      </c>
      <c r="T49" s="38">
        <f t="shared" si="6"/>
        <v>0</v>
      </c>
      <c r="U49" s="38">
        <f t="shared" si="7"/>
        <v>-1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2852510</v>
      </c>
      <c r="E50" s="33">
        <v>2852510</v>
      </c>
      <c r="F50" s="33">
        <v>719940</v>
      </c>
      <c r="G50" s="38">
        <f t="shared" si="0"/>
        <v>0.25238824754339162</v>
      </c>
      <c r="H50" s="33">
        <v>695335</v>
      </c>
      <c r="I50" s="38">
        <f t="shared" si="1"/>
        <v>0.24376251091144291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1415275</v>
      </c>
      <c r="O50" s="38">
        <f t="shared" si="5"/>
        <v>0.49615075845483453</v>
      </c>
      <c r="P50" s="33">
        <v>1228342</v>
      </c>
      <c r="Q50" s="33">
        <v>2768688</v>
      </c>
      <c r="R50" s="33">
        <v>2768688</v>
      </c>
      <c r="S50" s="33">
        <v>542970</v>
      </c>
      <c r="T50" s="38">
        <f t="shared" si="6"/>
        <v>0.19611093774379779</v>
      </c>
      <c r="U50" s="38">
        <f t="shared" si="7"/>
        <v>-0.4339239397496788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2902747</v>
      </c>
      <c r="E52" s="33">
        <v>2902747</v>
      </c>
      <c r="F52" s="33">
        <v>423276</v>
      </c>
      <c r="G52" s="38">
        <f t="shared" si="0"/>
        <v>0.14581911547923398</v>
      </c>
      <c r="H52" s="33">
        <v>712696</v>
      </c>
      <c r="I52" s="38">
        <f t="shared" si="1"/>
        <v>0.24552467025200611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1135972</v>
      </c>
      <c r="O52" s="38">
        <f t="shared" si="5"/>
        <v>0.39134378573124012</v>
      </c>
      <c r="P52" s="33">
        <v>772845</v>
      </c>
      <c r="Q52" s="33">
        <v>340000</v>
      </c>
      <c r="R52" s="33">
        <v>340000</v>
      </c>
      <c r="S52" s="33">
        <v>424352</v>
      </c>
      <c r="T52" s="38">
        <f t="shared" si="6"/>
        <v>1.2480941176470588</v>
      </c>
      <c r="U52" s="38">
        <f t="shared" si="7"/>
        <v>-7.7828025024422764E-2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5804788</v>
      </c>
      <c r="E53" s="34">
        <f>SUM(E48:E52)</f>
        <v>5804788</v>
      </c>
      <c r="F53" s="34">
        <f>SUM(F48:F52)</f>
        <v>1143216</v>
      </c>
      <c r="G53" s="39">
        <f t="shared" si="0"/>
        <v>0.19694362653726544</v>
      </c>
      <c r="H53" s="34">
        <f>SUM(H48:H52)</f>
        <v>1408031</v>
      </c>
      <c r="I53" s="39">
        <f t="shared" si="1"/>
        <v>0.24256372498013709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2551247</v>
      </c>
      <c r="O53" s="39">
        <f t="shared" si="5"/>
        <v>0.43950735151740256</v>
      </c>
      <c r="P53" s="34">
        <f>SUM(P48:P52)</f>
        <v>2001207</v>
      </c>
      <c r="Q53" s="34">
        <f>SUM(Q48:Q52)</f>
        <v>3156314</v>
      </c>
      <c r="R53" s="34">
        <f>SUM(R48:R52)</f>
        <v>3156314</v>
      </c>
      <c r="S53" s="34">
        <f>SUM(S48:S52)</f>
        <v>967322</v>
      </c>
      <c r="T53" s="39">
        <f t="shared" si="6"/>
        <v>0.30647204302233555</v>
      </c>
      <c r="U53" s="39">
        <f t="shared" si="7"/>
        <v>-0.29640911709783146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1242446375</v>
      </c>
      <c r="E54" s="34">
        <f>SUM(E8:E9,E11:E18,E20:E26,E28:E34,E36:E39,E41:E46,E48:E52)</f>
        <v>1242446375</v>
      </c>
      <c r="F54" s="34">
        <f>SUM(F8:F9,F11:F18,F20:F26,F28:F34,F36:F39,F41:F46,F48:F52)</f>
        <v>191872312</v>
      </c>
      <c r="G54" s="39">
        <f t="shared" si="0"/>
        <v>0.15443106105887267</v>
      </c>
      <c r="H54" s="34">
        <f>SUM(H8:H9,H11:H18,H20:H26,H28:H34,H36:H39,H41:H46,H48:H52)</f>
        <v>251694226</v>
      </c>
      <c r="I54" s="39">
        <f t="shared" si="1"/>
        <v>0.20257954875517264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443566538</v>
      </c>
      <c r="O54" s="39">
        <f t="shared" si="5"/>
        <v>0.35701060981404531</v>
      </c>
      <c r="P54" s="34">
        <f>SUM(P8:P9,P11:P18,P20:P26,P28:P34,P36:P39,P41:P46,P48:P52)</f>
        <v>260340427</v>
      </c>
      <c r="Q54" s="34">
        <f>SUM(Q8:Q9,Q11:Q18,Q20:Q26,Q28:Q34,Q36:Q39,Q41:Q46,Q48:Q52)</f>
        <v>487835222</v>
      </c>
      <c r="R54" s="34">
        <f>SUM(R8:R9,R11:R18,R20:R26,R28:R34,R36:R39,R41:R46,R48:R52)</f>
        <v>487835222</v>
      </c>
      <c r="S54" s="34">
        <f>SUM(S8:S9,S11:S18,S20:S26,S28:S34,S36:S39,S41:S46,S48:S52)</f>
        <v>144181854</v>
      </c>
      <c r="T54" s="39">
        <f t="shared" si="6"/>
        <v>0.29555441570801544</v>
      </c>
      <c r="U54" s="39">
        <f t="shared" si="7"/>
        <v>-3.3211134742434756E-2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214908118</v>
      </c>
      <c r="E57" s="33">
        <v>214908118</v>
      </c>
      <c r="F57" s="33">
        <v>33196163</v>
      </c>
      <c r="G57" s="38">
        <f t="shared" ref="G57:G85" si="8">IF(($D57      =0),0,($F57      /$D57      ))</f>
        <v>0.15446677077131168</v>
      </c>
      <c r="H57" s="33">
        <v>82331301</v>
      </c>
      <c r="I57" s="38">
        <f t="shared" ref="I57:I85" si="9">IF(($D57      =0),0,($H57      /$D57      ))</f>
        <v>0.38310000462616306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115527464</v>
      </c>
      <c r="O57" s="38">
        <f t="shared" ref="O57:O85" si="13">IF(($D57      =0),0,($N57      /$D57      ))</f>
        <v>0.53756677539747477</v>
      </c>
      <c r="P57" s="33">
        <v>61037295</v>
      </c>
      <c r="Q57" s="33">
        <v>179150962</v>
      </c>
      <c r="R57" s="33">
        <v>179150962</v>
      </c>
      <c r="S57" s="33">
        <v>32091932</v>
      </c>
      <c r="T57" s="38">
        <f t="shared" ref="T57:T85" si="14">IF(($Q57      =0),0,($S57      /$Q57      ))</f>
        <v>0.17913346175612499</v>
      </c>
      <c r="U57" s="38">
        <f t="shared" ref="U57:U85" si="15">IF(($P57      =0),0,(($H57      /$P57      )-1))</f>
        <v>0.34886876949576484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214908118</v>
      </c>
      <c r="E58" s="34">
        <f>E57</f>
        <v>214908118</v>
      </c>
      <c r="F58" s="34">
        <f>F57</f>
        <v>33196163</v>
      </c>
      <c r="G58" s="39">
        <f t="shared" si="8"/>
        <v>0.15446677077131168</v>
      </c>
      <c r="H58" s="34">
        <f>H57</f>
        <v>82331301</v>
      </c>
      <c r="I58" s="39">
        <f t="shared" si="9"/>
        <v>0.38310000462616306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115527464</v>
      </c>
      <c r="O58" s="39">
        <f t="shared" si="13"/>
        <v>0.53756677539747477</v>
      </c>
      <c r="P58" s="34">
        <f>P57</f>
        <v>61037295</v>
      </c>
      <c r="Q58" s="34">
        <f>Q57</f>
        <v>179150962</v>
      </c>
      <c r="R58" s="34">
        <f>R57</f>
        <v>179150962</v>
      </c>
      <c r="S58" s="34">
        <f>S57</f>
        <v>32091932</v>
      </c>
      <c r="T58" s="39">
        <f t="shared" si="14"/>
        <v>0.17913346175612499</v>
      </c>
      <c r="U58" s="39">
        <f t="shared" si="15"/>
        <v>0.34886876949576484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500000</v>
      </c>
      <c r="E59" s="33">
        <v>500000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400000</v>
      </c>
      <c r="R59" s="33">
        <v>400000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892971</v>
      </c>
      <c r="E60" s="33">
        <v>892971</v>
      </c>
      <c r="F60" s="33">
        <v>173670</v>
      </c>
      <c r="G60" s="38">
        <f t="shared" si="8"/>
        <v>0.19448559919639047</v>
      </c>
      <c r="H60" s="33">
        <v>5324558</v>
      </c>
      <c r="I60" s="38">
        <f t="shared" si="9"/>
        <v>5.9627445908097796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5498228</v>
      </c>
      <c r="O60" s="38">
        <f t="shared" si="13"/>
        <v>6.1572301900061701</v>
      </c>
      <c r="P60" s="33">
        <v>1254024</v>
      </c>
      <c r="Q60" s="33">
        <v>3167574</v>
      </c>
      <c r="R60" s="33">
        <v>3167574</v>
      </c>
      <c r="S60" s="33">
        <v>287213</v>
      </c>
      <c r="T60" s="38">
        <f t="shared" si="14"/>
        <v>9.0672861944188207E-2</v>
      </c>
      <c r="U60" s="38">
        <f t="shared" si="15"/>
        <v>3.2459777484322467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883059</v>
      </c>
      <c r="E61" s="33">
        <v>883059</v>
      </c>
      <c r="F61" s="33">
        <v>346189</v>
      </c>
      <c r="G61" s="38">
        <f t="shared" si="8"/>
        <v>0.39203382786427632</v>
      </c>
      <c r="H61" s="33">
        <v>389334</v>
      </c>
      <c r="I61" s="38">
        <f t="shared" si="9"/>
        <v>0.44089239790319784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735523</v>
      </c>
      <c r="O61" s="38">
        <f t="shared" si="13"/>
        <v>0.83292622576747422</v>
      </c>
      <c r="P61" s="33">
        <v>319034</v>
      </c>
      <c r="Q61" s="33">
        <v>706680</v>
      </c>
      <c r="R61" s="33">
        <v>706680</v>
      </c>
      <c r="S61" s="33">
        <v>92954</v>
      </c>
      <c r="T61" s="38">
        <f t="shared" si="14"/>
        <v>0.13153619743023717</v>
      </c>
      <c r="U61" s="38">
        <f t="shared" si="15"/>
        <v>0.22035268968197741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2276030</v>
      </c>
      <c r="E63" s="34">
        <f>SUM(E59:E62)</f>
        <v>2276030</v>
      </c>
      <c r="F63" s="34">
        <f>SUM(F59:F62)</f>
        <v>519859</v>
      </c>
      <c r="G63" s="39">
        <f t="shared" si="8"/>
        <v>0.22840604034217477</v>
      </c>
      <c r="H63" s="34">
        <f>SUM(H59:H62)</f>
        <v>5713892</v>
      </c>
      <c r="I63" s="39">
        <f t="shared" si="9"/>
        <v>2.5104642733180142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6233751</v>
      </c>
      <c r="O63" s="39">
        <f t="shared" si="13"/>
        <v>2.7388703136601888</v>
      </c>
      <c r="P63" s="34">
        <f>SUM(P59:P62)</f>
        <v>1573058</v>
      </c>
      <c r="Q63" s="34">
        <f>SUM(Q59:Q62)</f>
        <v>4274254</v>
      </c>
      <c r="R63" s="34">
        <f>SUM(R59:R62)</f>
        <v>4274254</v>
      </c>
      <c r="S63" s="34">
        <f>SUM(S59:S62)</f>
        <v>380167</v>
      </c>
      <c r="T63" s="39">
        <f t="shared" si="14"/>
        <v>8.8943474112675572E-2</v>
      </c>
      <c r="U63" s="39">
        <f t="shared" si="15"/>
        <v>2.6323466776177358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2371943</v>
      </c>
      <c r="E64" s="33">
        <v>2371943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2326518</v>
      </c>
      <c r="R64" s="33">
        <v>2326518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238982</v>
      </c>
      <c r="E65" s="33">
        <v>238982</v>
      </c>
      <c r="F65" s="33">
        <v>83136</v>
      </c>
      <c r="G65" s="38">
        <f t="shared" si="8"/>
        <v>0.3478755722188282</v>
      </c>
      <c r="H65" s="33">
        <v>33237</v>
      </c>
      <c r="I65" s="38">
        <f t="shared" si="9"/>
        <v>0.13907742005674067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116373</v>
      </c>
      <c r="O65" s="38">
        <f t="shared" si="13"/>
        <v>0.48695299227556887</v>
      </c>
      <c r="P65" s="33">
        <v>76413</v>
      </c>
      <c r="Q65" s="33">
        <v>205642</v>
      </c>
      <c r="R65" s="33">
        <v>205642</v>
      </c>
      <c r="S65" s="33">
        <v>17835</v>
      </c>
      <c r="T65" s="38">
        <f t="shared" si="14"/>
        <v>8.6728392059987752E-2</v>
      </c>
      <c r="U65" s="38">
        <f t="shared" si="15"/>
        <v>-0.56503474539672571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5021249</v>
      </c>
      <c r="E66" s="33">
        <v>5021249</v>
      </c>
      <c r="F66" s="33">
        <v>83879</v>
      </c>
      <c r="G66" s="38">
        <f t="shared" si="8"/>
        <v>1.6704807907355321E-2</v>
      </c>
      <c r="H66" s="33">
        <v>125770</v>
      </c>
      <c r="I66" s="38">
        <f t="shared" si="9"/>
        <v>2.5047552909644593E-2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209649</v>
      </c>
      <c r="O66" s="38">
        <f t="shared" si="13"/>
        <v>4.1752360816999914E-2</v>
      </c>
      <c r="P66" s="33">
        <v>300647</v>
      </c>
      <c r="Q66" s="33">
        <v>5043988</v>
      </c>
      <c r="R66" s="33">
        <v>5043988</v>
      </c>
      <c r="S66" s="33">
        <v>211284</v>
      </c>
      <c r="T66" s="38">
        <f t="shared" si="14"/>
        <v>4.188828363588494E-2</v>
      </c>
      <c r="U66" s="38">
        <f t="shared" si="15"/>
        <v>-0.58166886747581048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70740878</v>
      </c>
      <c r="E67" s="33">
        <v>70740878</v>
      </c>
      <c r="F67" s="33">
        <v>20235941</v>
      </c>
      <c r="G67" s="38">
        <f t="shared" si="8"/>
        <v>0.28605724967111662</v>
      </c>
      <c r="H67" s="33">
        <v>22524150</v>
      </c>
      <c r="I67" s="38">
        <f t="shared" si="9"/>
        <v>0.3184035968566859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42760091</v>
      </c>
      <c r="O67" s="38">
        <f t="shared" si="13"/>
        <v>0.60446084652780252</v>
      </c>
      <c r="P67" s="33">
        <v>29660508</v>
      </c>
      <c r="Q67" s="33">
        <v>65372817</v>
      </c>
      <c r="R67" s="33">
        <v>65372817</v>
      </c>
      <c r="S67" s="33">
        <v>15534302</v>
      </c>
      <c r="T67" s="38">
        <f t="shared" si="14"/>
        <v>0.23762632104411227</v>
      </c>
      <c r="U67" s="38">
        <f t="shared" si="15"/>
        <v>-0.24060134101546748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6596626</v>
      </c>
      <c r="E68" s="33">
        <v>6596626</v>
      </c>
      <c r="F68" s="33">
        <v>978186</v>
      </c>
      <c r="G68" s="38">
        <f t="shared" si="8"/>
        <v>0.1482858055011759</v>
      </c>
      <c r="H68" s="33">
        <v>1512327</v>
      </c>
      <c r="I68" s="38">
        <f t="shared" si="9"/>
        <v>0.22925765383697666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2490513</v>
      </c>
      <c r="O68" s="38">
        <f t="shared" si="13"/>
        <v>0.37754345933815259</v>
      </c>
      <c r="P68" s="33">
        <v>2785673</v>
      </c>
      <c r="Q68" s="33">
        <v>6096937</v>
      </c>
      <c r="R68" s="33">
        <v>6096937</v>
      </c>
      <c r="S68" s="33">
        <v>1377925</v>
      </c>
      <c r="T68" s="38">
        <f t="shared" si="14"/>
        <v>0.22600282732132546</v>
      </c>
      <c r="U68" s="38">
        <f t="shared" si="15"/>
        <v>-0.45710533863809566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84969678</v>
      </c>
      <c r="E70" s="34">
        <f>SUM(E64:E69)</f>
        <v>84969678</v>
      </c>
      <c r="F70" s="34">
        <f>SUM(F64:F69)</f>
        <v>21381142</v>
      </c>
      <c r="G70" s="39">
        <f t="shared" si="8"/>
        <v>0.2516326118124162</v>
      </c>
      <c r="H70" s="34">
        <f>SUM(H64:H69)</f>
        <v>24195484</v>
      </c>
      <c r="I70" s="39">
        <f t="shared" si="9"/>
        <v>0.2847543331869517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45576626</v>
      </c>
      <c r="O70" s="39">
        <f t="shared" si="13"/>
        <v>0.5363869449993679</v>
      </c>
      <c r="P70" s="34">
        <f>SUM(P64:P69)</f>
        <v>32823241</v>
      </c>
      <c r="Q70" s="34">
        <f>SUM(Q64:Q69)</f>
        <v>79045902</v>
      </c>
      <c r="R70" s="34">
        <f>SUM(R64:R69)</f>
        <v>79045902</v>
      </c>
      <c r="S70" s="34">
        <f>SUM(S64:S69)</f>
        <v>17141346</v>
      </c>
      <c r="T70" s="39">
        <f t="shared" si="14"/>
        <v>0.21685306342636207</v>
      </c>
      <c r="U70" s="39">
        <f t="shared" si="15"/>
        <v>-0.26285512146713363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10644096</v>
      </c>
      <c r="E71" s="33">
        <v>10644096</v>
      </c>
      <c r="F71" s="33">
        <v>2417067</v>
      </c>
      <c r="G71" s="38">
        <f t="shared" si="8"/>
        <v>0.22708053365922293</v>
      </c>
      <c r="H71" s="33">
        <v>2758135</v>
      </c>
      <c r="I71" s="38">
        <f t="shared" si="9"/>
        <v>0.25912346149452242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5175202</v>
      </c>
      <c r="O71" s="38">
        <f t="shared" si="13"/>
        <v>0.48620399515374535</v>
      </c>
      <c r="P71" s="33">
        <v>4999188</v>
      </c>
      <c r="Q71" s="33">
        <v>9174084</v>
      </c>
      <c r="R71" s="33">
        <v>9174084</v>
      </c>
      <c r="S71" s="33">
        <v>2589315</v>
      </c>
      <c r="T71" s="38">
        <f t="shared" si="14"/>
        <v>0.28224234702886958</v>
      </c>
      <c r="U71" s="38">
        <f t="shared" si="15"/>
        <v>-0.44828340122435884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14291016</v>
      </c>
      <c r="E72" s="33">
        <v>14291016</v>
      </c>
      <c r="F72" s="33">
        <v>5898889</v>
      </c>
      <c r="G72" s="38">
        <f t="shared" si="8"/>
        <v>0.41276904315270518</v>
      </c>
      <c r="H72" s="33">
        <v>5801622</v>
      </c>
      <c r="I72" s="38">
        <f t="shared" si="9"/>
        <v>0.40596287905632461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11700511</v>
      </c>
      <c r="O72" s="38">
        <f t="shared" si="13"/>
        <v>0.81873192220902979</v>
      </c>
      <c r="P72" s="33">
        <v>10842841</v>
      </c>
      <c r="Q72" s="33">
        <v>13372696</v>
      </c>
      <c r="R72" s="33">
        <v>13372696</v>
      </c>
      <c r="S72" s="33">
        <v>5775004</v>
      </c>
      <c r="T72" s="38">
        <f t="shared" si="14"/>
        <v>0.43185039127487829</v>
      </c>
      <c r="U72" s="38">
        <f t="shared" si="15"/>
        <v>-0.46493525082586751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17114196</v>
      </c>
      <c r="E73" s="33">
        <v>17114196</v>
      </c>
      <c r="F73" s="33">
        <v>5705112</v>
      </c>
      <c r="G73" s="38">
        <f t="shared" si="8"/>
        <v>0.33335553712251514</v>
      </c>
      <c r="H73" s="33">
        <v>8535144</v>
      </c>
      <c r="I73" s="38">
        <f t="shared" si="9"/>
        <v>0.49871720529553359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14240256</v>
      </c>
      <c r="O73" s="38">
        <f t="shared" si="13"/>
        <v>0.83207274241804874</v>
      </c>
      <c r="P73" s="33">
        <v>12223499</v>
      </c>
      <c r="Q73" s="33">
        <v>29097648</v>
      </c>
      <c r="R73" s="33">
        <v>29097648</v>
      </c>
      <c r="S73" s="33">
        <v>7153891</v>
      </c>
      <c r="T73" s="38">
        <f t="shared" si="14"/>
        <v>0.24585805010769254</v>
      </c>
      <c r="U73" s="38">
        <f t="shared" si="15"/>
        <v>-0.30174297883118406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46097355</v>
      </c>
      <c r="E74" s="33">
        <v>46097355</v>
      </c>
      <c r="F74" s="33">
        <v>11261916</v>
      </c>
      <c r="G74" s="38">
        <f t="shared" si="8"/>
        <v>0.24430720591235658</v>
      </c>
      <c r="H74" s="33">
        <v>11443916</v>
      </c>
      <c r="I74" s="38">
        <f t="shared" si="9"/>
        <v>0.24825537170191217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22705832</v>
      </c>
      <c r="O74" s="38">
        <f t="shared" si="13"/>
        <v>0.49256257761426875</v>
      </c>
      <c r="P74" s="33">
        <v>20327338</v>
      </c>
      <c r="Q74" s="33">
        <v>43200112</v>
      </c>
      <c r="R74" s="33">
        <v>43200112</v>
      </c>
      <c r="S74" s="33">
        <v>10189828</v>
      </c>
      <c r="T74" s="38">
        <f t="shared" si="14"/>
        <v>0.23587503662027542</v>
      </c>
      <c r="U74" s="38">
        <f t="shared" si="15"/>
        <v>-0.43701846252568832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2076759</v>
      </c>
      <c r="E75" s="33">
        <v>2076759</v>
      </c>
      <c r="F75" s="33">
        <v>570207</v>
      </c>
      <c r="G75" s="38">
        <f t="shared" si="8"/>
        <v>0.27456580180945406</v>
      </c>
      <c r="H75" s="33">
        <v>658103</v>
      </c>
      <c r="I75" s="38">
        <f t="shared" si="9"/>
        <v>0.31688944167329958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1228310</v>
      </c>
      <c r="O75" s="38">
        <f t="shared" si="13"/>
        <v>0.59145524348275369</v>
      </c>
      <c r="P75" s="33">
        <v>950634</v>
      </c>
      <c r="Q75" s="33">
        <v>1878433</v>
      </c>
      <c r="R75" s="33">
        <v>1878433</v>
      </c>
      <c r="S75" s="33">
        <v>486369</v>
      </c>
      <c r="T75" s="38">
        <f t="shared" si="14"/>
        <v>0.25892272974335523</v>
      </c>
      <c r="U75" s="38">
        <f t="shared" si="15"/>
        <v>-0.30772200447280451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6884953</v>
      </c>
      <c r="E76" s="33">
        <v>6884953</v>
      </c>
      <c r="F76" s="33">
        <v>1465211</v>
      </c>
      <c r="G76" s="38">
        <f t="shared" si="8"/>
        <v>0.21281350794987272</v>
      </c>
      <c r="H76" s="33">
        <v>899849</v>
      </c>
      <c r="I76" s="38">
        <f t="shared" si="9"/>
        <v>0.13069791471343378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2365060</v>
      </c>
      <c r="O76" s="38">
        <f t="shared" si="13"/>
        <v>0.34351142266330648</v>
      </c>
      <c r="P76" s="33">
        <v>26611</v>
      </c>
      <c r="Q76" s="33">
        <v>6635312</v>
      </c>
      <c r="R76" s="33">
        <v>6635312</v>
      </c>
      <c r="S76" s="33">
        <v>26611</v>
      </c>
      <c r="T76" s="38">
        <f t="shared" si="14"/>
        <v>4.0105122411726833E-3</v>
      </c>
      <c r="U76" s="38">
        <f t="shared" si="15"/>
        <v>32.814926158355568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3845</v>
      </c>
      <c r="R77" s="33">
        <v>3845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97108375</v>
      </c>
      <c r="E78" s="34">
        <f>SUM(E71:E77)</f>
        <v>97108375</v>
      </c>
      <c r="F78" s="34">
        <f>SUM(F71:F77)</f>
        <v>27318402</v>
      </c>
      <c r="G78" s="39">
        <f t="shared" si="8"/>
        <v>0.28131870191422725</v>
      </c>
      <c r="H78" s="34">
        <f>SUM(H71:H77)</f>
        <v>30096769</v>
      </c>
      <c r="I78" s="39">
        <f t="shared" si="9"/>
        <v>0.30992969452943681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57415171</v>
      </c>
      <c r="O78" s="39">
        <f t="shared" si="13"/>
        <v>0.59124839644366411</v>
      </c>
      <c r="P78" s="34">
        <f>SUM(P71:P77)</f>
        <v>49370111</v>
      </c>
      <c r="Q78" s="34">
        <f>SUM(Q71:Q77)</f>
        <v>103362130</v>
      </c>
      <c r="R78" s="34">
        <f>SUM(R71:R77)</f>
        <v>103362130</v>
      </c>
      <c r="S78" s="34">
        <f>SUM(S71:S77)</f>
        <v>26221018</v>
      </c>
      <c r="T78" s="39">
        <f t="shared" si="14"/>
        <v>0.25368109190474308</v>
      </c>
      <c r="U78" s="39">
        <f t="shared" si="15"/>
        <v>-0.390384822104208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37594894</v>
      </c>
      <c r="E79" s="33">
        <v>37594894</v>
      </c>
      <c r="F79" s="33">
        <v>8312913</v>
      </c>
      <c r="G79" s="38">
        <f t="shared" si="8"/>
        <v>0.2211181390749499</v>
      </c>
      <c r="H79" s="33">
        <v>8558522</v>
      </c>
      <c r="I79" s="38">
        <f t="shared" si="9"/>
        <v>0.22765118050339495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16871435</v>
      </c>
      <c r="O79" s="38">
        <f t="shared" si="13"/>
        <v>0.44876931957834487</v>
      </c>
      <c r="P79" s="33">
        <v>13100536</v>
      </c>
      <c r="Q79" s="33">
        <v>34119195</v>
      </c>
      <c r="R79" s="33">
        <v>34119195</v>
      </c>
      <c r="S79" s="33">
        <v>5731111</v>
      </c>
      <c r="T79" s="38">
        <f t="shared" si="14"/>
        <v>0.16797321859440117</v>
      </c>
      <c r="U79" s="38">
        <f t="shared" si="15"/>
        <v>-0.34670444018473745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14337065</v>
      </c>
      <c r="E80" s="33">
        <v>14337065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12927577</v>
      </c>
      <c r="R80" s="33">
        <v>12927577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41350740</v>
      </c>
      <c r="E81" s="33">
        <v>41350740</v>
      </c>
      <c r="F81" s="33">
        <v>6918007</v>
      </c>
      <c r="G81" s="38">
        <f t="shared" si="8"/>
        <v>0.16730068192250006</v>
      </c>
      <c r="H81" s="33">
        <v>8402627</v>
      </c>
      <c r="I81" s="38">
        <f t="shared" si="9"/>
        <v>0.20320378788868107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15320634</v>
      </c>
      <c r="O81" s="38">
        <f t="shared" si="13"/>
        <v>0.37050446981118113</v>
      </c>
      <c r="P81" s="33">
        <v>16116652</v>
      </c>
      <c r="Q81" s="33">
        <v>43398880</v>
      </c>
      <c r="R81" s="33">
        <v>43398880</v>
      </c>
      <c r="S81" s="33">
        <v>8818696</v>
      </c>
      <c r="T81" s="38">
        <f t="shared" si="14"/>
        <v>0.20320100426554788</v>
      </c>
      <c r="U81" s="38">
        <f t="shared" si="15"/>
        <v>-0.47863694022803249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93282699</v>
      </c>
      <c r="E84" s="34">
        <f>SUM(E79:E83)</f>
        <v>93282699</v>
      </c>
      <c r="F84" s="34">
        <f>SUM(F79:F83)</f>
        <v>15230920</v>
      </c>
      <c r="G84" s="39">
        <f t="shared" si="8"/>
        <v>0.16327700809771811</v>
      </c>
      <c r="H84" s="34">
        <f>SUM(H79:H83)</f>
        <v>16961149</v>
      </c>
      <c r="I84" s="39">
        <f t="shared" si="9"/>
        <v>0.18182523856862245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32192069</v>
      </c>
      <c r="O84" s="39">
        <f t="shared" si="13"/>
        <v>0.34510224666634054</v>
      </c>
      <c r="P84" s="34">
        <f>SUM(P79:P83)</f>
        <v>29217188</v>
      </c>
      <c r="Q84" s="34">
        <f>SUM(Q79:Q83)</f>
        <v>90445652</v>
      </c>
      <c r="R84" s="34">
        <f>SUM(R79:R83)</f>
        <v>90445652</v>
      </c>
      <c r="S84" s="34">
        <f>SUM(S79:S83)</f>
        <v>14549807</v>
      </c>
      <c r="T84" s="39">
        <f t="shared" si="14"/>
        <v>0.16086795416102478</v>
      </c>
      <c r="U84" s="39">
        <f t="shared" si="15"/>
        <v>-0.41948044418237651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492544900</v>
      </c>
      <c r="E85" s="34">
        <f>SUM(E57,E59:E62,E64:E69,E71:E77,E79:E83)</f>
        <v>492544900</v>
      </c>
      <c r="F85" s="34">
        <f>SUM(F57,F59:F62,F64:F69,F71:F77,F79:F83)</f>
        <v>97646486</v>
      </c>
      <c r="G85" s="39">
        <f t="shared" si="8"/>
        <v>0.19824890279038521</v>
      </c>
      <c r="H85" s="34">
        <f>SUM(H57,H59:H62,H64:H69,H71:H77,H79:H83)</f>
        <v>159298595</v>
      </c>
      <c r="I85" s="39">
        <f t="shared" si="9"/>
        <v>0.32341943851210314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256945081</v>
      </c>
      <c r="O85" s="39">
        <f t="shared" si="13"/>
        <v>0.5216683413024884</v>
      </c>
      <c r="P85" s="34">
        <f>SUM(P57,P59:P62,P64:P69,P71:P77,P79:P83)</f>
        <v>174020893</v>
      </c>
      <c r="Q85" s="34">
        <f>SUM(Q57,Q59:Q62,Q64:Q69,Q71:Q77,Q79:Q83)</f>
        <v>456278900</v>
      </c>
      <c r="R85" s="34">
        <f>SUM(R57,R59:R62,R64:R69,R71:R77,R79:R83)</f>
        <v>456278900</v>
      </c>
      <c r="S85" s="34">
        <f>SUM(S57,S59:S62,S64:S69,S71:S77,S79:S83)</f>
        <v>90384270</v>
      </c>
      <c r="T85" s="39">
        <f t="shared" si="14"/>
        <v>0.19808996208240179</v>
      </c>
      <c r="U85" s="39">
        <f t="shared" si="15"/>
        <v>-8.4600749635275085E-2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1119134607</v>
      </c>
      <c r="E88" s="33">
        <v>1119134607</v>
      </c>
      <c r="F88" s="33">
        <v>253932727</v>
      </c>
      <c r="G88" s="38">
        <f t="shared" ref="G88:G99" si="16">IF(($D88      =0),0,($F88      /$D88      ))</f>
        <v>0.22690096920575345</v>
      </c>
      <c r="H88" s="33">
        <v>299277088</v>
      </c>
      <c r="I88" s="38">
        <f t="shared" ref="I88:I99" si="17">IF(($D88      =0),0,($H88      /$D88      ))</f>
        <v>0.26741831244255321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553209815</v>
      </c>
      <c r="O88" s="38">
        <f t="shared" ref="O88:O99" si="21">IF(($D88      =0),0,($N88      /$D88      ))</f>
        <v>0.49431928164830669</v>
      </c>
      <c r="P88" s="33">
        <v>415814791</v>
      </c>
      <c r="Q88" s="33">
        <v>1094240449</v>
      </c>
      <c r="R88" s="33">
        <v>1094240449</v>
      </c>
      <c r="S88" s="33">
        <v>219925522</v>
      </c>
      <c r="T88" s="38">
        <f t="shared" ref="T88:T99" si="22">IF(($Q88      =0),0,($S88      /$Q88      ))</f>
        <v>0.20098463934593594</v>
      </c>
      <c r="U88" s="38">
        <f t="shared" ref="U88:U99" si="23">IF(($P88      =0),0,(($H88      /$P88      )-1))</f>
        <v>-0.28026348634625653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344682000</v>
      </c>
      <c r="E89" s="33">
        <v>344682000</v>
      </c>
      <c r="F89" s="33">
        <v>15969637</v>
      </c>
      <c r="G89" s="38">
        <f t="shared" si="16"/>
        <v>4.6331508462873025E-2</v>
      </c>
      <c r="H89" s="33">
        <v>20824511</v>
      </c>
      <c r="I89" s="38">
        <f t="shared" si="17"/>
        <v>6.0416589784206894E-2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36794148</v>
      </c>
      <c r="O89" s="38">
        <f t="shared" si="21"/>
        <v>0.10674809824707991</v>
      </c>
      <c r="P89" s="33">
        <v>59918223</v>
      </c>
      <c r="Q89" s="33">
        <v>360841155</v>
      </c>
      <c r="R89" s="33">
        <v>360841155</v>
      </c>
      <c r="S89" s="33">
        <v>17528747</v>
      </c>
      <c r="T89" s="38">
        <f t="shared" si="22"/>
        <v>4.8577460628070543E-2</v>
      </c>
      <c r="U89" s="38">
        <f t="shared" si="23"/>
        <v>-0.65245112492738644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561064081</v>
      </c>
      <c r="E90" s="33">
        <v>561064081</v>
      </c>
      <c r="F90" s="33">
        <v>98810093</v>
      </c>
      <c r="G90" s="38">
        <f t="shared" si="16"/>
        <v>0.1761119564522613</v>
      </c>
      <c r="H90" s="33">
        <v>106100856</v>
      </c>
      <c r="I90" s="38">
        <f t="shared" si="17"/>
        <v>0.18910648461204915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204910949</v>
      </c>
      <c r="O90" s="38">
        <f t="shared" si="21"/>
        <v>0.36521844106431045</v>
      </c>
      <c r="P90" s="33">
        <v>295663140</v>
      </c>
      <c r="Q90" s="33">
        <v>674886075</v>
      </c>
      <c r="R90" s="33">
        <v>674886075</v>
      </c>
      <c r="S90" s="33">
        <v>173712915</v>
      </c>
      <c r="T90" s="38">
        <f t="shared" si="22"/>
        <v>0.25739590937626028</v>
      </c>
      <c r="U90" s="38">
        <f t="shared" si="23"/>
        <v>-0.64114276808397563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2024880688</v>
      </c>
      <c r="E91" s="34">
        <f>SUM(E88:E90)</f>
        <v>2024880688</v>
      </c>
      <c r="F91" s="34">
        <f>SUM(F88:F90)</f>
        <v>368712457</v>
      </c>
      <c r="G91" s="39">
        <f t="shared" si="16"/>
        <v>0.18209095438812342</v>
      </c>
      <c r="H91" s="34">
        <f>SUM(H88:H90)</f>
        <v>426202455</v>
      </c>
      <c r="I91" s="39">
        <f t="shared" si="17"/>
        <v>0.21048274968781766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794914912</v>
      </c>
      <c r="O91" s="39">
        <f t="shared" si="21"/>
        <v>0.39257370407594111</v>
      </c>
      <c r="P91" s="34">
        <f>SUM(P88:P90)</f>
        <v>771396154</v>
      </c>
      <c r="Q91" s="34">
        <f>SUM(Q88:Q90)</f>
        <v>2129967679</v>
      </c>
      <c r="R91" s="34">
        <f>SUM(R88:R90)</f>
        <v>2129967679</v>
      </c>
      <c r="S91" s="34">
        <f>SUM(S88:S90)</f>
        <v>411167184</v>
      </c>
      <c r="T91" s="39">
        <f t="shared" si="22"/>
        <v>0.19303916583045955</v>
      </c>
      <c r="U91" s="39">
        <f t="shared" si="23"/>
        <v>-0.44749211829749413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29435966</v>
      </c>
      <c r="E92" s="33">
        <v>29435966</v>
      </c>
      <c r="F92" s="33">
        <v>5901445</v>
      </c>
      <c r="G92" s="38">
        <f t="shared" si="16"/>
        <v>0.20048416280953715</v>
      </c>
      <c r="H92" s="33">
        <v>4299418</v>
      </c>
      <c r="I92" s="38">
        <f t="shared" si="17"/>
        <v>0.14606002738282819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10200863</v>
      </c>
      <c r="O92" s="38">
        <f t="shared" si="21"/>
        <v>0.34654419019236538</v>
      </c>
      <c r="P92" s="33">
        <v>11444518</v>
      </c>
      <c r="Q92" s="33">
        <v>84528275</v>
      </c>
      <c r="R92" s="33">
        <v>84528275</v>
      </c>
      <c r="S92" s="33">
        <v>5888328</v>
      </c>
      <c r="T92" s="38">
        <f t="shared" si="22"/>
        <v>6.9661045372095901E-2</v>
      </c>
      <c r="U92" s="38">
        <f t="shared" si="23"/>
        <v>-0.62432511356092069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31787126</v>
      </c>
      <c r="E93" s="33">
        <v>31787126</v>
      </c>
      <c r="F93" s="33">
        <v>5273107</v>
      </c>
      <c r="G93" s="38">
        <f t="shared" si="16"/>
        <v>0.16588813345377623</v>
      </c>
      <c r="H93" s="33">
        <v>7703438</v>
      </c>
      <c r="I93" s="38">
        <f t="shared" si="17"/>
        <v>0.24234458944165005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12976545</v>
      </c>
      <c r="O93" s="38">
        <f t="shared" si="21"/>
        <v>0.40823272289542628</v>
      </c>
      <c r="P93" s="33">
        <v>9622297</v>
      </c>
      <c r="Q93" s="33">
        <v>29911088</v>
      </c>
      <c r="R93" s="33">
        <v>29911088</v>
      </c>
      <c r="S93" s="33">
        <v>5013757</v>
      </c>
      <c r="T93" s="38">
        <f t="shared" si="22"/>
        <v>0.16762202030230394</v>
      </c>
      <c r="U93" s="38">
        <f t="shared" si="23"/>
        <v>-0.19941797680948736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21108336</v>
      </c>
      <c r="E94" s="33">
        <v>21108336</v>
      </c>
      <c r="F94" s="33">
        <v>4399373</v>
      </c>
      <c r="G94" s="38">
        <f t="shared" si="16"/>
        <v>0.20841874982471381</v>
      </c>
      <c r="H94" s="33">
        <v>4389228</v>
      </c>
      <c r="I94" s="38">
        <f t="shared" si="17"/>
        <v>0.20793813401492187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8788601</v>
      </c>
      <c r="O94" s="38">
        <f t="shared" si="21"/>
        <v>0.41635688383963571</v>
      </c>
      <c r="P94" s="33">
        <v>8176773</v>
      </c>
      <c r="Q94" s="33">
        <v>20027260</v>
      </c>
      <c r="R94" s="33">
        <v>20027260</v>
      </c>
      <c r="S94" s="33">
        <v>4052830</v>
      </c>
      <c r="T94" s="38">
        <f t="shared" si="22"/>
        <v>0.20236567558417876</v>
      </c>
      <c r="U94" s="38">
        <f t="shared" si="23"/>
        <v>-0.46320779603396112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2933762</v>
      </c>
      <c r="E95" s="33">
        <v>2933762</v>
      </c>
      <c r="F95" s="33">
        <v>710908</v>
      </c>
      <c r="G95" s="38">
        <f t="shared" si="16"/>
        <v>0.24231958829652847</v>
      </c>
      <c r="H95" s="33">
        <v>822565</v>
      </c>
      <c r="I95" s="38">
        <f t="shared" si="17"/>
        <v>0.28037891280887817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1533473</v>
      </c>
      <c r="O95" s="38">
        <f t="shared" si="21"/>
        <v>0.52269850110540661</v>
      </c>
      <c r="P95" s="33">
        <v>1412157</v>
      </c>
      <c r="Q95" s="33">
        <v>2778519</v>
      </c>
      <c r="R95" s="33">
        <v>2778519</v>
      </c>
      <c r="S95" s="33">
        <v>743420</v>
      </c>
      <c r="T95" s="38">
        <f t="shared" si="22"/>
        <v>0.26755980434180943</v>
      </c>
      <c r="U95" s="38">
        <f t="shared" si="23"/>
        <v>-0.41751165061675155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85265190</v>
      </c>
      <c r="E96" s="34">
        <f>SUM(E92:E95)</f>
        <v>85265190</v>
      </c>
      <c r="F96" s="34">
        <f>SUM(F92:F95)</f>
        <v>16284833</v>
      </c>
      <c r="G96" s="39">
        <f t="shared" si="16"/>
        <v>0.19099040300033343</v>
      </c>
      <c r="H96" s="34">
        <f>SUM(H92:H95)</f>
        <v>17214649</v>
      </c>
      <c r="I96" s="39">
        <f t="shared" si="17"/>
        <v>0.20189539248080018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33499482</v>
      </c>
      <c r="O96" s="39">
        <f t="shared" si="21"/>
        <v>0.39288579548113362</v>
      </c>
      <c r="P96" s="34">
        <f>SUM(P92:P95)</f>
        <v>30655745</v>
      </c>
      <c r="Q96" s="34">
        <f>SUM(Q92:Q95)</f>
        <v>137245142</v>
      </c>
      <c r="R96" s="34">
        <f>SUM(R92:R95)</f>
        <v>137245142</v>
      </c>
      <c r="S96" s="34">
        <f>SUM(S92:S95)</f>
        <v>15698335</v>
      </c>
      <c r="T96" s="39">
        <f t="shared" si="22"/>
        <v>0.11438171705924571</v>
      </c>
      <c r="U96" s="39">
        <f t="shared" si="23"/>
        <v>-0.43845275983343412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111305573</v>
      </c>
      <c r="E97" s="33">
        <v>111305573</v>
      </c>
      <c r="F97" s="33">
        <v>19864162</v>
      </c>
      <c r="G97" s="38">
        <f t="shared" si="16"/>
        <v>0.17846511602792792</v>
      </c>
      <c r="H97" s="33">
        <v>25333575</v>
      </c>
      <c r="I97" s="38">
        <f t="shared" si="17"/>
        <v>0.22760383255921965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45197737</v>
      </c>
      <c r="O97" s="38">
        <f t="shared" si="21"/>
        <v>0.40606894858714754</v>
      </c>
      <c r="P97" s="33">
        <v>38405723</v>
      </c>
      <c r="Q97" s="33">
        <v>123488163</v>
      </c>
      <c r="R97" s="33">
        <v>123488163</v>
      </c>
      <c r="S97" s="33">
        <v>20439780</v>
      </c>
      <c r="T97" s="38">
        <f t="shared" si="22"/>
        <v>0.1655201559683093</v>
      </c>
      <c r="U97" s="38">
        <f t="shared" si="23"/>
        <v>-0.34036979332481254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25077394</v>
      </c>
      <c r="E98" s="33">
        <v>25077394</v>
      </c>
      <c r="F98" s="33">
        <v>4810944</v>
      </c>
      <c r="G98" s="38">
        <f t="shared" si="16"/>
        <v>0.19184385745983015</v>
      </c>
      <c r="H98" s="33">
        <v>5791325</v>
      </c>
      <c r="I98" s="38">
        <f t="shared" si="17"/>
        <v>0.23093807115683551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10602269</v>
      </c>
      <c r="O98" s="38">
        <f t="shared" si="21"/>
        <v>0.42278192861666569</v>
      </c>
      <c r="P98" s="33">
        <v>47607379</v>
      </c>
      <c r="Q98" s="33">
        <v>24319146</v>
      </c>
      <c r="R98" s="33">
        <v>24319146</v>
      </c>
      <c r="S98" s="33">
        <v>5059332</v>
      </c>
      <c r="T98" s="38">
        <f t="shared" si="22"/>
        <v>0.20803904873962267</v>
      </c>
      <c r="U98" s="38">
        <f t="shared" si="23"/>
        <v>-0.87835236634220082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53854220</v>
      </c>
      <c r="E99" s="33">
        <v>53854220</v>
      </c>
      <c r="F99" s="33">
        <v>7115</v>
      </c>
      <c r="G99" s="38">
        <f t="shared" si="16"/>
        <v>1.3211592332040088E-4</v>
      </c>
      <c r="H99" s="33">
        <v>14319614</v>
      </c>
      <c r="I99" s="38">
        <f t="shared" si="17"/>
        <v>0.26589585737199423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14326729</v>
      </c>
      <c r="O99" s="38">
        <f t="shared" si="21"/>
        <v>0.26602797329531463</v>
      </c>
      <c r="P99" s="33">
        <v>2802196</v>
      </c>
      <c r="Q99" s="33">
        <v>52599745</v>
      </c>
      <c r="R99" s="33">
        <v>52599745</v>
      </c>
      <c r="S99" s="33">
        <v>1483</v>
      </c>
      <c r="T99" s="38">
        <f t="shared" si="22"/>
        <v>2.8194053032006143E-5</v>
      </c>
      <c r="U99" s="38">
        <f t="shared" si="23"/>
        <v>4.1101400473057561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190237187</v>
      </c>
      <c r="E101" s="34">
        <f>SUM(E97:E100)</f>
        <v>190237187</v>
      </c>
      <c r="F101" s="34">
        <f>SUM(F97:F100)</f>
        <v>24682221</v>
      </c>
      <c r="G101" s="39">
        <f>IF(($D101     =0),0,($F101     /$D101     ))</f>
        <v>0.12974445947836685</v>
      </c>
      <c r="H101" s="34">
        <f>SUM(H97:H100)</f>
        <v>45444514</v>
      </c>
      <c r="I101" s="39">
        <f>IF(($D101     =0),0,($H101     /$D101     ))</f>
        <v>0.23888344185829452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70126735</v>
      </c>
      <c r="O101" s="39">
        <f>IF(($D101     =0),0,($N101     /$D101     ))</f>
        <v>0.3686279013366614</v>
      </c>
      <c r="P101" s="34">
        <f>SUM(P97:P100)</f>
        <v>88815298</v>
      </c>
      <c r="Q101" s="34">
        <f>SUM(Q97:Q100)</f>
        <v>200407054</v>
      </c>
      <c r="R101" s="34">
        <f>SUM(R97:R100)</f>
        <v>200407054</v>
      </c>
      <c r="S101" s="34">
        <f>SUM(S97:S100)</f>
        <v>25500595</v>
      </c>
      <c r="T101" s="39">
        <f>IF(($Q101     =0),0,($S101     /$Q101     ))</f>
        <v>0.12724399910593964</v>
      </c>
      <c r="U101" s="39">
        <f>IF(($P101     =0),0,(($H101     /$P101     )-1))</f>
        <v>-0.48832560354636201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2300383065</v>
      </c>
      <c r="E102" s="34">
        <f>SUM(E88:E90,E92:E95,E97:E100)</f>
        <v>2300383065</v>
      </c>
      <c r="F102" s="34">
        <f>SUM(F88:F90,F92:F95,F97:F100)</f>
        <v>409679511</v>
      </c>
      <c r="G102" s="39">
        <f>IF(($D102     =0),0,($F102     /$D102     ))</f>
        <v>0.17809186532156981</v>
      </c>
      <c r="H102" s="34">
        <f>SUM(H88:H90,H92:H95,H97:H100)</f>
        <v>488861618</v>
      </c>
      <c r="I102" s="39">
        <f>IF(($D102     =0),0,($H102     /$D102     ))</f>
        <v>0.21251313550249945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898541129</v>
      </c>
      <c r="O102" s="39">
        <f>IF(($D102     =0),0,($N102     /$D102     ))</f>
        <v>0.39060500082406929</v>
      </c>
      <c r="P102" s="34">
        <f>SUM(P88:P90,P92:P95,P97:P100)</f>
        <v>890867197</v>
      </c>
      <c r="Q102" s="34">
        <f>SUM(Q88:Q90,Q92:Q95,Q97:Q100)</f>
        <v>2467619875</v>
      </c>
      <c r="R102" s="34">
        <f>SUM(R88:R90,R92:R95,R97:R100)</f>
        <v>2467619875</v>
      </c>
      <c r="S102" s="34">
        <f>SUM(S88:S90,S92:S95,S97:S100)</f>
        <v>452366114</v>
      </c>
      <c r="T102" s="39">
        <f>IF(($Q102     =0),0,($S102     /$Q102     ))</f>
        <v>0.18332082610576314</v>
      </c>
      <c r="U102" s="39">
        <f>IF(($P102     =0),0,(($H102     /$P102     )-1))</f>
        <v>-0.45125197151018237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1982372800</v>
      </c>
      <c r="E105" s="33">
        <v>1909721932</v>
      </c>
      <c r="F105" s="33">
        <v>368107487</v>
      </c>
      <c r="G105" s="38">
        <f t="shared" ref="G105:G136" si="24">IF(($D105     =0),0,($F105     /$D105     ))</f>
        <v>0.1856903439151304</v>
      </c>
      <c r="H105" s="33">
        <v>515575037</v>
      </c>
      <c r="I105" s="38">
        <f t="shared" ref="I105:I136" si="25">IF(($D105     =0),0,($H105     /$D105     ))</f>
        <v>0.26007975745026363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883682524</v>
      </c>
      <c r="O105" s="38">
        <f t="shared" ref="O105:O136" si="29">IF(($D105     =0),0,($N105     /$D105     ))</f>
        <v>0.44577010136539402</v>
      </c>
      <c r="P105" s="33">
        <v>912866886</v>
      </c>
      <c r="Q105" s="33">
        <v>1852991620</v>
      </c>
      <c r="R105" s="33">
        <v>1852991620</v>
      </c>
      <c r="S105" s="33">
        <v>555954323</v>
      </c>
      <c r="T105" s="38">
        <f t="shared" ref="T105:T136" si="30">IF(($Q105     =0),0,($S105     /$Q105     ))</f>
        <v>0.30003067310147902</v>
      </c>
      <c r="U105" s="38">
        <f t="shared" ref="U105:U136" si="31">IF(($P105     =0),0,(($H105     /$P105     )-1))</f>
        <v>-0.43521334281370794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1982372800</v>
      </c>
      <c r="E106" s="34">
        <f>E105</f>
        <v>1909721932</v>
      </c>
      <c r="F106" s="34">
        <f>F105</f>
        <v>368107487</v>
      </c>
      <c r="G106" s="39">
        <f t="shared" si="24"/>
        <v>0.1856903439151304</v>
      </c>
      <c r="H106" s="34">
        <f>H105</f>
        <v>515575037</v>
      </c>
      <c r="I106" s="39">
        <f t="shared" si="25"/>
        <v>0.26007975745026363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883682524</v>
      </c>
      <c r="O106" s="39">
        <f t="shared" si="29"/>
        <v>0.44577010136539402</v>
      </c>
      <c r="P106" s="34">
        <f>P105</f>
        <v>912866886</v>
      </c>
      <c r="Q106" s="34">
        <f>Q105</f>
        <v>1852991620</v>
      </c>
      <c r="R106" s="34">
        <f>R105</f>
        <v>1852991620</v>
      </c>
      <c r="S106" s="34">
        <f>S105</f>
        <v>555954323</v>
      </c>
      <c r="T106" s="39">
        <f t="shared" si="30"/>
        <v>0.30003067310147902</v>
      </c>
      <c r="U106" s="39">
        <f t="shared" si="31"/>
        <v>-0.43521334281370794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20694447</v>
      </c>
      <c r="E107" s="33">
        <v>20694447</v>
      </c>
      <c r="F107" s="33">
        <v>3396875</v>
      </c>
      <c r="G107" s="38">
        <f t="shared" si="24"/>
        <v>0.16414427503184792</v>
      </c>
      <c r="H107" s="33">
        <v>6849396</v>
      </c>
      <c r="I107" s="38">
        <f t="shared" si="25"/>
        <v>0.33097748395982746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10246271</v>
      </c>
      <c r="O107" s="38">
        <f t="shared" si="29"/>
        <v>0.49512175899167538</v>
      </c>
      <c r="P107" s="33">
        <v>10808007</v>
      </c>
      <c r="Q107" s="33">
        <v>28952208</v>
      </c>
      <c r="R107" s="33">
        <v>28952208</v>
      </c>
      <c r="S107" s="33">
        <v>7716283</v>
      </c>
      <c r="T107" s="38">
        <f t="shared" si="30"/>
        <v>0.26651794571246518</v>
      </c>
      <c r="U107" s="38">
        <f t="shared" si="31"/>
        <v>-0.36626650963494012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450000</v>
      </c>
      <c r="E108" s="33">
        <v>450000</v>
      </c>
      <c r="F108" s="33">
        <v>0</v>
      </c>
      <c r="G108" s="38">
        <f t="shared" si="24"/>
        <v>0</v>
      </c>
      <c r="H108" s="33">
        <v>106600</v>
      </c>
      <c r="I108" s="38">
        <f t="shared" si="25"/>
        <v>0.2368888888888889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106600</v>
      </c>
      <c r="O108" s="38">
        <f t="shared" si="29"/>
        <v>0.2368888888888889</v>
      </c>
      <c r="P108" s="33">
        <v>0</v>
      </c>
      <c r="Q108" s="33">
        <v>350000</v>
      </c>
      <c r="R108" s="33">
        <v>350000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5122260</v>
      </c>
      <c r="E109" s="33">
        <v>5122260</v>
      </c>
      <c r="F109" s="33">
        <v>1701816</v>
      </c>
      <c r="G109" s="38">
        <f t="shared" si="24"/>
        <v>0.33223928500310412</v>
      </c>
      <c r="H109" s="33">
        <v>2493784</v>
      </c>
      <c r="I109" s="38">
        <f t="shared" si="25"/>
        <v>0.48685228785731299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4195600</v>
      </c>
      <c r="O109" s="38">
        <f t="shared" si="29"/>
        <v>0.81909157286041712</v>
      </c>
      <c r="P109" s="33">
        <v>3411141</v>
      </c>
      <c r="Q109" s="33">
        <v>4832736</v>
      </c>
      <c r="R109" s="33">
        <v>4832736</v>
      </c>
      <c r="S109" s="33">
        <v>2182812</v>
      </c>
      <c r="T109" s="38">
        <f t="shared" si="30"/>
        <v>0.45167209630321209</v>
      </c>
      <c r="U109" s="38">
        <f t="shared" si="31"/>
        <v>-0.2689296631244501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5015632</v>
      </c>
      <c r="E110" s="33">
        <v>5015632</v>
      </c>
      <c r="F110" s="33">
        <v>1178581</v>
      </c>
      <c r="G110" s="38">
        <f t="shared" si="24"/>
        <v>0.23498155367060422</v>
      </c>
      <c r="H110" s="33">
        <v>1291698</v>
      </c>
      <c r="I110" s="38">
        <f t="shared" si="25"/>
        <v>0.25753444431329892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2470279</v>
      </c>
      <c r="O110" s="38">
        <f t="shared" si="29"/>
        <v>0.49251599798390311</v>
      </c>
      <c r="P110" s="33">
        <v>2299854</v>
      </c>
      <c r="Q110" s="33">
        <v>6258552</v>
      </c>
      <c r="R110" s="33">
        <v>6258552</v>
      </c>
      <c r="S110" s="33">
        <v>1514000</v>
      </c>
      <c r="T110" s="38">
        <f t="shared" si="30"/>
        <v>0.24190899108931266</v>
      </c>
      <c r="U110" s="38">
        <f t="shared" si="31"/>
        <v>-0.43835652176181616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31282339</v>
      </c>
      <c r="E112" s="34">
        <f>SUM(E107:E111)</f>
        <v>31282339</v>
      </c>
      <c r="F112" s="34">
        <f>SUM(F107:F111)</f>
        <v>6277272</v>
      </c>
      <c r="G112" s="39">
        <f t="shared" si="24"/>
        <v>0.20066504617829248</v>
      </c>
      <c r="H112" s="34">
        <f>SUM(H107:H111)</f>
        <v>10741478</v>
      </c>
      <c r="I112" s="39">
        <f t="shared" si="25"/>
        <v>0.34337195821578431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17018750</v>
      </c>
      <c r="O112" s="39">
        <f t="shared" si="29"/>
        <v>0.54403700439407676</v>
      </c>
      <c r="P112" s="34">
        <f>SUM(P107:P111)</f>
        <v>16519002</v>
      </c>
      <c r="Q112" s="34">
        <f>SUM(Q107:Q111)</f>
        <v>40393496</v>
      </c>
      <c r="R112" s="34">
        <f>SUM(R107:R111)</f>
        <v>40393496</v>
      </c>
      <c r="S112" s="34">
        <f>SUM(S107:S111)</f>
        <v>11413095</v>
      </c>
      <c r="T112" s="39">
        <f t="shared" si="30"/>
        <v>0.28254783888970642</v>
      </c>
      <c r="U112" s="39">
        <f t="shared" si="31"/>
        <v>-0.34975018466611962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400000</v>
      </c>
      <c r="E113" s="33">
        <v>400000</v>
      </c>
      <c r="F113" s="33">
        <v>37856</v>
      </c>
      <c r="G113" s="38">
        <f t="shared" si="24"/>
        <v>9.4640000000000002E-2</v>
      </c>
      <c r="H113" s="33">
        <v>61140</v>
      </c>
      <c r="I113" s="38">
        <f t="shared" si="25"/>
        <v>0.15285000000000001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98996</v>
      </c>
      <c r="O113" s="38">
        <f t="shared" si="29"/>
        <v>0.24748999999999999</v>
      </c>
      <c r="P113" s="33">
        <v>146000</v>
      </c>
      <c r="Q113" s="33">
        <v>470000</v>
      </c>
      <c r="R113" s="33">
        <v>470000</v>
      </c>
      <c r="S113" s="33">
        <v>146000</v>
      </c>
      <c r="T113" s="38">
        <f t="shared" si="30"/>
        <v>0.31063829787234043</v>
      </c>
      <c r="U113" s="38">
        <f t="shared" si="31"/>
        <v>-0.58123287671232871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11273110</v>
      </c>
      <c r="E114" s="33">
        <v>11273110</v>
      </c>
      <c r="F114" s="33">
        <v>1780739</v>
      </c>
      <c r="G114" s="38">
        <f t="shared" si="24"/>
        <v>0.15796341914520484</v>
      </c>
      <c r="H114" s="33">
        <v>2144429</v>
      </c>
      <c r="I114" s="38">
        <f t="shared" si="25"/>
        <v>0.19022514638817506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3925168</v>
      </c>
      <c r="O114" s="38">
        <f t="shared" si="29"/>
        <v>0.3481885655333799</v>
      </c>
      <c r="P114" s="33">
        <v>3946198</v>
      </c>
      <c r="Q114" s="33">
        <v>12565798</v>
      </c>
      <c r="R114" s="33">
        <v>12565798</v>
      </c>
      <c r="S114" s="33">
        <v>2270395</v>
      </c>
      <c r="T114" s="38">
        <f t="shared" si="30"/>
        <v>0.18068052661677356</v>
      </c>
      <c r="U114" s="38">
        <f t="shared" si="31"/>
        <v>-0.45658352672623115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10920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10920</v>
      </c>
      <c r="O115" s="38">
        <f t="shared" si="29"/>
        <v>0</v>
      </c>
      <c r="P115" s="33">
        <v>22210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-0.50832958126969841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25000</v>
      </c>
      <c r="E116" s="33">
        <v>25000</v>
      </c>
      <c r="F116" s="33">
        <v>0</v>
      </c>
      <c r="G116" s="38">
        <f t="shared" si="24"/>
        <v>0</v>
      </c>
      <c r="H116" s="33">
        <v>17000</v>
      </c>
      <c r="I116" s="38">
        <f t="shared" si="25"/>
        <v>0.68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17000</v>
      </c>
      <c r="O116" s="38">
        <f t="shared" si="29"/>
        <v>0.68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138767526</v>
      </c>
      <c r="E117" s="33">
        <v>138767526</v>
      </c>
      <c r="F117" s="33">
        <v>24928634</v>
      </c>
      <c r="G117" s="38">
        <f t="shared" si="24"/>
        <v>0.17964313927453027</v>
      </c>
      <c r="H117" s="33">
        <v>84179714</v>
      </c>
      <c r="I117" s="38">
        <f t="shared" si="25"/>
        <v>0.60662401663051913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109108348</v>
      </c>
      <c r="O117" s="38">
        <f t="shared" si="29"/>
        <v>0.78626715590504948</v>
      </c>
      <c r="P117" s="33">
        <v>148477897</v>
      </c>
      <c r="Q117" s="33">
        <v>122856274</v>
      </c>
      <c r="R117" s="33">
        <v>122856274</v>
      </c>
      <c r="S117" s="33">
        <v>30678536</v>
      </c>
      <c r="T117" s="38">
        <f t="shared" si="30"/>
        <v>0.24971077993135296</v>
      </c>
      <c r="U117" s="38">
        <f t="shared" si="31"/>
        <v>-0.43304885305588614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3470000</v>
      </c>
      <c r="E118" s="33">
        <v>3470000</v>
      </c>
      <c r="F118" s="33">
        <v>370890</v>
      </c>
      <c r="G118" s="38">
        <f t="shared" si="24"/>
        <v>0.10688472622478386</v>
      </c>
      <c r="H118" s="33">
        <v>249039</v>
      </c>
      <c r="I118" s="38">
        <f t="shared" si="25"/>
        <v>7.1769164265129679E-2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619929</v>
      </c>
      <c r="O118" s="38">
        <f t="shared" si="29"/>
        <v>0.17865389048991354</v>
      </c>
      <c r="P118" s="33">
        <v>1003747</v>
      </c>
      <c r="Q118" s="33">
        <v>3300000</v>
      </c>
      <c r="R118" s="33">
        <v>3300000</v>
      </c>
      <c r="S118" s="33">
        <v>984197</v>
      </c>
      <c r="T118" s="38">
        <f t="shared" si="30"/>
        <v>0.29824151515151515</v>
      </c>
      <c r="U118" s="38">
        <f t="shared" si="31"/>
        <v>-0.75189066567571317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3354948</v>
      </c>
      <c r="E119" s="33">
        <v>3354948</v>
      </c>
      <c r="F119" s="33">
        <v>681703</v>
      </c>
      <c r="G119" s="38">
        <f t="shared" si="24"/>
        <v>0.20319331327937123</v>
      </c>
      <c r="H119" s="33">
        <v>1026699</v>
      </c>
      <c r="I119" s="38">
        <f t="shared" si="25"/>
        <v>0.30602530948318724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1708402</v>
      </c>
      <c r="O119" s="38">
        <f t="shared" si="29"/>
        <v>0.50921862276255847</v>
      </c>
      <c r="P119" s="33">
        <v>1629783</v>
      </c>
      <c r="Q119" s="33">
        <v>3080292</v>
      </c>
      <c r="R119" s="33">
        <v>3080292</v>
      </c>
      <c r="S119" s="33">
        <v>859978</v>
      </c>
      <c r="T119" s="38">
        <f t="shared" si="30"/>
        <v>0.27918716796978987</v>
      </c>
      <c r="U119" s="38">
        <f t="shared" si="31"/>
        <v>-0.37003944696932045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157290584</v>
      </c>
      <c r="E121" s="34">
        <f>SUM(E113:E120)</f>
        <v>157290584</v>
      </c>
      <c r="F121" s="34">
        <f>SUM(F113:F120)</f>
        <v>27799822</v>
      </c>
      <c r="G121" s="39">
        <f t="shared" si="24"/>
        <v>0.17674180674413414</v>
      </c>
      <c r="H121" s="34">
        <f>SUM(H113:H120)</f>
        <v>87688941</v>
      </c>
      <c r="I121" s="39">
        <f t="shared" si="25"/>
        <v>0.55749644238081031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115488763</v>
      </c>
      <c r="O121" s="39">
        <f t="shared" si="29"/>
        <v>0.7342382491249444</v>
      </c>
      <c r="P121" s="34">
        <f>SUM(P113:P120)</f>
        <v>155225835</v>
      </c>
      <c r="Q121" s="34">
        <f>SUM(Q113:Q120)</f>
        <v>142272364</v>
      </c>
      <c r="R121" s="34">
        <f>SUM(R113:R120)</f>
        <v>142272364</v>
      </c>
      <c r="S121" s="34">
        <f>SUM(S113:S120)</f>
        <v>34939106</v>
      </c>
      <c r="T121" s="39">
        <f t="shared" si="30"/>
        <v>0.24557900788096837</v>
      </c>
      <c r="U121" s="39">
        <f t="shared" si="31"/>
        <v>-0.43508797359666318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3609382</v>
      </c>
      <c r="E122" s="33">
        <v>3609382</v>
      </c>
      <c r="F122" s="33">
        <v>2474704</v>
      </c>
      <c r="G122" s="38">
        <f t="shared" si="24"/>
        <v>0.68563094734777308</v>
      </c>
      <c r="H122" s="33">
        <v>959990</v>
      </c>
      <c r="I122" s="38">
        <f t="shared" si="25"/>
        <v>0.26597073958921502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3434694</v>
      </c>
      <c r="O122" s="38">
        <f t="shared" si="29"/>
        <v>0.9516016869369881</v>
      </c>
      <c r="P122" s="33">
        <v>3011010</v>
      </c>
      <c r="Q122" s="33">
        <v>4246512</v>
      </c>
      <c r="R122" s="33">
        <v>4246512</v>
      </c>
      <c r="S122" s="33">
        <v>1882633</v>
      </c>
      <c r="T122" s="38">
        <f t="shared" si="30"/>
        <v>0.44333631931335649</v>
      </c>
      <c r="U122" s="38">
        <f t="shared" si="31"/>
        <v>-0.68117342685676907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13173945</v>
      </c>
      <c r="E123" s="33">
        <v>13173945</v>
      </c>
      <c r="F123" s="33">
        <v>1009478</v>
      </c>
      <c r="G123" s="38">
        <f t="shared" si="24"/>
        <v>7.6626857027261006E-2</v>
      </c>
      <c r="H123" s="33">
        <v>1217268</v>
      </c>
      <c r="I123" s="38">
        <f t="shared" si="25"/>
        <v>9.2399657050336856E-2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2226746</v>
      </c>
      <c r="O123" s="38">
        <f t="shared" si="29"/>
        <v>0.16902651407759786</v>
      </c>
      <c r="P123" s="33">
        <v>1515571</v>
      </c>
      <c r="Q123" s="33">
        <v>10108482</v>
      </c>
      <c r="R123" s="33">
        <v>10108482</v>
      </c>
      <c r="S123" s="33">
        <v>1140242</v>
      </c>
      <c r="T123" s="38">
        <f t="shared" si="30"/>
        <v>0.11280051742685004</v>
      </c>
      <c r="U123" s="38">
        <f t="shared" si="31"/>
        <v>-0.19682548689569801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29255256</v>
      </c>
      <c r="E124" s="33">
        <v>29255256</v>
      </c>
      <c r="F124" s="33">
        <v>5411851</v>
      </c>
      <c r="G124" s="38">
        <f t="shared" si="24"/>
        <v>0.18498730621259987</v>
      </c>
      <c r="H124" s="33">
        <v>8116889</v>
      </c>
      <c r="I124" s="38">
        <f t="shared" si="25"/>
        <v>0.2774506228897809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13528740</v>
      </c>
      <c r="O124" s="38">
        <f t="shared" si="29"/>
        <v>0.4624379291023808</v>
      </c>
      <c r="P124" s="33">
        <v>12261647</v>
      </c>
      <c r="Q124" s="33">
        <v>30001968</v>
      </c>
      <c r="R124" s="33">
        <v>30001968</v>
      </c>
      <c r="S124" s="33">
        <v>6506634</v>
      </c>
      <c r="T124" s="38">
        <f t="shared" si="30"/>
        <v>0.21687357309360505</v>
      </c>
      <c r="U124" s="38">
        <f t="shared" si="31"/>
        <v>-0.33802620479940415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46038583</v>
      </c>
      <c r="E126" s="34">
        <f>SUM(E122:E125)</f>
        <v>46038583</v>
      </c>
      <c r="F126" s="34">
        <f>SUM(F122:F125)</f>
        <v>8896033</v>
      </c>
      <c r="G126" s="39">
        <f t="shared" si="24"/>
        <v>0.19322994801990323</v>
      </c>
      <c r="H126" s="34">
        <f>SUM(H122:H125)</f>
        <v>10294147</v>
      </c>
      <c r="I126" s="39">
        <f t="shared" si="25"/>
        <v>0.22359825887777648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19190180</v>
      </c>
      <c r="O126" s="39">
        <f t="shared" si="29"/>
        <v>0.41682820689767969</v>
      </c>
      <c r="P126" s="34">
        <f>SUM(P122:P125)</f>
        <v>16788228</v>
      </c>
      <c r="Q126" s="34">
        <f>SUM(Q122:Q125)</f>
        <v>44356962</v>
      </c>
      <c r="R126" s="34">
        <f>SUM(R122:R125)</f>
        <v>44356962</v>
      </c>
      <c r="S126" s="34">
        <f>SUM(S122:S125)</f>
        <v>9529509</v>
      </c>
      <c r="T126" s="39">
        <f t="shared" si="30"/>
        <v>0.21483682764387696</v>
      </c>
      <c r="U126" s="39">
        <f t="shared" si="31"/>
        <v>-0.38682349322394238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12339133</v>
      </c>
      <c r="E127" s="33">
        <v>12339133</v>
      </c>
      <c r="F127" s="33">
        <v>546875</v>
      </c>
      <c r="G127" s="38">
        <f t="shared" si="24"/>
        <v>4.4320374859400574E-2</v>
      </c>
      <c r="H127" s="33">
        <v>1150473</v>
      </c>
      <c r="I127" s="38">
        <f t="shared" si="25"/>
        <v>9.3237750172560752E-2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1697348</v>
      </c>
      <c r="O127" s="38">
        <f t="shared" si="29"/>
        <v>0.13755812503196133</v>
      </c>
      <c r="P127" s="33">
        <v>2026115</v>
      </c>
      <c r="Q127" s="33">
        <v>11404684</v>
      </c>
      <c r="R127" s="33">
        <v>11404684</v>
      </c>
      <c r="S127" s="33">
        <v>630559</v>
      </c>
      <c r="T127" s="38">
        <f t="shared" si="30"/>
        <v>5.5289475797838855E-2</v>
      </c>
      <c r="U127" s="38">
        <f t="shared" si="31"/>
        <v>-0.4321778378818576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4877773</v>
      </c>
      <c r="E129" s="33">
        <v>4877773</v>
      </c>
      <c r="F129" s="33">
        <v>73067</v>
      </c>
      <c r="G129" s="38">
        <f t="shared" si="24"/>
        <v>1.4979581870661058E-2</v>
      </c>
      <c r="H129" s="33">
        <v>402689</v>
      </c>
      <c r="I129" s="38">
        <f t="shared" si="25"/>
        <v>8.2555912298501802E-2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475756</v>
      </c>
      <c r="O129" s="38">
        <f t="shared" si="29"/>
        <v>9.7535494169162851E-2</v>
      </c>
      <c r="P129" s="33">
        <v>474756</v>
      </c>
      <c r="Q129" s="33">
        <v>0</v>
      </c>
      <c r="R129" s="33">
        <v>0</v>
      </c>
      <c r="S129" s="33">
        <v>236193</v>
      </c>
      <c r="T129" s="38">
        <f t="shared" si="30"/>
        <v>0</v>
      </c>
      <c r="U129" s="38">
        <f t="shared" si="31"/>
        <v>-0.15179797622357594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27738761</v>
      </c>
      <c r="E130" s="33">
        <v>27738761</v>
      </c>
      <c r="F130" s="33">
        <v>6064903</v>
      </c>
      <c r="G130" s="38">
        <f t="shared" si="24"/>
        <v>0.21864361569718271</v>
      </c>
      <c r="H130" s="33">
        <v>7205029</v>
      </c>
      <c r="I130" s="38">
        <f t="shared" si="25"/>
        <v>0.25974588410780136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13269932</v>
      </c>
      <c r="O130" s="38">
        <f t="shared" si="29"/>
        <v>0.47838949980498408</v>
      </c>
      <c r="P130" s="33">
        <v>14027367</v>
      </c>
      <c r="Q130" s="33">
        <v>30248077</v>
      </c>
      <c r="R130" s="33">
        <v>30248077</v>
      </c>
      <c r="S130" s="33">
        <v>7591537</v>
      </c>
      <c r="T130" s="38">
        <f t="shared" si="30"/>
        <v>0.25097585542380096</v>
      </c>
      <c r="U130" s="38">
        <f t="shared" si="31"/>
        <v>-0.48635912926495761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950000</v>
      </c>
      <c r="R131" s="33">
        <v>950000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44955667</v>
      </c>
      <c r="E132" s="34">
        <f>SUM(E127:E131)</f>
        <v>44955667</v>
      </c>
      <c r="F132" s="34">
        <f>SUM(F127:F131)</f>
        <v>6684845</v>
      </c>
      <c r="G132" s="39">
        <f t="shared" si="24"/>
        <v>0.14869860567300669</v>
      </c>
      <c r="H132" s="34">
        <f>SUM(H127:H131)</f>
        <v>8758191</v>
      </c>
      <c r="I132" s="39">
        <f t="shared" si="25"/>
        <v>0.19481839742250961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15443036</v>
      </c>
      <c r="O132" s="39">
        <f t="shared" si="29"/>
        <v>0.3435170030955163</v>
      </c>
      <c r="P132" s="34">
        <f>SUM(P127:P131)</f>
        <v>16528238</v>
      </c>
      <c r="Q132" s="34">
        <f>SUM(Q127:Q131)</f>
        <v>42602761</v>
      </c>
      <c r="R132" s="34">
        <f>SUM(R127:R131)</f>
        <v>42602761</v>
      </c>
      <c r="S132" s="34">
        <f>SUM(S127:S131)</f>
        <v>8458289</v>
      </c>
      <c r="T132" s="39">
        <f t="shared" si="30"/>
        <v>0.1985385172571327</v>
      </c>
      <c r="U132" s="39">
        <f t="shared" si="31"/>
        <v>-0.47010740043796562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81048851</v>
      </c>
      <c r="E133" s="33">
        <v>81048851</v>
      </c>
      <c r="F133" s="33">
        <v>16460940</v>
      </c>
      <c r="G133" s="38">
        <f t="shared" si="24"/>
        <v>0.20309899272970569</v>
      </c>
      <c r="H133" s="33">
        <v>17306670</v>
      </c>
      <c r="I133" s="38">
        <f t="shared" si="25"/>
        <v>0.21353381061503265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33767610</v>
      </c>
      <c r="O133" s="38">
        <f t="shared" si="29"/>
        <v>0.41663280334473834</v>
      </c>
      <c r="P133" s="33">
        <v>35081641</v>
      </c>
      <c r="Q133" s="33">
        <v>73484730</v>
      </c>
      <c r="R133" s="33">
        <v>73484730</v>
      </c>
      <c r="S133" s="33">
        <v>18778317</v>
      </c>
      <c r="T133" s="38">
        <f t="shared" si="30"/>
        <v>0.25554039594348377</v>
      </c>
      <c r="U133" s="38">
        <f t="shared" si="31"/>
        <v>-0.50667444547420115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2089874</v>
      </c>
      <c r="E134" s="33">
        <v>2089874</v>
      </c>
      <c r="F134" s="33">
        <v>134479</v>
      </c>
      <c r="G134" s="38">
        <f t="shared" si="24"/>
        <v>6.4347898485746027E-2</v>
      </c>
      <c r="H134" s="33">
        <v>602176</v>
      </c>
      <c r="I134" s="38">
        <f t="shared" si="25"/>
        <v>0.28813985914940327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736655</v>
      </c>
      <c r="O134" s="38">
        <f t="shared" si="29"/>
        <v>0.35248775763514928</v>
      </c>
      <c r="P134" s="33">
        <v>716504</v>
      </c>
      <c r="Q134" s="33">
        <v>2065239</v>
      </c>
      <c r="R134" s="33">
        <v>2065239</v>
      </c>
      <c r="S134" s="33">
        <v>288107</v>
      </c>
      <c r="T134" s="38">
        <f t="shared" si="30"/>
        <v>0.13950298246353085</v>
      </c>
      <c r="U134" s="38">
        <f t="shared" si="31"/>
        <v>-0.15956365910029813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5736637</v>
      </c>
      <c r="E136" s="33">
        <v>5736637</v>
      </c>
      <c r="F136" s="33">
        <v>1247086</v>
      </c>
      <c r="G136" s="38">
        <f t="shared" si="24"/>
        <v>0.21738973548439616</v>
      </c>
      <c r="H136" s="33">
        <v>1179739</v>
      </c>
      <c r="I136" s="38">
        <f t="shared" si="25"/>
        <v>0.20564993043833871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2426825</v>
      </c>
      <c r="O136" s="38">
        <f t="shared" si="29"/>
        <v>0.4230396659227349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88875362</v>
      </c>
      <c r="E137" s="34">
        <f>SUM(E133:E136)</f>
        <v>88875362</v>
      </c>
      <c r="F137" s="34">
        <f>SUM(F133:F136)</f>
        <v>17842505</v>
      </c>
      <c r="G137" s="39">
        <f t="shared" ref="G137:G170" si="32">IF(($D137     =0),0,($F137     /$D137     ))</f>
        <v>0.20075873221197119</v>
      </c>
      <c r="H137" s="34">
        <f>SUM(H133:H136)</f>
        <v>19088585</v>
      </c>
      <c r="I137" s="39">
        <f t="shared" ref="I137:I170" si="33">IF(($D137     =0),0,($H137     /$D137     ))</f>
        <v>0.21477926582172457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36931090</v>
      </c>
      <c r="O137" s="39">
        <f t="shared" ref="O137:O170" si="37">IF(($D137     =0),0,($N137     /$D137     ))</f>
        <v>0.41553799803369579</v>
      </c>
      <c r="P137" s="34">
        <f>SUM(P133:P136)</f>
        <v>35798145</v>
      </c>
      <c r="Q137" s="34">
        <f>SUM(Q133:Q136)</f>
        <v>75549969</v>
      </c>
      <c r="R137" s="34">
        <f>SUM(R133:R136)</f>
        <v>75549969</v>
      </c>
      <c r="S137" s="34">
        <f>SUM(S133:S136)</f>
        <v>19066424</v>
      </c>
      <c r="T137" s="39">
        <f t="shared" ref="T137:T170" si="38">IF(($Q137     =0),0,($S137     /$Q137     ))</f>
        <v>0.25236838945625512</v>
      </c>
      <c r="U137" s="39">
        <f t="shared" ref="U137:U170" si="39">IF(($P137     =0),0,(($H137     /$P137     )-1))</f>
        <v>-0.46677167210759107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7681976</v>
      </c>
      <c r="E139" s="33">
        <v>7681976</v>
      </c>
      <c r="F139" s="33">
        <v>2642</v>
      </c>
      <c r="G139" s="38">
        <f t="shared" si="32"/>
        <v>3.4392192842050016E-4</v>
      </c>
      <c r="H139" s="33">
        <v>414539</v>
      </c>
      <c r="I139" s="38">
        <f t="shared" si="33"/>
        <v>5.3962548177708444E-2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417181</v>
      </c>
      <c r="O139" s="38">
        <f t="shared" si="37"/>
        <v>5.4306470106128941E-2</v>
      </c>
      <c r="P139" s="33">
        <v>334931</v>
      </c>
      <c r="Q139" s="33">
        <v>3639078</v>
      </c>
      <c r="R139" s="33">
        <v>3639078</v>
      </c>
      <c r="S139" s="33">
        <v>309931</v>
      </c>
      <c r="T139" s="38">
        <f t="shared" si="38"/>
        <v>8.5167451755637003E-2</v>
      </c>
      <c r="U139" s="38">
        <f t="shared" si="39"/>
        <v>0.23768477686448852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9518069</v>
      </c>
      <c r="E140" s="33">
        <v>9518069</v>
      </c>
      <c r="F140" s="33">
        <v>826299</v>
      </c>
      <c r="G140" s="38">
        <f t="shared" si="32"/>
        <v>8.6813722405248372E-2</v>
      </c>
      <c r="H140" s="33">
        <v>1122810</v>
      </c>
      <c r="I140" s="38">
        <f t="shared" si="33"/>
        <v>0.1179661546895699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1949109</v>
      </c>
      <c r="O140" s="38">
        <f t="shared" si="37"/>
        <v>0.20477987709481829</v>
      </c>
      <c r="P140" s="33">
        <v>1227461</v>
      </c>
      <c r="Q140" s="33">
        <v>9301473</v>
      </c>
      <c r="R140" s="33">
        <v>9301473</v>
      </c>
      <c r="S140" s="33">
        <v>672039</v>
      </c>
      <c r="T140" s="38">
        <f t="shared" si="38"/>
        <v>7.2250814467773011E-2</v>
      </c>
      <c r="U140" s="38">
        <f t="shared" si="39"/>
        <v>-8.5258105960189345E-2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2128200</v>
      </c>
      <c r="E142" s="33">
        <v>2128200</v>
      </c>
      <c r="F142" s="33">
        <v>2336808</v>
      </c>
      <c r="G142" s="38">
        <f t="shared" si="32"/>
        <v>1.0980208627008741</v>
      </c>
      <c r="H142" s="33">
        <v>240265</v>
      </c>
      <c r="I142" s="38">
        <f t="shared" si="33"/>
        <v>0.11289587444789023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2577073</v>
      </c>
      <c r="O142" s="38">
        <f t="shared" si="37"/>
        <v>1.2109167371487641</v>
      </c>
      <c r="P142" s="33">
        <v>963072</v>
      </c>
      <c r="Q142" s="33">
        <v>903000</v>
      </c>
      <c r="R142" s="33">
        <v>903000</v>
      </c>
      <c r="S142" s="33">
        <v>489251</v>
      </c>
      <c r="T142" s="38">
        <f t="shared" si="38"/>
        <v>0.54180620155038761</v>
      </c>
      <c r="U142" s="38">
        <f t="shared" si="39"/>
        <v>-0.75052228701488566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19328245</v>
      </c>
      <c r="E144" s="34">
        <f>SUM(E138:E143)</f>
        <v>19328245</v>
      </c>
      <c r="F144" s="34">
        <f>SUM(F138:F143)</f>
        <v>3165749</v>
      </c>
      <c r="G144" s="39">
        <f t="shared" si="32"/>
        <v>0.1637887454344665</v>
      </c>
      <c r="H144" s="34">
        <f>SUM(H138:H143)</f>
        <v>1777614</v>
      </c>
      <c r="I144" s="39">
        <f t="shared" si="33"/>
        <v>9.1969757212825062E-2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4943363</v>
      </c>
      <c r="O144" s="39">
        <f t="shared" si="37"/>
        <v>0.25575850264729155</v>
      </c>
      <c r="P144" s="34">
        <f>SUM(P138:P143)</f>
        <v>2525464</v>
      </c>
      <c r="Q144" s="34">
        <f>SUM(Q138:Q143)</f>
        <v>13843551</v>
      </c>
      <c r="R144" s="34">
        <f>SUM(R138:R143)</f>
        <v>13843551</v>
      </c>
      <c r="S144" s="34">
        <f>SUM(S138:S143)</f>
        <v>1471221</v>
      </c>
      <c r="T144" s="39">
        <f t="shared" si="38"/>
        <v>0.10627482789639739</v>
      </c>
      <c r="U144" s="39">
        <f t="shared" si="39"/>
        <v>-0.29612380140837491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16000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-1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2300000</v>
      </c>
      <c r="E146" s="33">
        <v>2300000</v>
      </c>
      <c r="F146" s="33">
        <v>925410</v>
      </c>
      <c r="G146" s="38">
        <f t="shared" si="32"/>
        <v>0.40235217391304345</v>
      </c>
      <c r="H146" s="33">
        <v>11795490</v>
      </c>
      <c r="I146" s="38">
        <f t="shared" si="33"/>
        <v>5.1284739130434787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12720900</v>
      </c>
      <c r="O146" s="38">
        <f t="shared" si="37"/>
        <v>5.5308260869565213</v>
      </c>
      <c r="P146" s="33">
        <v>4856907</v>
      </c>
      <c r="Q146" s="33">
        <v>0</v>
      </c>
      <c r="R146" s="33">
        <v>0</v>
      </c>
      <c r="S146" s="33">
        <v>4845239</v>
      </c>
      <c r="T146" s="38">
        <f t="shared" si="38"/>
        <v>0</v>
      </c>
      <c r="U146" s="38">
        <f t="shared" si="39"/>
        <v>1.4286011653095274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500000</v>
      </c>
      <c r="R147" s="33">
        <v>500000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185000</v>
      </c>
      <c r="E148" s="33">
        <v>185000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2485000</v>
      </c>
      <c r="E150" s="34">
        <f>SUM(E145:E149)</f>
        <v>2485000</v>
      </c>
      <c r="F150" s="34">
        <f>SUM(F145:F149)</f>
        <v>925410</v>
      </c>
      <c r="G150" s="39">
        <f t="shared" si="32"/>
        <v>0.3723983903420523</v>
      </c>
      <c r="H150" s="34">
        <f>SUM(H145:H149)</f>
        <v>11795490</v>
      </c>
      <c r="I150" s="39">
        <f t="shared" si="33"/>
        <v>4.7466760563380284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12720900</v>
      </c>
      <c r="O150" s="39">
        <f t="shared" si="37"/>
        <v>5.1190744466800808</v>
      </c>
      <c r="P150" s="34">
        <f>SUM(P145:P149)</f>
        <v>4872907</v>
      </c>
      <c r="Q150" s="34">
        <f>SUM(Q145:Q149)</f>
        <v>500000</v>
      </c>
      <c r="R150" s="34">
        <f>SUM(R145:R149)</f>
        <v>500000</v>
      </c>
      <c r="S150" s="34">
        <f>SUM(S145:S149)</f>
        <v>4845239</v>
      </c>
      <c r="T150" s="39">
        <f t="shared" si="38"/>
        <v>9.6904780000000006</v>
      </c>
      <c r="U150" s="39">
        <f t="shared" si="39"/>
        <v>1.4206269481440956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431315</v>
      </c>
      <c r="E151" s="33">
        <v>431315</v>
      </c>
      <c r="F151" s="33">
        <v>11943</v>
      </c>
      <c r="G151" s="38">
        <f t="shared" si="32"/>
        <v>2.7689739517521995E-2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11943</v>
      </c>
      <c r="O151" s="38">
        <f t="shared" si="37"/>
        <v>2.7689739517521995E-2</v>
      </c>
      <c r="P151" s="33">
        <v>252590</v>
      </c>
      <c r="Q151" s="33">
        <v>450000</v>
      </c>
      <c r="R151" s="33">
        <v>450000</v>
      </c>
      <c r="S151" s="33">
        <v>126708</v>
      </c>
      <c r="T151" s="38">
        <f t="shared" si="38"/>
        <v>0.28157333333333334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168487200</v>
      </c>
      <c r="E152" s="33">
        <v>168487200</v>
      </c>
      <c r="F152" s="33">
        <v>34266972</v>
      </c>
      <c r="G152" s="38">
        <f t="shared" si="32"/>
        <v>0.20338026864948791</v>
      </c>
      <c r="H152" s="33">
        <v>35846735</v>
      </c>
      <c r="I152" s="38">
        <f t="shared" si="33"/>
        <v>0.21275642897502006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70113707</v>
      </c>
      <c r="O152" s="38">
        <f t="shared" si="37"/>
        <v>0.416136697624508</v>
      </c>
      <c r="P152" s="33">
        <v>63305792</v>
      </c>
      <c r="Q152" s="33">
        <v>155969600</v>
      </c>
      <c r="R152" s="33">
        <v>155969600</v>
      </c>
      <c r="S152" s="33">
        <v>33195096</v>
      </c>
      <c r="T152" s="38">
        <f t="shared" si="38"/>
        <v>0.21283055159466974</v>
      </c>
      <c r="U152" s="38">
        <f t="shared" si="39"/>
        <v>-0.43375268095532238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21877980</v>
      </c>
      <c r="E153" s="33">
        <v>21877980</v>
      </c>
      <c r="F153" s="33">
        <v>4215513</v>
      </c>
      <c r="G153" s="38">
        <f t="shared" si="32"/>
        <v>0.19268291679579194</v>
      </c>
      <c r="H153" s="33">
        <v>6144617</v>
      </c>
      <c r="I153" s="38">
        <f t="shared" si="33"/>
        <v>0.28085851618842322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10360130</v>
      </c>
      <c r="O153" s="38">
        <f t="shared" si="37"/>
        <v>0.47354143298421519</v>
      </c>
      <c r="P153" s="33">
        <v>8981377</v>
      </c>
      <c r="Q153" s="33">
        <v>20473520</v>
      </c>
      <c r="R153" s="33">
        <v>20473520</v>
      </c>
      <c r="S153" s="33">
        <v>5502131</v>
      </c>
      <c r="T153" s="38">
        <f t="shared" si="38"/>
        <v>0.26874377244362474</v>
      </c>
      <c r="U153" s="38">
        <f t="shared" si="39"/>
        <v>-0.31584911756849754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1180000</v>
      </c>
      <c r="E155" s="33">
        <v>1180000</v>
      </c>
      <c r="F155" s="33">
        <v>281550</v>
      </c>
      <c r="G155" s="38">
        <f t="shared" si="32"/>
        <v>0.23860169491525424</v>
      </c>
      <c r="H155" s="33">
        <v>2501563</v>
      </c>
      <c r="I155" s="38">
        <f t="shared" si="33"/>
        <v>2.1199686440677965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2783113</v>
      </c>
      <c r="O155" s="38">
        <f t="shared" si="37"/>
        <v>2.3585703389830508</v>
      </c>
      <c r="P155" s="33">
        <v>755874</v>
      </c>
      <c r="Q155" s="33">
        <v>3630000</v>
      </c>
      <c r="R155" s="33">
        <v>3630000</v>
      </c>
      <c r="S155" s="33">
        <v>755874</v>
      </c>
      <c r="T155" s="38">
        <f t="shared" si="38"/>
        <v>0.20822975206611571</v>
      </c>
      <c r="U155" s="38">
        <f t="shared" si="39"/>
        <v>2.3094973500874483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191976495</v>
      </c>
      <c r="E157" s="34">
        <f>SUM(E151:E156)</f>
        <v>191976495</v>
      </c>
      <c r="F157" s="34">
        <f>SUM(F151:F156)</f>
        <v>38775978</v>
      </c>
      <c r="G157" s="39">
        <f t="shared" si="32"/>
        <v>0.20198294588095278</v>
      </c>
      <c r="H157" s="34">
        <f>SUM(H151:H156)</f>
        <v>44492915</v>
      </c>
      <c r="I157" s="39">
        <f t="shared" si="33"/>
        <v>0.23176230506760737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83268893</v>
      </c>
      <c r="O157" s="39">
        <f t="shared" si="37"/>
        <v>0.43374525094856015</v>
      </c>
      <c r="P157" s="34">
        <f>SUM(P151:P156)</f>
        <v>73295633</v>
      </c>
      <c r="Q157" s="34">
        <f>SUM(Q151:Q156)</f>
        <v>180523120</v>
      </c>
      <c r="R157" s="34">
        <f>SUM(R151:R156)</f>
        <v>180523120</v>
      </c>
      <c r="S157" s="34">
        <f>SUM(S151:S156)</f>
        <v>39579809</v>
      </c>
      <c r="T157" s="39">
        <f t="shared" si="38"/>
        <v>0.21925063670514891</v>
      </c>
      <c r="U157" s="39">
        <f t="shared" si="39"/>
        <v>-0.39296635858237283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12591977</v>
      </c>
      <c r="E158" s="33">
        <v>12591977</v>
      </c>
      <c r="F158" s="33">
        <v>1742352</v>
      </c>
      <c r="G158" s="38">
        <f t="shared" si="32"/>
        <v>0.13837001131752386</v>
      </c>
      <c r="H158" s="33">
        <v>2687852</v>
      </c>
      <c r="I158" s="38">
        <f t="shared" si="33"/>
        <v>0.21345750552117432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4430204</v>
      </c>
      <c r="O158" s="38">
        <f t="shared" si="37"/>
        <v>0.35182751683869817</v>
      </c>
      <c r="P158" s="33">
        <v>3380129</v>
      </c>
      <c r="Q158" s="33">
        <v>4869064</v>
      </c>
      <c r="R158" s="33">
        <v>4869064</v>
      </c>
      <c r="S158" s="33">
        <v>2371759</v>
      </c>
      <c r="T158" s="38">
        <f t="shared" si="38"/>
        <v>0.48710778909457753</v>
      </c>
      <c r="U158" s="38">
        <f t="shared" si="39"/>
        <v>-0.20480786384188299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96812363</v>
      </c>
      <c r="E159" s="33">
        <v>96812363</v>
      </c>
      <c r="F159" s="33">
        <v>19028818</v>
      </c>
      <c r="G159" s="38">
        <f t="shared" si="32"/>
        <v>0.19655359512296999</v>
      </c>
      <c r="H159" s="33">
        <v>26666637</v>
      </c>
      <c r="I159" s="38">
        <f t="shared" si="33"/>
        <v>0.27544660799158471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45695455</v>
      </c>
      <c r="O159" s="38">
        <f t="shared" si="37"/>
        <v>0.47200020311455471</v>
      </c>
      <c r="P159" s="33">
        <v>40480568</v>
      </c>
      <c r="Q159" s="33">
        <v>77415924</v>
      </c>
      <c r="R159" s="33">
        <v>77415924</v>
      </c>
      <c r="S159" s="33">
        <v>23708100</v>
      </c>
      <c r="T159" s="38">
        <f t="shared" si="38"/>
        <v>0.30624319616723816</v>
      </c>
      <c r="U159" s="38">
        <f t="shared" si="39"/>
        <v>-0.3412484478972726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3035000</v>
      </c>
      <c r="E160" s="33">
        <v>3035000</v>
      </c>
      <c r="F160" s="33">
        <v>405059</v>
      </c>
      <c r="G160" s="38">
        <f t="shared" si="32"/>
        <v>0.13346260296540363</v>
      </c>
      <c r="H160" s="33">
        <v>1683485</v>
      </c>
      <c r="I160" s="38">
        <f t="shared" si="33"/>
        <v>0.55469028006589782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2088544</v>
      </c>
      <c r="O160" s="38">
        <f t="shared" si="37"/>
        <v>0.68815288303130151</v>
      </c>
      <c r="P160" s="33">
        <v>1267012</v>
      </c>
      <c r="Q160" s="33">
        <v>3710000</v>
      </c>
      <c r="R160" s="33">
        <v>3710000</v>
      </c>
      <c r="S160" s="33">
        <v>1140585</v>
      </c>
      <c r="T160" s="38">
        <f t="shared" si="38"/>
        <v>0.3074353099730458</v>
      </c>
      <c r="U160" s="38">
        <f t="shared" si="39"/>
        <v>0.32870485835966834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30000</v>
      </c>
      <c r="E161" s="33">
        <v>30000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112469340</v>
      </c>
      <c r="E163" s="34">
        <f>SUM(E158:E162)</f>
        <v>112469340</v>
      </c>
      <c r="F163" s="34">
        <f>SUM(F158:F162)</f>
        <v>21176229</v>
      </c>
      <c r="G163" s="39">
        <f t="shared" si="32"/>
        <v>0.18828446045829023</v>
      </c>
      <c r="H163" s="34">
        <f>SUM(H158:H162)</f>
        <v>31037974</v>
      </c>
      <c r="I163" s="39">
        <f t="shared" si="33"/>
        <v>0.27596831278640027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52214203</v>
      </c>
      <c r="O163" s="39">
        <f t="shared" si="37"/>
        <v>0.4642527732446905</v>
      </c>
      <c r="P163" s="34">
        <f>SUM(P158:P162)</f>
        <v>45127709</v>
      </c>
      <c r="Q163" s="34">
        <f>SUM(Q158:Q162)</f>
        <v>85994988</v>
      </c>
      <c r="R163" s="34">
        <f>SUM(R158:R162)</f>
        <v>85994988</v>
      </c>
      <c r="S163" s="34">
        <f>SUM(S158:S162)</f>
        <v>27220444</v>
      </c>
      <c r="T163" s="39">
        <f t="shared" si="38"/>
        <v>0.31653523807689815</v>
      </c>
      <c r="U163" s="39">
        <f t="shared" si="39"/>
        <v>-0.31221915120929356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2414847</v>
      </c>
      <c r="E164" s="33">
        <v>2414847</v>
      </c>
      <c r="F164" s="33">
        <v>114980</v>
      </c>
      <c r="G164" s="38">
        <f t="shared" si="32"/>
        <v>4.7613782570904081E-2</v>
      </c>
      <c r="H164" s="33">
        <v>524161</v>
      </c>
      <c r="I164" s="38">
        <f t="shared" si="33"/>
        <v>0.21705764381760004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639141</v>
      </c>
      <c r="O164" s="38">
        <f t="shared" si="37"/>
        <v>0.26467142638850411</v>
      </c>
      <c r="P164" s="33">
        <v>1336247</v>
      </c>
      <c r="Q164" s="33">
        <v>5248682</v>
      </c>
      <c r="R164" s="33">
        <v>5248682</v>
      </c>
      <c r="S164" s="33">
        <v>1189522</v>
      </c>
      <c r="T164" s="38">
        <f t="shared" si="38"/>
        <v>0.22663251460080835</v>
      </c>
      <c r="U164" s="38">
        <f t="shared" si="39"/>
        <v>-0.6077364439358891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296557</v>
      </c>
      <c r="E165" s="33">
        <v>296557</v>
      </c>
      <c r="F165" s="33">
        <v>8092</v>
      </c>
      <c r="G165" s="38">
        <f t="shared" si="32"/>
        <v>2.728649129846876E-2</v>
      </c>
      <c r="H165" s="33">
        <v>142087</v>
      </c>
      <c r="I165" s="38">
        <f t="shared" si="33"/>
        <v>0.47912205747967507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150179</v>
      </c>
      <c r="O165" s="38">
        <f t="shared" si="37"/>
        <v>0.50640854877814379</v>
      </c>
      <c r="P165" s="33">
        <v>8272</v>
      </c>
      <c r="Q165" s="33">
        <v>697723</v>
      </c>
      <c r="R165" s="33">
        <v>697723</v>
      </c>
      <c r="S165" s="33">
        <v>6513</v>
      </c>
      <c r="T165" s="38">
        <f t="shared" si="38"/>
        <v>9.3346499972051938E-3</v>
      </c>
      <c r="U165" s="38">
        <f t="shared" si="39"/>
        <v>16.17686170212766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1780000</v>
      </c>
      <c r="E166" s="33">
        <v>1780000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134257</v>
      </c>
      <c r="Q166" s="33">
        <v>970000</v>
      </c>
      <c r="R166" s="33">
        <v>970000</v>
      </c>
      <c r="S166" s="33">
        <v>0</v>
      </c>
      <c r="T166" s="38">
        <f t="shared" si="38"/>
        <v>0</v>
      </c>
      <c r="U166" s="38">
        <f t="shared" si="39"/>
        <v>-1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33834</v>
      </c>
      <c r="G167" s="38">
        <f t="shared" si="32"/>
        <v>0</v>
      </c>
      <c r="H167" s="33">
        <v>49664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83498</v>
      </c>
      <c r="O167" s="38">
        <f t="shared" si="37"/>
        <v>0</v>
      </c>
      <c r="P167" s="33">
        <v>71765</v>
      </c>
      <c r="Q167" s="33">
        <v>0</v>
      </c>
      <c r="R167" s="33">
        <v>0</v>
      </c>
      <c r="S167" s="33">
        <v>40655</v>
      </c>
      <c r="T167" s="38">
        <f t="shared" si="38"/>
        <v>0</v>
      </c>
      <c r="U167" s="38">
        <f t="shared" si="39"/>
        <v>-0.30796349195290185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4491404</v>
      </c>
      <c r="E169" s="34">
        <f>SUM(E164:E168)</f>
        <v>4491404</v>
      </c>
      <c r="F169" s="34">
        <f>SUM(F164:F168)</f>
        <v>156906</v>
      </c>
      <c r="G169" s="39">
        <f t="shared" si="32"/>
        <v>3.493473310350171E-2</v>
      </c>
      <c r="H169" s="34">
        <f>SUM(H164:H168)</f>
        <v>715912</v>
      </c>
      <c r="I169" s="39">
        <f t="shared" si="33"/>
        <v>0.15939603740834715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872818</v>
      </c>
      <c r="O169" s="39">
        <f t="shared" si="37"/>
        <v>0.19433077051184885</v>
      </c>
      <c r="P169" s="34">
        <f>SUM(P164:P168)</f>
        <v>1550541</v>
      </c>
      <c r="Q169" s="34">
        <f>SUM(Q164:Q168)</f>
        <v>6916405</v>
      </c>
      <c r="R169" s="34">
        <f>SUM(R164:R168)</f>
        <v>6916405</v>
      </c>
      <c r="S169" s="34">
        <f>SUM(S164:S168)</f>
        <v>1236690</v>
      </c>
      <c r="T169" s="39">
        <f t="shared" si="38"/>
        <v>0.17880531865904326</v>
      </c>
      <c r="U169" s="39">
        <f t="shared" si="39"/>
        <v>-0.53828244464351482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2681565819</v>
      </c>
      <c r="E170" s="34">
        <f>SUM(E105,E107:E111,E113:E120,E122:E125,E127:E131,E133:E136,E138:E143,E145:E149,E151:E156,E158:E162,E164:E168)</f>
        <v>2608914951</v>
      </c>
      <c r="F170" s="34">
        <f>SUM(F105,F107:F111,F113:F120,F122:F125,F127:F131,F133:F136,F138:F143,F145:F149,F151:F156,F158:F162,F164:F168)</f>
        <v>499808236</v>
      </c>
      <c r="G170" s="39">
        <f t="shared" si="32"/>
        <v>0.18638671199440732</v>
      </c>
      <c r="H170" s="34">
        <f>SUM(H105,H107:H111,H113:H120,H122:H125,H127:H131,H133:H136,H138:H143,H145:H149,H151:H156,H158:H162,H164:H168)</f>
        <v>741966284</v>
      </c>
      <c r="I170" s="39">
        <f t="shared" si="33"/>
        <v>0.2766914310821173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1241774520</v>
      </c>
      <c r="O170" s="39">
        <f t="shared" si="37"/>
        <v>0.46307814307652467</v>
      </c>
      <c r="P170" s="34">
        <f>SUM(P105,P107:P111,P113:P120,P122:P125,P127:P131,P133:P136,P138:P143,P145:P149,P151:P156,P158:P162,P164:P168)</f>
        <v>1281098588</v>
      </c>
      <c r="Q170" s="34">
        <f>SUM(Q105,Q107:Q111,Q113:Q120,Q122:Q125,Q127:Q131,Q133:Q136,Q138:Q143,Q145:Q149,Q151:Q156,Q158:Q162,Q164:Q168)</f>
        <v>2485945236</v>
      </c>
      <c r="R170" s="34">
        <f>SUM(R105,R107:R111,R113:R120,R122:R125,R127:R131,R133:R136,R138:R143,R145:R149,R151:R156,R158:R162,R164:R168)</f>
        <v>2485945236</v>
      </c>
      <c r="S170" s="34">
        <f>SUM(S105,S107:S111,S113:S120,S122:S125,S127:S131,S133:S136,S138:S143,S145:S149,S151:S156,S158:S162,S164:S168)</f>
        <v>713714149</v>
      </c>
      <c r="T170" s="39">
        <f t="shared" si="38"/>
        <v>0.28709970705082738</v>
      </c>
      <c r="U170" s="39">
        <f t="shared" si="39"/>
        <v>-0.42083592086513177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7762040</v>
      </c>
      <c r="E173" s="33">
        <v>7762040</v>
      </c>
      <c r="F173" s="33">
        <v>2405840</v>
      </c>
      <c r="G173" s="38">
        <f t="shared" ref="G173:G205" si="40">IF(($D173     =0),0,($F173     /$D173     ))</f>
        <v>0.30994944627958632</v>
      </c>
      <c r="H173" s="33">
        <v>1896760</v>
      </c>
      <c r="I173" s="38">
        <f t="shared" ref="I173:I205" si="41">IF(($D173     =0),0,($H173     /$D173     ))</f>
        <v>0.24436359513736081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4302600</v>
      </c>
      <c r="O173" s="38">
        <f t="shared" ref="O173:O205" si="45">IF(($D173     =0),0,($N173     /$D173     ))</f>
        <v>0.55431304141694704</v>
      </c>
      <c r="P173" s="33">
        <v>5200584</v>
      </c>
      <c r="Q173" s="33">
        <v>7538081</v>
      </c>
      <c r="R173" s="33">
        <v>7538081</v>
      </c>
      <c r="S173" s="33">
        <v>2686158</v>
      </c>
      <c r="T173" s="38">
        <f t="shared" ref="T173:T205" si="46">IF(($Q173     =0),0,($S173     /$Q173     ))</f>
        <v>0.35634506978632891</v>
      </c>
      <c r="U173" s="38">
        <f t="shared" ref="U173:U205" si="47">IF(($P173     =0),0,(($H173     /$P173     )-1))</f>
        <v>-0.63527942246486169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22930204</v>
      </c>
      <c r="E174" s="33">
        <v>22930204</v>
      </c>
      <c r="F174" s="33">
        <v>3330370</v>
      </c>
      <c r="G174" s="38">
        <f t="shared" si="40"/>
        <v>0.14523944052133161</v>
      </c>
      <c r="H174" s="33">
        <v>3663136</v>
      </c>
      <c r="I174" s="38">
        <f t="shared" si="41"/>
        <v>0.15975156610032776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6993506</v>
      </c>
      <c r="O174" s="38">
        <f t="shared" si="45"/>
        <v>0.30499100662165934</v>
      </c>
      <c r="P174" s="33">
        <v>6353804</v>
      </c>
      <c r="Q174" s="33">
        <v>15203619</v>
      </c>
      <c r="R174" s="33">
        <v>15203619</v>
      </c>
      <c r="S174" s="33">
        <v>3353799</v>
      </c>
      <c r="T174" s="38">
        <f t="shared" si="46"/>
        <v>0.2205921498032804</v>
      </c>
      <c r="U174" s="38">
        <f t="shared" si="47"/>
        <v>-0.4234735600909314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28000708</v>
      </c>
      <c r="E175" s="33">
        <v>28000708</v>
      </c>
      <c r="F175" s="33">
        <v>6716321</v>
      </c>
      <c r="G175" s="38">
        <f t="shared" si="40"/>
        <v>0.2398625420471511</v>
      </c>
      <c r="H175" s="33">
        <v>6703682</v>
      </c>
      <c r="I175" s="38">
        <f t="shared" si="41"/>
        <v>0.23941116060351045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13420003</v>
      </c>
      <c r="O175" s="38">
        <f t="shared" si="45"/>
        <v>0.47927370265066155</v>
      </c>
      <c r="P175" s="33">
        <v>11145542</v>
      </c>
      <c r="Q175" s="33">
        <v>25601180</v>
      </c>
      <c r="R175" s="33">
        <v>25601180</v>
      </c>
      <c r="S175" s="33">
        <v>5760493</v>
      </c>
      <c r="T175" s="38">
        <f t="shared" si="46"/>
        <v>0.2250088863091467</v>
      </c>
      <c r="U175" s="38">
        <f t="shared" si="47"/>
        <v>-0.39853243565902852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27536126</v>
      </c>
      <c r="E176" s="33">
        <v>27536126</v>
      </c>
      <c r="F176" s="33">
        <v>3364318</v>
      </c>
      <c r="G176" s="38">
        <f t="shared" si="40"/>
        <v>0.1221783340183728</v>
      </c>
      <c r="H176" s="33">
        <v>1206139</v>
      </c>
      <c r="I176" s="38">
        <f t="shared" si="41"/>
        <v>4.3802058430441521E-2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4570457</v>
      </c>
      <c r="O176" s="38">
        <f t="shared" si="45"/>
        <v>0.16598039244881432</v>
      </c>
      <c r="P176" s="33">
        <v>9251152</v>
      </c>
      <c r="Q176" s="33">
        <v>26182198</v>
      </c>
      <c r="R176" s="33">
        <v>26182198</v>
      </c>
      <c r="S176" s="33">
        <v>2955254</v>
      </c>
      <c r="T176" s="38">
        <f t="shared" si="46"/>
        <v>0.11287264728499877</v>
      </c>
      <c r="U176" s="38">
        <f t="shared" si="47"/>
        <v>-0.8696228318375917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2086044</v>
      </c>
      <c r="E178" s="33">
        <v>2086044</v>
      </c>
      <c r="F178" s="33">
        <v>261360</v>
      </c>
      <c r="G178" s="38">
        <f t="shared" si="40"/>
        <v>0.12528978295759821</v>
      </c>
      <c r="H178" s="33">
        <v>345279</v>
      </c>
      <c r="I178" s="38">
        <f t="shared" si="41"/>
        <v>0.16551856049057451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606639</v>
      </c>
      <c r="O178" s="38">
        <f t="shared" si="45"/>
        <v>0.29080834344817269</v>
      </c>
      <c r="P178" s="33">
        <v>837542</v>
      </c>
      <c r="Q178" s="33">
        <v>4752864</v>
      </c>
      <c r="R178" s="33">
        <v>4752864</v>
      </c>
      <c r="S178" s="33">
        <v>573689</v>
      </c>
      <c r="T178" s="38">
        <f t="shared" si="46"/>
        <v>0.12070385350811637</v>
      </c>
      <c r="U178" s="38">
        <f t="shared" si="47"/>
        <v>-0.58774724133237499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88315122</v>
      </c>
      <c r="E179" s="34">
        <f>SUM(E173:E178)</f>
        <v>88315122</v>
      </c>
      <c r="F179" s="34">
        <f>SUM(F173:F178)</f>
        <v>16078209</v>
      </c>
      <c r="G179" s="39">
        <f t="shared" si="40"/>
        <v>0.1820549939341079</v>
      </c>
      <c r="H179" s="34">
        <f>SUM(H173:H178)</f>
        <v>13814996</v>
      </c>
      <c r="I179" s="39">
        <f t="shared" si="41"/>
        <v>0.15642843136195861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29893205</v>
      </c>
      <c r="O179" s="39">
        <f t="shared" si="45"/>
        <v>0.33848342529606651</v>
      </c>
      <c r="P179" s="34">
        <f>SUM(P173:P178)</f>
        <v>32788624</v>
      </c>
      <c r="Q179" s="34">
        <f>SUM(Q173:Q178)</f>
        <v>79277942</v>
      </c>
      <c r="R179" s="34">
        <f>SUM(R173:R178)</f>
        <v>79277942</v>
      </c>
      <c r="S179" s="34">
        <f>SUM(S173:S178)</f>
        <v>15329393</v>
      </c>
      <c r="T179" s="39">
        <f t="shared" si="46"/>
        <v>0.193362650609674</v>
      </c>
      <c r="U179" s="39">
        <f t="shared" si="47"/>
        <v>-0.57866496623951036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49518000</v>
      </c>
      <c r="E180" s="33">
        <v>49518000</v>
      </c>
      <c r="F180" s="33">
        <v>5208169</v>
      </c>
      <c r="G180" s="38">
        <f t="shared" si="40"/>
        <v>0.10517728906660205</v>
      </c>
      <c r="H180" s="33">
        <v>6242559</v>
      </c>
      <c r="I180" s="38">
        <f t="shared" si="41"/>
        <v>0.1260664606809645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11450728</v>
      </c>
      <c r="O180" s="38">
        <f t="shared" si="45"/>
        <v>0.23124374974756653</v>
      </c>
      <c r="P180" s="33">
        <v>11147478</v>
      </c>
      <c r="Q180" s="33">
        <v>17960076</v>
      </c>
      <c r="R180" s="33">
        <v>17960076</v>
      </c>
      <c r="S180" s="33">
        <v>6029094</v>
      </c>
      <c r="T180" s="38">
        <f t="shared" si="46"/>
        <v>0.33569423648318636</v>
      </c>
      <c r="U180" s="38">
        <f t="shared" si="47"/>
        <v>-0.44000257277924204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23155261</v>
      </c>
      <c r="E181" s="33">
        <v>23155261</v>
      </c>
      <c r="F181" s="33">
        <v>4502775</v>
      </c>
      <c r="G181" s="38">
        <f t="shared" si="40"/>
        <v>0.19446012722551476</v>
      </c>
      <c r="H181" s="33">
        <v>4950558</v>
      </c>
      <c r="I181" s="38">
        <f t="shared" si="41"/>
        <v>0.21379841065060765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9453333</v>
      </c>
      <c r="O181" s="38">
        <f t="shared" si="45"/>
        <v>0.40825853787612243</v>
      </c>
      <c r="P181" s="33">
        <v>9182253</v>
      </c>
      <c r="Q181" s="33">
        <v>22970232</v>
      </c>
      <c r="R181" s="33">
        <v>22970232</v>
      </c>
      <c r="S181" s="33">
        <v>5041716</v>
      </c>
      <c r="T181" s="38">
        <f t="shared" si="46"/>
        <v>0.21948911965712842</v>
      </c>
      <c r="U181" s="38">
        <f t="shared" si="47"/>
        <v>-0.46085584877698316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1203768</v>
      </c>
      <c r="E182" s="33">
        <v>1203768</v>
      </c>
      <c r="F182" s="33">
        <v>246569</v>
      </c>
      <c r="G182" s="38">
        <f t="shared" si="40"/>
        <v>0.20483099733503465</v>
      </c>
      <c r="H182" s="33">
        <v>297067</v>
      </c>
      <c r="I182" s="38">
        <f t="shared" si="41"/>
        <v>0.24678094117803431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543636</v>
      </c>
      <c r="O182" s="38">
        <f t="shared" si="45"/>
        <v>0.45161193851306897</v>
      </c>
      <c r="P182" s="33">
        <v>533830</v>
      </c>
      <c r="Q182" s="33">
        <v>1132596</v>
      </c>
      <c r="R182" s="33">
        <v>1132596</v>
      </c>
      <c r="S182" s="33">
        <v>305044</v>
      </c>
      <c r="T182" s="38">
        <f t="shared" si="46"/>
        <v>0.269331694620147</v>
      </c>
      <c r="U182" s="38">
        <f t="shared" si="47"/>
        <v>-0.44351759923571177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2970252</v>
      </c>
      <c r="E183" s="33">
        <v>2920252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1082112</v>
      </c>
      <c r="R183" s="33">
        <v>1082112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76847281</v>
      </c>
      <c r="E185" s="34">
        <f>SUM(E180:E184)</f>
        <v>76797281</v>
      </c>
      <c r="F185" s="34">
        <f>SUM(F180:F184)</f>
        <v>9957513</v>
      </c>
      <c r="G185" s="39">
        <f t="shared" si="40"/>
        <v>0.12957534567813792</v>
      </c>
      <c r="H185" s="34">
        <f>SUM(H180:H184)</f>
        <v>11490184</v>
      </c>
      <c r="I185" s="39">
        <f t="shared" si="41"/>
        <v>0.14951972080833933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21447697</v>
      </c>
      <c r="O185" s="39">
        <f t="shared" si="45"/>
        <v>0.27909506648647725</v>
      </c>
      <c r="P185" s="34">
        <f>SUM(P180:P184)</f>
        <v>20863561</v>
      </c>
      <c r="Q185" s="34">
        <f>SUM(Q180:Q184)</f>
        <v>43145016</v>
      </c>
      <c r="R185" s="34">
        <f>SUM(R180:R184)</f>
        <v>43145016</v>
      </c>
      <c r="S185" s="34">
        <f>SUM(S180:S184)</f>
        <v>11375854</v>
      </c>
      <c r="T185" s="39">
        <f t="shared" si="46"/>
        <v>0.26366554134549397</v>
      </c>
      <c r="U185" s="39">
        <f t="shared" si="47"/>
        <v>-0.44927023723323167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3332043</v>
      </c>
      <c r="E187" s="33">
        <v>3332043</v>
      </c>
      <c r="F187" s="33">
        <v>548125</v>
      </c>
      <c r="G187" s="38">
        <f t="shared" si="40"/>
        <v>0.16450117840616102</v>
      </c>
      <c r="H187" s="33">
        <v>610651</v>
      </c>
      <c r="I187" s="38">
        <f t="shared" si="41"/>
        <v>0.18326624236241848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1158776</v>
      </c>
      <c r="O187" s="38">
        <f t="shared" si="45"/>
        <v>0.34776742076857953</v>
      </c>
      <c r="P187" s="33">
        <v>1726117</v>
      </c>
      <c r="Q187" s="33">
        <v>2793250</v>
      </c>
      <c r="R187" s="33">
        <v>2793250</v>
      </c>
      <c r="S187" s="33">
        <v>1173909</v>
      </c>
      <c r="T187" s="38">
        <f t="shared" si="46"/>
        <v>0.42026635639488052</v>
      </c>
      <c r="U187" s="38">
        <f t="shared" si="47"/>
        <v>-0.6462285001538135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138346979</v>
      </c>
      <c r="E188" s="33">
        <v>138346979</v>
      </c>
      <c r="F188" s="33">
        <v>23373297</v>
      </c>
      <c r="G188" s="38">
        <f t="shared" si="40"/>
        <v>0.16894692727623636</v>
      </c>
      <c r="H188" s="33">
        <v>27852758</v>
      </c>
      <c r="I188" s="38">
        <f t="shared" si="41"/>
        <v>0.20132537913964857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51226055</v>
      </c>
      <c r="O188" s="38">
        <f t="shared" si="45"/>
        <v>0.37027230641588493</v>
      </c>
      <c r="P188" s="33">
        <v>44872887</v>
      </c>
      <c r="Q188" s="33">
        <v>139720177</v>
      </c>
      <c r="R188" s="33">
        <v>139720177</v>
      </c>
      <c r="S188" s="33">
        <v>22882581</v>
      </c>
      <c r="T188" s="38">
        <f t="shared" si="46"/>
        <v>0.16377434878285332</v>
      </c>
      <c r="U188" s="38">
        <f t="shared" si="47"/>
        <v>-0.37929650035666307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4447000</v>
      </c>
      <c r="F190" s="33">
        <v>521978</v>
      </c>
      <c r="G190" s="38">
        <f t="shared" si="40"/>
        <v>0.11737755790420508</v>
      </c>
      <c r="H190" s="33">
        <v>885107</v>
      </c>
      <c r="I190" s="38">
        <f t="shared" si="41"/>
        <v>0.19903463008769956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1407085</v>
      </c>
      <c r="O190" s="38">
        <f t="shared" si="45"/>
        <v>0.31641218799190468</v>
      </c>
      <c r="P190" s="33">
        <v>1217853</v>
      </c>
      <c r="Q190" s="33">
        <v>3887000</v>
      </c>
      <c r="R190" s="33">
        <v>3887000</v>
      </c>
      <c r="S190" s="33">
        <v>679696</v>
      </c>
      <c r="T190" s="38">
        <f t="shared" si="46"/>
        <v>0.1748639053254438</v>
      </c>
      <c r="U190" s="38">
        <f t="shared" si="47"/>
        <v>-0.27322345143461491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146126022</v>
      </c>
      <c r="E191" s="34">
        <f>SUM(E186:E190)</f>
        <v>146126022</v>
      </c>
      <c r="F191" s="34">
        <f>SUM(F186:F190)</f>
        <v>24443400</v>
      </c>
      <c r="G191" s="39">
        <f t="shared" si="40"/>
        <v>0.16727616112070717</v>
      </c>
      <c r="H191" s="34">
        <f>SUM(H186:H190)</f>
        <v>29348516</v>
      </c>
      <c r="I191" s="39">
        <f t="shared" si="41"/>
        <v>0.20084387160009051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53791916</v>
      </c>
      <c r="O191" s="39">
        <f t="shared" si="45"/>
        <v>0.36812003272079769</v>
      </c>
      <c r="P191" s="34">
        <f>SUM(P186:P190)</f>
        <v>47816857</v>
      </c>
      <c r="Q191" s="34">
        <f>SUM(Q186:Q190)</f>
        <v>146400427</v>
      </c>
      <c r="R191" s="34">
        <f>SUM(R186:R190)</f>
        <v>146400427</v>
      </c>
      <c r="S191" s="34">
        <f>SUM(S186:S190)</f>
        <v>24736186</v>
      </c>
      <c r="T191" s="39">
        <f t="shared" si="46"/>
        <v>0.16896252631831463</v>
      </c>
      <c r="U191" s="39">
        <f t="shared" si="47"/>
        <v>-0.38623075958338293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1181585</v>
      </c>
      <c r="G192" s="38">
        <f t="shared" si="40"/>
        <v>0</v>
      </c>
      <c r="H192" s="33">
        <v>1232975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2414560</v>
      </c>
      <c r="O192" s="38">
        <f t="shared" si="45"/>
        <v>0</v>
      </c>
      <c r="P192" s="33">
        <v>2244538</v>
      </c>
      <c r="Q192" s="33">
        <v>4987680</v>
      </c>
      <c r="R192" s="33">
        <v>4987680</v>
      </c>
      <c r="S192" s="33">
        <v>1132027</v>
      </c>
      <c r="T192" s="38">
        <f t="shared" si="46"/>
        <v>0.22696464087511628</v>
      </c>
      <c r="U192" s="38">
        <f t="shared" si="47"/>
        <v>-0.45067760046833694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19925</v>
      </c>
      <c r="G193" s="38">
        <f t="shared" si="40"/>
        <v>0</v>
      </c>
      <c r="H193" s="33">
        <v>30691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50616</v>
      </c>
      <c r="O193" s="38">
        <f t="shared" si="45"/>
        <v>0</v>
      </c>
      <c r="P193" s="33">
        <v>13359</v>
      </c>
      <c r="Q193" s="33">
        <v>70000</v>
      </c>
      <c r="R193" s="33">
        <v>70000</v>
      </c>
      <c r="S193" s="33">
        <v>10787</v>
      </c>
      <c r="T193" s="38">
        <f t="shared" si="46"/>
        <v>0.15409999999999999</v>
      </c>
      <c r="U193" s="38">
        <f t="shared" si="47"/>
        <v>1.2974025001871397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205000</v>
      </c>
      <c r="E194" s="33">
        <v>205000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24419260</v>
      </c>
      <c r="E195" s="33">
        <v>24419260</v>
      </c>
      <c r="F195" s="33">
        <v>5219185</v>
      </c>
      <c r="G195" s="38">
        <f t="shared" si="40"/>
        <v>0.2137323162126944</v>
      </c>
      <c r="H195" s="33">
        <v>6671277</v>
      </c>
      <c r="I195" s="38">
        <f t="shared" si="41"/>
        <v>0.27319734504649201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11890462</v>
      </c>
      <c r="O195" s="38">
        <f t="shared" si="45"/>
        <v>0.48692966125918641</v>
      </c>
      <c r="P195" s="33">
        <v>10671244</v>
      </c>
      <c r="Q195" s="33">
        <v>26714025</v>
      </c>
      <c r="R195" s="33">
        <v>26714025</v>
      </c>
      <c r="S195" s="33">
        <v>5365156</v>
      </c>
      <c r="T195" s="38">
        <f t="shared" si="46"/>
        <v>0.2008366766146247</v>
      </c>
      <c r="U195" s="38">
        <f t="shared" si="47"/>
        <v>-0.37483605472801484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15047896</v>
      </c>
      <c r="E196" s="33">
        <v>15047896</v>
      </c>
      <c r="F196" s="33">
        <v>3290418</v>
      </c>
      <c r="G196" s="38">
        <f t="shared" si="40"/>
        <v>0.21866299448108892</v>
      </c>
      <c r="H196" s="33">
        <v>3360362</v>
      </c>
      <c r="I196" s="38">
        <f t="shared" si="41"/>
        <v>0.22331108614785747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6650780</v>
      </c>
      <c r="O196" s="38">
        <f t="shared" si="45"/>
        <v>0.44197408062894639</v>
      </c>
      <c r="P196" s="33">
        <v>2981209</v>
      </c>
      <c r="Q196" s="33">
        <v>19507152</v>
      </c>
      <c r="R196" s="33">
        <v>19507152</v>
      </c>
      <c r="S196" s="33">
        <v>2076170</v>
      </c>
      <c r="T196" s="38">
        <f t="shared" si="46"/>
        <v>0.10643122071330556</v>
      </c>
      <c r="U196" s="38">
        <f t="shared" si="47"/>
        <v>0.12718095242567706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39672156</v>
      </c>
      <c r="E198" s="34">
        <f>SUM(E192:E197)</f>
        <v>39672156</v>
      </c>
      <c r="F198" s="34">
        <f>SUM(F192:F197)</f>
        <v>9711113</v>
      </c>
      <c r="G198" s="39">
        <f t="shared" si="40"/>
        <v>0.24478409996169606</v>
      </c>
      <c r="H198" s="34">
        <f>SUM(H192:H197)</f>
        <v>11295305</v>
      </c>
      <c r="I198" s="39">
        <f t="shared" si="41"/>
        <v>0.28471618734308263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21006418</v>
      </c>
      <c r="O198" s="39">
        <f t="shared" si="45"/>
        <v>0.52950028730477872</v>
      </c>
      <c r="P198" s="34">
        <f>SUM(P192:P197)</f>
        <v>15910350</v>
      </c>
      <c r="Q198" s="34">
        <f>SUM(Q192:Q197)</f>
        <v>51278857</v>
      </c>
      <c r="R198" s="34">
        <f>SUM(R192:R197)</f>
        <v>51278857</v>
      </c>
      <c r="S198" s="34">
        <f>SUM(S192:S197)</f>
        <v>8584140</v>
      </c>
      <c r="T198" s="39">
        <f t="shared" si="46"/>
        <v>0.1674011571669782</v>
      </c>
      <c r="U198" s="39">
        <f t="shared" si="47"/>
        <v>-0.29006558623788914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2441960</v>
      </c>
      <c r="E199" s="33">
        <v>2441960</v>
      </c>
      <c r="F199" s="33">
        <v>287442</v>
      </c>
      <c r="G199" s="38">
        <f t="shared" si="40"/>
        <v>0.11770954479188848</v>
      </c>
      <c r="H199" s="33">
        <v>578343</v>
      </c>
      <c r="I199" s="38">
        <f t="shared" si="41"/>
        <v>0.23683557470228833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865785</v>
      </c>
      <c r="O199" s="38">
        <f t="shared" si="45"/>
        <v>0.35454511949417683</v>
      </c>
      <c r="P199" s="33">
        <v>455812</v>
      </c>
      <c r="Q199" s="33">
        <v>2278517</v>
      </c>
      <c r="R199" s="33">
        <v>2278517</v>
      </c>
      <c r="S199" s="33">
        <v>183921</v>
      </c>
      <c r="T199" s="38">
        <f t="shared" si="46"/>
        <v>8.0719608411962698E-2</v>
      </c>
      <c r="U199" s="38">
        <f t="shared" si="47"/>
        <v>0.26881916228620573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12783429</v>
      </c>
      <c r="E200" s="33">
        <v>12783429</v>
      </c>
      <c r="F200" s="33">
        <v>1646954</v>
      </c>
      <c r="G200" s="38">
        <f t="shared" si="40"/>
        <v>0.12883507234248337</v>
      </c>
      <c r="H200" s="33">
        <v>2309344</v>
      </c>
      <c r="I200" s="38">
        <f t="shared" si="41"/>
        <v>0.18065137296104197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3956298</v>
      </c>
      <c r="O200" s="38">
        <f t="shared" si="45"/>
        <v>0.30948644530352537</v>
      </c>
      <c r="P200" s="33">
        <v>3695238</v>
      </c>
      <c r="Q200" s="33">
        <v>10697556</v>
      </c>
      <c r="R200" s="33">
        <v>10697556</v>
      </c>
      <c r="S200" s="33">
        <v>2042316</v>
      </c>
      <c r="T200" s="38">
        <f t="shared" si="46"/>
        <v>0.19091426116395185</v>
      </c>
      <c r="U200" s="38">
        <f t="shared" si="47"/>
        <v>-0.37504864368682067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600000</v>
      </c>
      <c r="E201" s="33">
        <v>600000</v>
      </c>
      <c r="F201" s="33">
        <v>91750</v>
      </c>
      <c r="G201" s="38">
        <f t="shared" si="40"/>
        <v>0.15291666666666667</v>
      </c>
      <c r="H201" s="33">
        <v>738617</v>
      </c>
      <c r="I201" s="38">
        <f t="shared" si="41"/>
        <v>1.2310283333333334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830367</v>
      </c>
      <c r="O201" s="38">
        <f t="shared" si="45"/>
        <v>1.383945</v>
      </c>
      <c r="P201" s="33">
        <v>500530</v>
      </c>
      <c r="Q201" s="33">
        <v>550000</v>
      </c>
      <c r="R201" s="33">
        <v>550000</v>
      </c>
      <c r="S201" s="33">
        <v>425530</v>
      </c>
      <c r="T201" s="38">
        <f t="shared" si="46"/>
        <v>0.7736909090909091</v>
      </c>
      <c r="U201" s="38">
        <f t="shared" si="47"/>
        <v>0.47566979002257614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15825389</v>
      </c>
      <c r="E204" s="34">
        <f>SUM(E199:E203)</f>
        <v>15825389</v>
      </c>
      <c r="F204" s="34">
        <f>SUM(F199:F203)</f>
        <v>2026146</v>
      </c>
      <c r="G204" s="39">
        <f t="shared" si="40"/>
        <v>0.12803135518501316</v>
      </c>
      <c r="H204" s="34">
        <f>SUM(H199:H203)</f>
        <v>3626304</v>
      </c>
      <c r="I204" s="39">
        <f t="shared" si="41"/>
        <v>0.22914469906553325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5652450</v>
      </c>
      <c r="O204" s="39">
        <f t="shared" si="45"/>
        <v>0.35717605425054638</v>
      </c>
      <c r="P204" s="34">
        <f>SUM(P199:P203)</f>
        <v>4651580</v>
      </c>
      <c r="Q204" s="34">
        <f>SUM(Q199:Q203)</f>
        <v>13526073</v>
      </c>
      <c r="R204" s="34">
        <f>SUM(R199:R203)</f>
        <v>13526073</v>
      </c>
      <c r="S204" s="34">
        <f>SUM(S199:S203)</f>
        <v>2651767</v>
      </c>
      <c r="T204" s="39">
        <f t="shared" si="46"/>
        <v>0.19604855008545347</v>
      </c>
      <c r="U204" s="39">
        <f t="shared" si="47"/>
        <v>-0.22041456881317745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366785970</v>
      </c>
      <c r="E205" s="34">
        <f>SUM(E173:E178,E180:E184,E186:E190,E192:E197,E199:E203)</f>
        <v>366735970</v>
      </c>
      <c r="F205" s="34">
        <f>SUM(F173:F178,F180:F184,F186:F190,F192:F197,F199:F203)</f>
        <v>62216381</v>
      </c>
      <c r="G205" s="39">
        <f t="shared" si="40"/>
        <v>0.16962584746630302</v>
      </c>
      <c r="H205" s="34">
        <f>SUM(H173:H178,H180:H184,H186:H190,H192:H197,H199:H203)</f>
        <v>69575305</v>
      </c>
      <c r="I205" s="39">
        <f t="shared" si="41"/>
        <v>0.18968911215442619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131791686</v>
      </c>
      <c r="O205" s="39">
        <f t="shared" si="45"/>
        <v>0.35931495962072924</v>
      </c>
      <c r="P205" s="34">
        <f>SUM(P173:P178,P180:P184,P186:P190,P192:P197,P199:P203)</f>
        <v>122030972</v>
      </c>
      <c r="Q205" s="34">
        <f>SUM(Q173:Q178,Q180:Q184,Q186:Q190,Q192:Q197,Q199:Q203)</f>
        <v>333628315</v>
      </c>
      <c r="R205" s="34">
        <f>SUM(R173:R178,R180:R184,R186:R190,R192:R197,R199:R203)</f>
        <v>333628315</v>
      </c>
      <c r="S205" s="34">
        <f>SUM(S173:S178,S180:S184,S186:S190,S192:S197,S199:S203)</f>
        <v>62677340</v>
      </c>
      <c r="T205" s="39">
        <f t="shared" si="46"/>
        <v>0.18786576912693995</v>
      </c>
      <c r="U205" s="39">
        <f t="shared" si="47"/>
        <v>-0.42985535672042341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10379597</v>
      </c>
      <c r="E208" s="33">
        <v>10379597</v>
      </c>
      <c r="F208" s="33">
        <v>1813494</v>
      </c>
      <c r="G208" s="38">
        <f t="shared" ref="G208:G231" si="48">IF(($D208     =0),0,($F208     /$D208     ))</f>
        <v>0.17471718796018768</v>
      </c>
      <c r="H208" s="33">
        <v>1335809</v>
      </c>
      <c r="I208" s="38">
        <f t="shared" ref="I208:I231" si="49">IF(($D208     =0),0,($H208     /$D208     ))</f>
        <v>0.12869565167125468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3149303</v>
      </c>
      <c r="O208" s="38">
        <f t="shared" ref="O208:O231" si="53">IF(($D208     =0),0,($N208     /$D208     ))</f>
        <v>0.30341283963144233</v>
      </c>
      <c r="P208" s="33">
        <v>245082</v>
      </c>
      <c r="Q208" s="33">
        <v>6177912</v>
      </c>
      <c r="R208" s="33">
        <v>6177912</v>
      </c>
      <c r="S208" s="33">
        <v>173277</v>
      </c>
      <c r="T208" s="38">
        <f t="shared" ref="T208:T231" si="54">IF(($Q208     =0),0,($S208     /$Q208     ))</f>
        <v>2.8047825867380437E-2</v>
      </c>
      <c r="U208" s="38">
        <f t="shared" ref="U208:U231" si="55">IF(($P208     =0),0,(($H208     /$P208     )-1))</f>
        <v>4.4504573979321203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21115082</v>
      </c>
      <c r="E209" s="33">
        <v>21115082</v>
      </c>
      <c r="F209" s="33">
        <v>2534978</v>
      </c>
      <c r="G209" s="38">
        <f t="shared" si="48"/>
        <v>0.1200553234886798</v>
      </c>
      <c r="H209" s="33">
        <v>5426893</v>
      </c>
      <c r="I209" s="38">
        <f t="shared" si="49"/>
        <v>0.25701500946100991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7961871</v>
      </c>
      <c r="O209" s="38">
        <f t="shared" si="53"/>
        <v>0.37707033294968972</v>
      </c>
      <c r="P209" s="33">
        <v>9230560</v>
      </c>
      <c r="Q209" s="33">
        <v>20242225</v>
      </c>
      <c r="R209" s="33">
        <v>20242225</v>
      </c>
      <c r="S209" s="33">
        <v>6648133</v>
      </c>
      <c r="T209" s="38">
        <f t="shared" si="54"/>
        <v>0.32842896470126182</v>
      </c>
      <c r="U209" s="38">
        <f t="shared" si="55"/>
        <v>-0.41207326532734745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10537162</v>
      </c>
      <c r="E210" s="33">
        <v>10537162</v>
      </c>
      <c r="F210" s="33">
        <v>1864025</v>
      </c>
      <c r="G210" s="38">
        <f t="shared" si="48"/>
        <v>0.17690009890708713</v>
      </c>
      <c r="H210" s="33">
        <v>2233932</v>
      </c>
      <c r="I210" s="38">
        <f t="shared" si="49"/>
        <v>0.21200509207317872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4097957</v>
      </c>
      <c r="O210" s="38">
        <f t="shared" si="53"/>
        <v>0.38890519098026582</v>
      </c>
      <c r="P210" s="33">
        <v>3278632</v>
      </c>
      <c r="Q210" s="33">
        <v>7786224</v>
      </c>
      <c r="R210" s="33">
        <v>7786224</v>
      </c>
      <c r="S210" s="33">
        <v>1799820</v>
      </c>
      <c r="T210" s="38">
        <f t="shared" si="54"/>
        <v>0.23115440809306281</v>
      </c>
      <c r="U210" s="38">
        <f t="shared" si="55"/>
        <v>-0.31863899333624512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4592081</v>
      </c>
      <c r="E211" s="33">
        <v>4592081</v>
      </c>
      <c r="F211" s="33">
        <v>564881</v>
      </c>
      <c r="G211" s="38">
        <f t="shared" si="48"/>
        <v>0.12301198519799629</v>
      </c>
      <c r="H211" s="33">
        <v>1322091</v>
      </c>
      <c r="I211" s="38">
        <f t="shared" si="49"/>
        <v>0.28790672464183448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1886972</v>
      </c>
      <c r="O211" s="38">
        <f t="shared" si="53"/>
        <v>0.41091870983983081</v>
      </c>
      <c r="P211" s="33">
        <v>197757</v>
      </c>
      <c r="Q211" s="33">
        <v>458286</v>
      </c>
      <c r="R211" s="33">
        <v>458286</v>
      </c>
      <c r="S211" s="33">
        <v>197757</v>
      </c>
      <c r="T211" s="38">
        <f t="shared" si="54"/>
        <v>0.43151438184888913</v>
      </c>
      <c r="U211" s="38">
        <f t="shared" si="55"/>
        <v>5.6854321212397032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7676967</v>
      </c>
      <c r="E212" s="33">
        <v>7676967</v>
      </c>
      <c r="F212" s="33">
        <v>107687</v>
      </c>
      <c r="G212" s="38">
        <f t="shared" si="48"/>
        <v>1.4027284473151963E-2</v>
      </c>
      <c r="H212" s="33">
        <v>61535</v>
      </c>
      <c r="I212" s="38">
        <f t="shared" si="49"/>
        <v>8.0155353018972197E-3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169222</v>
      </c>
      <c r="O212" s="38">
        <f t="shared" si="53"/>
        <v>2.2042819775049183E-2</v>
      </c>
      <c r="P212" s="33">
        <v>0</v>
      </c>
      <c r="Q212" s="33">
        <v>7676967</v>
      </c>
      <c r="R212" s="33">
        <v>7676967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1480656</v>
      </c>
      <c r="E213" s="33">
        <v>1480656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1372884</v>
      </c>
      <c r="R213" s="33">
        <v>1372884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51360038</v>
      </c>
      <c r="E214" s="33">
        <v>51360038</v>
      </c>
      <c r="F214" s="33">
        <v>2043579</v>
      </c>
      <c r="G214" s="38">
        <f t="shared" si="48"/>
        <v>3.9789281308553547E-2</v>
      </c>
      <c r="H214" s="33">
        <v>7629241</v>
      </c>
      <c r="I214" s="38">
        <f t="shared" si="49"/>
        <v>0.14854430208949612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9672820</v>
      </c>
      <c r="O214" s="38">
        <f t="shared" si="53"/>
        <v>0.18833358339804968</v>
      </c>
      <c r="P214" s="33">
        <v>11390362</v>
      </c>
      <c r="Q214" s="33">
        <v>29017752</v>
      </c>
      <c r="R214" s="33">
        <v>29017752</v>
      </c>
      <c r="S214" s="33">
        <v>9460586</v>
      </c>
      <c r="T214" s="38">
        <f t="shared" si="54"/>
        <v>0.32602752963082737</v>
      </c>
      <c r="U214" s="38">
        <f t="shared" si="55"/>
        <v>-0.33020206030326338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107141583</v>
      </c>
      <c r="E216" s="34">
        <f>SUM(E208:E215)</f>
        <v>107141583</v>
      </c>
      <c r="F216" s="34">
        <f>SUM(F208:F215)</f>
        <v>8928644</v>
      </c>
      <c r="G216" s="39">
        <f t="shared" si="48"/>
        <v>8.3335001686506718E-2</v>
      </c>
      <c r="H216" s="34">
        <f>SUM(H208:H215)</f>
        <v>18009501</v>
      </c>
      <c r="I216" s="39">
        <f t="shared" si="49"/>
        <v>0.16809067493430632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26938145</v>
      </c>
      <c r="O216" s="39">
        <f t="shared" si="53"/>
        <v>0.25142567662081305</v>
      </c>
      <c r="P216" s="34">
        <f>SUM(P208:P215)</f>
        <v>24342393</v>
      </c>
      <c r="Q216" s="34">
        <f>SUM(Q208:Q215)</f>
        <v>72732250</v>
      </c>
      <c r="R216" s="34">
        <f>SUM(R208:R215)</f>
        <v>72732250</v>
      </c>
      <c r="S216" s="34">
        <f>SUM(S208:S215)</f>
        <v>18279573</v>
      </c>
      <c r="T216" s="39">
        <f t="shared" si="54"/>
        <v>0.25132692856332645</v>
      </c>
      <c r="U216" s="39">
        <f t="shared" si="55"/>
        <v>-0.26015897451002457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809988</v>
      </c>
      <c r="E217" s="33">
        <v>809988</v>
      </c>
      <c r="F217" s="33">
        <v>60965</v>
      </c>
      <c r="G217" s="38">
        <f t="shared" si="48"/>
        <v>7.5266547158723343E-2</v>
      </c>
      <c r="H217" s="33">
        <v>86150</v>
      </c>
      <c r="I217" s="38">
        <f t="shared" si="49"/>
        <v>0.10635960038914156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147115</v>
      </c>
      <c r="O217" s="38">
        <f t="shared" si="53"/>
        <v>0.18162614754786491</v>
      </c>
      <c r="P217" s="33">
        <v>29971</v>
      </c>
      <c r="Q217" s="33">
        <v>559992</v>
      </c>
      <c r="R217" s="33">
        <v>559992</v>
      </c>
      <c r="S217" s="33">
        <v>29971</v>
      </c>
      <c r="T217" s="38">
        <f t="shared" si="54"/>
        <v>5.3520407434391917E-2</v>
      </c>
      <c r="U217" s="38">
        <f t="shared" si="55"/>
        <v>1.8744452971205501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26668076</v>
      </c>
      <c r="E218" s="33">
        <v>26668076</v>
      </c>
      <c r="F218" s="33">
        <v>3836866</v>
      </c>
      <c r="G218" s="38">
        <f t="shared" si="48"/>
        <v>0.14387487121305639</v>
      </c>
      <c r="H218" s="33">
        <v>6687811</v>
      </c>
      <c r="I218" s="38">
        <f t="shared" si="49"/>
        <v>0.25077965879503267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10524677</v>
      </c>
      <c r="O218" s="38">
        <f t="shared" si="53"/>
        <v>0.39465453000808909</v>
      </c>
      <c r="P218" s="33">
        <v>12724851</v>
      </c>
      <c r="Q218" s="33">
        <v>27061401</v>
      </c>
      <c r="R218" s="33">
        <v>27061401</v>
      </c>
      <c r="S218" s="33">
        <v>6643272</v>
      </c>
      <c r="T218" s="38">
        <f t="shared" si="54"/>
        <v>0.24548884220739348</v>
      </c>
      <c r="U218" s="38">
        <f t="shared" si="55"/>
        <v>-0.47442913084011751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75433262</v>
      </c>
      <c r="E219" s="33">
        <v>75433262</v>
      </c>
      <c r="F219" s="33">
        <v>13144664</v>
      </c>
      <c r="G219" s="38">
        <f t="shared" si="48"/>
        <v>0.1742555426013527</v>
      </c>
      <c r="H219" s="33">
        <v>17677124</v>
      </c>
      <c r="I219" s="38">
        <f t="shared" si="49"/>
        <v>0.23434123795415343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30821788</v>
      </c>
      <c r="O219" s="38">
        <f t="shared" si="53"/>
        <v>0.40859678055550613</v>
      </c>
      <c r="P219" s="33">
        <v>29705823</v>
      </c>
      <c r="Q219" s="33">
        <v>68487078</v>
      </c>
      <c r="R219" s="33">
        <v>68487078</v>
      </c>
      <c r="S219" s="33">
        <v>17581753</v>
      </c>
      <c r="T219" s="38">
        <f t="shared" si="54"/>
        <v>0.2567163545800567</v>
      </c>
      <c r="U219" s="38">
        <f t="shared" si="55"/>
        <v>-0.40492731004288285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8771772</v>
      </c>
      <c r="E220" s="33">
        <v>8771772</v>
      </c>
      <c r="F220" s="33">
        <v>989943</v>
      </c>
      <c r="G220" s="38">
        <f t="shared" si="48"/>
        <v>0.11285553249674068</v>
      </c>
      <c r="H220" s="33">
        <v>1250792</v>
      </c>
      <c r="I220" s="38">
        <f t="shared" si="49"/>
        <v>0.14259285353062073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2240735</v>
      </c>
      <c r="O220" s="38">
        <f t="shared" si="53"/>
        <v>0.25544838602736142</v>
      </c>
      <c r="P220" s="33">
        <v>4574738</v>
      </c>
      <c r="Q220" s="33">
        <v>5781396</v>
      </c>
      <c r="R220" s="33">
        <v>5781396</v>
      </c>
      <c r="S220" s="33">
        <v>2819226</v>
      </c>
      <c r="T220" s="38">
        <f t="shared" si="54"/>
        <v>0.4876375878766997</v>
      </c>
      <c r="U220" s="38">
        <f t="shared" si="55"/>
        <v>-0.72658718379063458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6227472</v>
      </c>
      <c r="E221" s="33">
        <v>6227472</v>
      </c>
      <c r="F221" s="33">
        <v>1843328</v>
      </c>
      <c r="G221" s="38">
        <f t="shared" si="48"/>
        <v>0.29599940393148294</v>
      </c>
      <c r="H221" s="33">
        <v>-3685</v>
      </c>
      <c r="I221" s="38">
        <f t="shared" si="49"/>
        <v>-5.9173288936505857E-4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1839643</v>
      </c>
      <c r="O221" s="38">
        <f t="shared" si="53"/>
        <v>0.2954076710421179</v>
      </c>
      <c r="P221" s="33">
        <v>2276845</v>
      </c>
      <c r="Q221" s="33">
        <v>4551923</v>
      </c>
      <c r="R221" s="33">
        <v>4551923</v>
      </c>
      <c r="S221" s="33">
        <v>2276845</v>
      </c>
      <c r="T221" s="38">
        <f t="shared" si="54"/>
        <v>0.50019409379288704</v>
      </c>
      <c r="U221" s="38">
        <f t="shared" si="55"/>
        <v>-1.0016184676602931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746763</v>
      </c>
      <c r="E222" s="33">
        <v>746763</v>
      </c>
      <c r="F222" s="33">
        <v>-2651</v>
      </c>
      <c r="G222" s="38">
        <f t="shared" si="48"/>
        <v>-3.5499884166730273E-3</v>
      </c>
      <c r="H222" s="33">
        <v>187346</v>
      </c>
      <c r="I222" s="38">
        <f t="shared" si="49"/>
        <v>0.25087745375708226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184695</v>
      </c>
      <c r="O222" s="38">
        <f t="shared" si="53"/>
        <v>0.2473274653404092</v>
      </c>
      <c r="P222" s="33">
        <v>59942</v>
      </c>
      <c r="Q222" s="33">
        <v>0</v>
      </c>
      <c r="R222" s="33">
        <v>0</v>
      </c>
      <c r="S222" s="33">
        <v>29971</v>
      </c>
      <c r="T222" s="38">
        <f t="shared" si="54"/>
        <v>0</v>
      </c>
      <c r="U222" s="38">
        <f t="shared" si="55"/>
        <v>2.1254546061192485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118657333</v>
      </c>
      <c r="E224" s="34">
        <f>SUM(E217:E223)</f>
        <v>118657333</v>
      </c>
      <c r="F224" s="34">
        <f>SUM(F217:F223)</f>
        <v>19873115</v>
      </c>
      <c r="G224" s="39">
        <f t="shared" si="48"/>
        <v>0.16748324353455676</v>
      </c>
      <c r="H224" s="34">
        <f>SUM(H217:H223)</f>
        <v>25885538</v>
      </c>
      <c r="I224" s="39">
        <f t="shared" si="49"/>
        <v>0.21815371494992222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45758653</v>
      </c>
      <c r="O224" s="39">
        <f t="shared" si="53"/>
        <v>0.38563695848447899</v>
      </c>
      <c r="P224" s="34">
        <f>SUM(P217:P223)</f>
        <v>49372170</v>
      </c>
      <c r="Q224" s="34">
        <f>SUM(Q217:Q223)</f>
        <v>106441790</v>
      </c>
      <c r="R224" s="34">
        <f>SUM(R217:R223)</f>
        <v>106441790</v>
      </c>
      <c r="S224" s="34">
        <f>SUM(S217:S223)</f>
        <v>29381038</v>
      </c>
      <c r="T224" s="39">
        <f t="shared" si="54"/>
        <v>0.27602916110298409</v>
      </c>
      <c r="U224" s="39">
        <f t="shared" si="55"/>
        <v>-0.47570588856029616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3528720</v>
      </c>
      <c r="E225" s="33">
        <v>3528720</v>
      </c>
      <c r="F225" s="33">
        <v>1570087</v>
      </c>
      <c r="G225" s="38">
        <f t="shared" si="48"/>
        <v>0.44494519259108117</v>
      </c>
      <c r="H225" s="33">
        <v>754233</v>
      </c>
      <c r="I225" s="38">
        <f t="shared" si="49"/>
        <v>0.2137412432836836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2324320</v>
      </c>
      <c r="O225" s="38">
        <f t="shared" si="53"/>
        <v>0.65868643587476483</v>
      </c>
      <c r="P225" s="33">
        <v>3090187</v>
      </c>
      <c r="Q225" s="33">
        <v>1090128</v>
      </c>
      <c r="R225" s="33">
        <v>1090128</v>
      </c>
      <c r="S225" s="33">
        <v>1548414</v>
      </c>
      <c r="T225" s="38">
        <f t="shared" si="54"/>
        <v>1.4203965038967901</v>
      </c>
      <c r="U225" s="38">
        <f t="shared" si="55"/>
        <v>-0.75592642128130105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7442777</v>
      </c>
      <c r="E226" s="33">
        <v>7442777</v>
      </c>
      <c r="F226" s="33">
        <v>1598399</v>
      </c>
      <c r="G226" s="38">
        <f t="shared" si="48"/>
        <v>0.21475841611269558</v>
      </c>
      <c r="H226" s="33">
        <v>2194561</v>
      </c>
      <c r="I226" s="38">
        <f t="shared" si="49"/>
        <v>0.29485781987019094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3792960</v>
      </c>
      <c r="O226" s="38">
        <f t="shared" si="53"/>
        <v>0.50961623598288652</v>
      </c>
      <c r="P226" s="33">
        <v>2528911</v>
      </c>
      <c r="Q226" s="33">
        <v>5398210</v>
      </c>
      <c r="R226" s="33">
        <v>5398210</v>
      </c>
      <c r="S226" s="33">
        <v>1606089</v>
      </c>
      <c r="T226" s="38">
        <f t="shared" si="54"/>
        <v>0.29752251209197123</v>
      </c>
      <c r="U226" s="38">
        <f t="shared" si="55"/>
        <v>-0.1322110584358247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2602976</v>
      </c>
      <c r="E227" s="33">
        <v>2602976</v>
      </c>
      <c r="F227" s="33">
        <v>0</v>
      </c>
      <c r="G227" s="38">
        <f t="shared" si="48"/>
        <v>0</v>
      </c>
      <c r="H227" s="33">
        <v>1164</v>
      </c>
      <c r="I227" s="38">
        <f t="shared" si="49"/>
        <v>4.4718045806031248E-4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1164</v>
      </c>
      <c r="O227" s="38">
        <f t="shared" si="53"/>
        <v>4.4718045806031248E-4</v>
      </c>
      <c r="P227" s="33">
        <v>0</v>
      </c>
      <c r="Q227" s="33">
        <v>5906617</v>
      </c>
      <c r="R227" s="33">
        <v>5906617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111565625</v>
      </c>
      <c r="E228" s="33">
        <v>111565625</v>
      </c>
      <c r="F228" s="33">
        <v>31979363</v>
      </c>
      <c r="G228" s="38">
        <f t="shared" si="48"/>
        <v>0.28664172320103076</v>
      </c>
      <c r="H228" s="33">
        <v>27714609</v>
      </c>
      <c r="I228" s="38">
        <f t="shared" si="49"/>
        <v>0.24841530713425394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59693972</v>
      </c>
      <c r="O228" s="38">
        <f t="shared" si="53"/>
        <v>0.53505703033528473</v>
      </c>
      <c r="P228" s="33">
        <v>54906616</v>
      </c>
      <c r="Q228" s="33">
        <v>124629439</v>
      </c>
      <c r="R228" s="33">
        <v>124629439</v>
      </c>
      <c r="S228" s="33">
        <v>33648398</v>
      </c>
      <c r="T228" s="38">
        <f t="shared" si="54"/>
        <v>0.26998755887844444</v>
      </c>
      <c r="U228" s="38">
        <f t="shared" si="55"/>
        <v>-0.49524099245162001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125140098</v>
      </c>
      <c r="E230" s="34">
        <f>SUM(E225:E229)</f>
        <v>125140098</v>
      </c>
      <c r="F230" s="34">
        <f>SUM(F225:F229)</f>
        <v>35147849</v>
      </c>
      <c r="G230" s="39">
        <f t="shared" si="48"/>
        <v>0.28086799963989162</v>
      </c>
      <c r="H230" s="34">
        <f>SUM(H225:H229)</f>
        <v>30664567</v>
      </c>
      <c r="I230" s="39">
        <f t="shared" si="49"/>
        <v>0.24504189696255471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65812416</v>
      </c>
      <c r="O230" s="39">
        <f t="shared" si="53"/>
        <v>0.52590989660244636</v>
      </c>
      <c r="P230" s="34">
        <f>SUM(P225:P229)</f>
        <v>60525714</v>
      </c>
      <c r="Q230" s="34">
        <f>SUM(Q225:Q229)</f>
        <v>137024394</v>
      </c>
      <c r="R230" s="34">
        <f>SUM(R225:R229)</f>
        <v>137024394</v>
      </c>
      <c r="S230" s="34">
        <f>SUM(S225:S229)</f>
        <v>36802901</v>
      </c>
      <c r="T230" s="39">
        <f t="shared" si="54"/>
        <v>0.26858648978954797</v>
      </c>
      <c r="U230" s="39">
        <f t="shared" si="55"/>
        <v>-0.49336298618468177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350939014</v>
      </c>
      <c r="E231" s="34">
        <f>SUM(E208:E215,E217:E223,E225:E229)</f>
        <v>350939014</v>
      </c>
      <c r="F231" s="34">
        <f>SUM(F208:F215,F217:F223,F225:F229)</f>
        <v>63949608</v>
      </c>
      <c r="G231" s="39">
        <f t="shared" si="48"/>
        <v>0.18222427672290661</v>
      </c>
      <c r="H231" s="34">
        <f>SUM(H208:H215,H217:H223,H225:H229)</f>
        <v>74559606</v>
      </c>
      <c r="I231" s="39">
        <f t="shared" si="49"/>
        <v>0.21245744424414437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138509214</v>
      </c>
      <c r="O231" s="39">
        <f t="shared" si="53"/>
        <v>0.39468172096705101</v>
      </c>
      <c r="P231" s="34">
        <f>SUM(P208:P215,P217:P223,P225:P229)</f>
        <v>134240277</v>
      </c>
      <c r="Q231" s="34">
        <f>SUM(Q208:Q215,Q217:Q223,Q225:Q229)</f>
        <v>316198434</v>
      </c>
      <c r="R231" s="34">
        <f>SUM(R208:R215,R217:R223,R225:R229)</f>
        <v>316198434</v>
      </c>
      <c r="S231" s="34">
        <f>SUM(S208:S215,S217:S223,S225:S229)</f>
        <v>84463512</v>
      </c>
      <c r="T231" s="39">
        <f t="shared" si="54"/>
        <v>0.26712185424675444</v>
      </c>
      <c r="U231" s="39">
        <f t="shared" si="55"/>
        <v>-0.44458095836616907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13892591</v>
      </c>
      <c r="E234" s="33">
        <v>13892591</v>
      </c>
      <c r="F234" s="33">
        <v>0</v>
      </c>
      <c r="G234" s="38">
        <f t="shared" ref="G234:G260" si="56">IF(($D234     =0),0,($F234     /$D234     ))</f>
        <v>0</v>
      </c>
      <c r="H234" s="33">
        <v>1086614</v>
      </c>
      <c r="I234" s="38">
        <f t="shared" ref="I234:I260" si="57">IF(($D234     =0),0,($H234     /$D234     ))</f>
        <v>7.8215359539484025E-2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1086614</v>
      </c>
      <c r="O234" s="38">
        <f t="shared" ref="O234:O260" si="61">IF(($D234     =0),0,($N234     /$D234     ))</f>
        <v>7.8215359539484025E-2</v>
      </c>
      <c r="P234" s="33">
        <v>1838544</v>
      </c>
      <c r="Q234" s="33">
        <v>14247895</v>
      </c>
      <c r="R234" s="33">
        <v>14247895</v>
      </c>
      <c r="S234" s="33">
        <v>1838544</v>
      </c>
      <c r="T234" s="38">
        <f t="shared" ref="T234:T260" si="62">IF(($Q234     =0),0,($S234     /$Q234     ))</f>
        <v>0.12903969323187742</v>
      </c>
      <c r="U234" s="38">
        <f t="shared" ref="U234:U260" si="63">IF(($P234     =0),0,(($H234     /$P234     )-1))</f>
        <v>-0.40898123732692826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44241645</v>
      </c>
      <c r="E235" s="33">
        <v>44241645</v>
      </c>
      <c r="F235" s="33">
        <v>9811543</v>
      </c>
      <c r="G235" s="38">
        <f t="shared" si="56"/>
        <v>0.22177165880699057</v>
      </c>
      <c r="H235" s="33">
        <v>12728081</v>
      </c>
      <c r="I235" s="38">
        <f t="shared" si="57"/>
        <v>0.28769456922318326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22539624</v>
      </c>
      <c r="O235" s="38">
        <f t="shared" si="61"/>
        <v>0.50946622803017383</v>
      </c>
      <c r="P235" s="33">
        <v>20846815</v>
      </c>
      <c r="Q235" s="33">
        <v>39259281</v>
      </c>
      <c r="R235" s="33">
        <v>39259281</v>
      </c>
      <c r="S235" s="33">
        <v>14536131</v>
      </c>
      <c r="T235" s="38">
        <f t="shared" si="62"/>
        <v>0.37025973552597663</v>
      </c>
      <c r="U235" s="38">
        <f t="shared" si="63"/>
        <v>-0.38944721291957551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102936143</v>
      </c>
      <c r="E236" s="33">
        <v>102936143</v>
      </c>
      <c r="F236" s="33">
        <v>8956949</v>
      </c>
      <c r="G236" s="38">
        <f t="shared" si="56"/>
        <v>8.7014616430693345E-2</v>
      </c>
      <c r="H236" s="33">
        <v>9295836</v>
      </c>
      <c r="I236" s="38">
        <f t="shared" si="57"/>
        <v>9.030682255114221E-2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18252785</v>
      </c>
      <c r="O236" s="38">
        <f t="shared" si="61"/>
        <v>0.17732143898183556</v>
      </c>
      <c r="P236" s="33">
        <v>20428711</v>
      </c>
      <c r="Q236" s="33">
        <v>103224442</v>
      </c>
      <c r="R236" s="33">
        <v>103224442</v>
      </c>
      <c r="S236" s="33">
        <v>9444392</v>
      </c>
      <c r="T236" s="38">
        <f t="shared" si="62"/>
        <v>9.14937568759151E-2</v>
      </c>
      <c r="U236" s="38">
        <f t="shared" si="63"/>
        <v>-0.54496218581779332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2539466</v>
      </c>
      <c r="E237" s="33">
        <v>2539466</v>
      </c>
      <c r="F237" s="33">
        <v>381461</v>
      </c>
      <c r="G237" s="38">
        <f t="shared" si="56"/>
        <v>0.15021307629241737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381461</v>
      </c>
      <c r="O237" s="38">
        <f t="shared" si="61"/>
        <v>0.15021307629241737</v>
      </c>
      <c r="P237" s="33">
        <v>1128696</v>
      </c>
      <c r="Q237" s="33">
        <v>2410976</v>
      </c>
      <c r="R237" s="33">
        <v>2410976</v>
      </c>
      <c r="S237" s="33">
        <v>547008</v>
      </c>
      <c r="T237" s="38">
        <f t="shared" si="62"/>
        <v>0.22688239119758968</v>
      </c>
      <c r="U237" s="38">
        <f t="shared" si="63"/>
        <v>-1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37754033</v>
      </c>
      <c r="E238" s="33">
        <v>37754033</v>
      </c>
      <c r="F238" s="33">
        <v>11493797</v>
      </c>
      <c r="G238" s="38">
        <f t="shared" si="56"/>
        <v>0.30443891914805499</v>
      </c>
      <c r="H238" s="33">
        <v>11557142</v>
      </c>
      <c r="I238" s="38">
        <f t="shared" si="57"/>
        <v>0.30611675314263775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23050939</v>
      </c>
      <c r="O238" s="38">
        <f t="shared" si="61"/>
        <v>0.61055567229069274</v>
      </c>
      <c r="P238" s="33">
        <v>12547786</v>
      </c>
      <c r="Q238" s="33">
        <v>39415232</v>
      </c>
      <c r="R238" s="33">
        <v>39415232</v>
      </c>
      <c r="S238" s="33">
        <v>6447096</v>
      </c>
      <c r="T238" s="38">
        <f t="shared" si="62"/>
        <v>0.16356864270138002</v>
      </c>
      <c r="U238" s="38">
        <f t="shared" si="63"/>
        <v>-7.8949704752695027E-2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359700</v>
      </c>
      <c r="E239" s="33">
        <v>359700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201723578</v>
      </c>
      <c r="E240" s="34">
        <f>SUM(E234:E239)</f>
        <v>201723578</v>
      </c>
      <c r="F240" s="34">
        <f>SUM(F234:F239)</f>
        <v>30643750</v>
      </c>
      <c r="G240" s="39">
        <f t="shared" si="56"/>
        <v>0.15190960969371661</v>
      </c>
      <c r="H240" s="34">
        <f>SUM(H234:H239)</f>
        <v>34667673</v>
      </c>
      <c r="I240" s="39">
        <f t="shared" si="57"/>
        <v>0.17185731754173031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65311423</v>
      </c>
      <c r="O240" s="39">
        <f t="shared" si="61"/>
        <v>0.32376692723544692</v>
      </c>
      <c r="P240" s="34">
        <f>SUM(P234:P239)</f>
        <v>56790552</v>
      </c>
      <c r="Q240" s="34">
        <f>SUM(Q234:Q239)</f>
        <v>198557826</v>
      </c>
      <c r="R240" s="34">
        <f>SUM(R234:R239)</f>
        <v>198557826</v>
      </c>
      <c r="S240" s="34">
        <f>SUM(S234:S239)</f>
        <v>32813171</v>
      </c>
      <c r="T240" s="39">
        <f t="shared" si="62"/>
        <v>0.16525750538787629</v>
      </c>
      <c r="U240" s="39">
        <f t="shared" si="63"/>
        <v>-0.38955210366682125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3448091</v>
      </c>
      <c r="E242" s="33">
        <v>3448091</v>
      </c>
      <c r="F242" s="33">
        <v>225432</v>
      </c>
      <c r="G242" s="38">
        <f t="shared" si="56"/>
        <v>6.5378784956661523E-2</v>
      </c>
      <c r="H242" s="33">
        <v>254068</v>
      </c>
      <c r="I242" s="38">
        <f t="shared" si="57"/>
        <v>7.3683670181558428E-2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479500</v>
      </c>
      <c r="O242" s="38">
        <f t="shared" si="61"/>
        <v>0.13906245513821996</v>
      </c>
      <c r="P242" s="33">
        <v>1170515</v>
      </c>
      <c r="Q242" s="33">
        <v>4215679</v>
      </c>
      <c r="R242" s="33">
        <v>4215679</v>
      </c>
      <c r="S242" s="33">
        <v>699399</v>
      </c>
      <c r="T242" s="38">
        <f t="shared" si="62"/>
        <v>0.16590423511847083</v>
      </c>
      <c r="U242" s="38">
        <f t="shared" si="63"/>
        <v>-0.78294340525324324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50737668</v>
      </c>
      <c r="E243" s="33">
        <v>50737668</v>
      </c>
      <c r="F243" s="33">
        <v>8941438</v>
      </c>
      <c r="G243" s="38">
        <f t="shared" si="56"/>
        <v>0.17622879317196841</v>
      </c>
      <c r="H243" s="33">
        <v>10373934</v>
      </c>
      <c r="I243" s="38">
        <f t="shared" si="57"/>
        <v>0.20446217591238131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19315372</v>
      </c>
      <c r="O243" s="38">
        <f t="shared" si="61"/>
        <v>0.38069096908434974</v>
      </c>
      <c r="P243" s="33">
        <v>10640760</v>
      </c>
      <c r="Q243" s="33">
        <v>15623004</v>
      </c>
      <c r="R243" s="33">
        <v>15623004</v>
      </c>
      <c r="S243" s="33">
        <v>5535688</v>
      </c>
      <c r="T243" s="38">
        <f t="shared" si="62"/>
        <v>0.35432929544151687</v>
      </c>
      <c r="U243" s="38">
        <f t="shared" si="63"/>
        <v>-2.5075840447486786E-2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18025827</v>
      </c>
      <c r="E244" s="33">
        <v>18025827</v>
      </c>
      <c r="F244" s="33">
        <v>31425</v>
      </c>
      <c r="G244" s="38">
        <f t="shared" si="56"/>
        <v>1.7433319425510963E-3</v>
      </c>
      <c r="H244" s="33">
        <v>450862</v>
      </c>
      <c r="I244" s="38">
        <f t="shared" si="57"/>
        <v>2.5012000836355526E-2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482287</v>
      </c>
      <c r="O244" s="38">
        <f t="shared" si="61"/>
        <v>2.6755332778906619E-2</v>
      </c>
      <c r="P244" s="33">
        <v>183804</v>
      </c>
      <c r="Q244" s="33">
        <v>11462295</v>
      </c>
      <c r="R244" s="33">
        <v>11462295</v>
      </c>
      <c r="S244" s="33">
        <v>171304</v>
      </c>
      <c r="T244" s="38">
        <f t="shared" si="62"/>
        <v>1.494500010687214E-2</v>
      </c>
      <c r="U244" s="38">
        <f t="shared" si="63"/>
        <v>1.4529498813953996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5561292</v>
      </c>
      <c r="E245" s="33">
        <v>5561292</v>
      </c>
      <c r="F245" s="33">
        <v>1612893</v>
      </c>
      <c r="G245" s="38">
        <f t="shared" si="56"/>
        <v>0.29002127563163382</v>
      </c>
      <c r="H245" s="33">
        <v>1580861</v>
      </c>
      <c r="I245" s="38">
        <f t="shared" si="57"/>
        <v>0.28426146298378147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3193754</v>
      </c>
      <c r="O245" s="38">
        <f t="shared" si="61"/>
        <v>0.57428273861541523</v>
      </c>
      <c r="P245" s="33">
        <v>3114606</v>
      </c>
      <c r="Q245" s="33">
        <v>6980611</v>
      </c>
      <c r="R245" s="33">
        <v>6980611</v>
      </c>
      <c r="S245" s="33">
        <v>1547660</v>
      </c>
      <c r="T245" s="38">
        <f t="shared" si="62"/>
        <v>0.22170838627163153</v>
      </c>
      <c r="U245" s="38">
        <f t="shared" si="63"/>
        <v>-0.49243628247039917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77772878</v>
      </c>
      <c r="E247" s="34">
        <f>SUM(E241:E246)</f>
        <v>77772878</v>
      </c>
      <c r="F247" s="34">
        <f>SUM(F241:F246)</f>
        <v>10811188</v>
      </c>
      <c r="G247" s="39">
        <f t="shared" si="56"/>
        <v>0.13900974578824252</v>
      </c>
      <c r="H247" s="34">
        <f>SUM(H241:H246)</f>
        <v>12659725</v>
      </c>
      <c r="I247" s="39">
        <f t="shared" si="57"/>
        <v>0.1627781474153496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23470913</v>
      </c>
      <c r="O247" s="39">
        <f t="shared" si="61"/>
        <v>0.30178789320359212</v>
      </c>
      <c r="P247" s="34">
        <f>SUM(P241:P246)</f>
        <v>15109685</v>
      </c>
      <c r="Q247" s="34">
        <f>SUM(Q241:Q246)</f>
        <v>38281589</v>
      </c>
      <c r="R247" s="34">
        <f>SUM(R241:R246)</f>
        <v>38281589</v>
      </c>
      <c r="S247" s="34">
        <f>SUM(S241:S246)</f>
        <v>7954051</v>
      </c>
      <c r="T247" s="39">
        <f t="shared" si="62"/>
        <v>0.2077774514532299</v>
      </c>
      <c r="U247" s="39">
        <f t="shared" si="63"/>
        <v>-0.16214500831751288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11160484</v>
      </c>
      <c r="E248" s="33">
        <v>11160484</v>
      </c>
      <c r="F248" s="33">
        <v>936022</v>
      </c>
      <c r="G248" s="38">
        <f t="shared" si="56"/>
        <v>8.3869301725624082E-2</v>
      </c>
      <c r="H248" s="33">
        <v>138816</v>
      </c>
      <c r="I248" s="38">
        <f t="shared" si="57"/>
        <v>1.2438170244229552E-2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1074838</v>
      </c>
      <c r="O248" s="38">
        <f t="shared" si="61"/>
        <v>9.6307471969853634E-2</v>
      </c>
      <c r="P248" s="33">
        <v>1841767</v>
      </c>
      <c r="Q248" s="33">
        <v>12910379</v>
      </c>
      <c r="R248" s="33">
        <v>12910379</v>
      </c>
      <c r="S248" s="33">
        <v>623174</v>
      </c>
      <c r="T248" s="38">
        <f t="shared" si="62"/>
        <v>4.826922586858217E-2</v>
      </c>
      <c r="U248" s="38">
        <f t="shared" si="63"/>
        <v>-0.92462890257019481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418456</v>
      </c>
      <c r="E249" s="33">
        <v>418456</v>
      </c>
      <c r="F249" s="33">
        <v>29209</v>
      </c>
      <c r="G249" s="38">
        <f t="shared" si="56"/>
        <v>6.9801842965568656E-2</v>
      </c>
      <c r="H249" s="33">
        <v>46663</v>
      </c>
      <c r="I249" s="38">
        <f t="shared" si="57"/>
        <v>0.1115123214866079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75872</v>
      </c>
      <c r="O249" s="38">
        <f t="shared" si="61"/>
        <v>0.18131416445217657</v>
      </c>
      <c r="P249" s="33">
        <v>0</v>
      </c>
      <c r="Q249" s="33">
        <v>66762</v>
      </c>
      <c r="R249" s="33">
        <v>66762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15471864</v>
      </c>
      <c r="E250" s="33">
        <v>15471864</v>
      </c>
      <c r="F250" s="33">
        <v>185695</v>
      </c>
      <c r="G250" s="38">
        <f t="shared" si="56"/>
        <v>1.2002109118849545E-2</v>
      </c>
      <c r="H250" s="33">
        <v>761501</v>
      </c>
      <c r="I250" s="38">
        <f t="shared" si="57"/>
        <v>4.9218439355464862E-2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947196</v>
      </c>
      <c r="O250" s="38">
        <f t="shared" si="61"/>
        <v>6.1220548474314407E-2</v>
      </c>
      <c r="P250" s="33">
        <v>1059374</v>
      </c>
      <c r="Q250" s="33">
        <v>15118246</v>
      </c>
      <c r="R250" s="33">
        <v>15118246</v>
      </c>
      <c r="S250" s="33">
        <v>902360</v>
      </c>
      <c r="T250" s="38">
        <f t="shared" si="62"/>
        <v>5.9686818166604774E-2</v>
      </c>
      <c r="U250" s="38">
        <f t="shared" si="63"/>
        <v>-0.28117831851640684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519500</v>
      </c>
      <c r="E251" s="33">
        <v>519500</v>
      </c>
      <c r="F251" s="33">
        <v>44385</v>
      </c>
      <c r="G251" s="38">
        <f t="shared" si="56"/>
        <v>8.5437921077959583E-2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44385</v>
      </c>
      <c r="O251" s="38">
        <f t="shared" si="61"/>
        <v>8.5437921077959583E-2</v>
      </c>
      <c r="P251" s="33">
        <v>0</v>
      </c>
      <c r="Q251" s="33">
        <v>9000000</v>
      </c>
      <c r="R251" s="33">
        <v>9000000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95000</v>
      </c>
      <c r="E252" s="33">
        <v>95000</v>
      </c>
      <c r="F252" s="33">
        <v>26750</v>
      </c>
      <c r="G252" s="38">
        <f t="shared" si="56"/>
        <v>0.28157894736842104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26750</v>
      </c>
      <c r="O252" s="38">
        <f t="shared" si="61"/>
        <v>0.28157894736842104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27665304</v>
      </c>
      <c r="E254" s="34">
        <f>SUM(E248:E253)</f>
        <v>27665304</v>
      </c>
      <c r="F254" s="34">
        <f>SUM(F248:F253)</f>
        <v>1222061</v>
      </c>
      <c r="G254" s="39">
        <f t="shared" si="56"/>
        <v>4.4173055174090987E-2</v>
      </c>
      <c r="H254" s="34">
        <f>SUM(H248:H253)</f>
        <v>946980</v>
      </c>
      <c r="I254" s="39">
        <f t="shared" si="57"/>
        <v>3.4229878695712146E-2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2169041</v>
      </c>
      <c r="O254" s="39">
        <f t="shared" si="61"/>
        <v>7.8402933869803126E-2</v>
      </c>
      <c r="P254" s="34">
        <f>SUM(P248:P253)</f>
        <v>2901141</v>
      </c>
      <c r="Q254" s="34">
        <f>SUM(Q248:Q253)</f>
        <v>37095387</v>
      </c>
      <c r="R254" s="34">
        <f>SUM(R248:R253)</f>
        <v>37095387</v>
      </c>
      <c r="S254" s="34">
        <f>SUM(S248:S253)</f>
        <v>1525534</v>
      </c>
      <c r="T254" s="39">
        <f t="shared" si="62"/>
        <v>4.112462824555517E-2</v>
      </c>
      <c r="U254" s="39">
        <f t="shared" si="63"/>
        <v>-0.67358360038343534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68603755</v>
      </c>
      <c r="E255" s="33">
        <v>68603755</v>
      </c>
      <c r="F255" s="33">
        <v>16383336</v>
      </c>
      <c r="G255" s="38">
        <f t="shared" si="56"/>
        <v>0.23881106799474752</v>
      </c>
      <c r="H255" s="33">
        <v>23117303</v>
      </c>
      <c r="I255" s="38">
        <f t="shared" si="57"/>
        <v>0.33696847934927177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39500639</v>
      </c>
      <c r="O255" s="38">
        <f t="shared" si="61"/>
        <v>0.57577954734401926</v>
      </c>
      <c r="P255" s="33">
        <v>35039188</v>
      </c>
      <c r="Q255" s="33">
        <v>66762900</v>
      </c>
      <c r="R255" s="33">
        <v>66762900</v>
      </c>
      <c r="S255" s="33">
        <v>20533334</v>
      </c>
      <c r="T255" s="38">
        <f t="shared" si="62"/>
        <v>0.30755605283772874</v>
      </c>
      <c r="U255" s="38">
        <f t="shared" si="63"/>
        <v>-0.34024432872131627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2597431</v>
      </c>
      <c r="E256" s="33">
        <v>2597431</v>
      </c>
      <c r="F256" s="33">
        <v>363561</v>
      </c>
      <c r="G256" s="38">
        <f t="shared" si="56"/>
        <v>0.13996945443401576</v>
      </c>
      <c r="H256" s="33">
        <v>487075</v>
      </c>
      <c r="I256" s="38">
        <f t="shared" si="57"/>
        <v>0.18752182444884966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850636</v>
      </c>
      <c r="O256" s="38">
        <f t="shared" si="61"/>
        <v>0.32749127888286539</v>
      </c>
      <c r="P256" s="33">
        <v>782538</v>
      </c>
      <c r="Q256" s="33">
        <v>2587431</v>
      </c>
      <c r="R256" s="33">
        <v>2587431</v>
      </c>
      <c r="S256" s="33">
        <v>443566</v>
      </c>
      <c r="T256" s="38">
        <f t="shared" si="62"/>
        <v>0.17143104492448302</v>
      </c>
      <c r="U256" s="38">
        <f t="shared" si="63"/>
        <v>-0.3775701627269219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66905430</v>
      </c>
      <c r="E257" s="33">
        <v>66905430</v>
      </c>
      <c r="F257" s="33">
        <v>14951005</v>
      </c>
      <c r="G257" s="38">
        <f t="shared" si="56"/>
        <v>0.22346474718120787</v>
      </c>
      <c r="H257" s="33">
        <v>16647091</v>
      </c>
      <c r="I257" s="38">
        <f t="shared" si="57"/>
        <v>0.24881524563850796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31598096</v>
      </c>
      <c r="O257" s="38">
        <f t="shared" si="61"/>
        <v>0.47227999281971583</v>
      </c>
      <c r="P257" s="33">
        <v>1376326</v>
      </c>
      <c r="Q257" s="33">
        <v>45812040</v>
      </c>
      <c r="R257" s="33">
        <v>45812040</v>
      </c>
      <c r="S257" s="33">
        <v>1164908</v>
      </c>
      <c r="T257" s="38">
        <f t="shared" si="62"/>
        <v>2.542798792631806E-2</v>
      </c>
      <c r="U257" s="38">
        <f t="shared" si="63"/>
        <v>11.09531099463354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138106616</v>
      </c>
      <c r="E259" s="34">
        <f>SUM(E255:E258)</f>
        <v>138106616</v>
      </c>
      <c r="F259" s="34">
        <f>SUM(F255:F258)</f>
        <v>31697902</v>
      </c>
      <c r="G259" s="39">
        <f t="shared" si="56"/>
        <v>0.22951762137159309</v>
      </c>
      <c r="H259" s="34">
        <f>SUM(H255:H258)</f>
        <v>40251469</v>
      </c>
      <c r="I259" s="39">
        <f t="shared" si="57"/>
        <v>0.29145214158313748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71949371</v>
      </c>
      <c r="O259" s="39">
        <f t="shared" si="61"/>
        <v>0.52096976295473052</v>
      </c>
      <c r="P259" s="34">
        <f>SUM(P255:P258)</f>
        <v>37198052</v>
      </c>
      <c r="Q259" s="34">
        <f>SUM(Q255:Q258)</f>
        <v>115162371</v>
      </c>
      <c r="R259" s="34">
        <f>SUM(R255:R258)</f>
        <v>115162371</v>
      </c>
      <c r="S259" s="34">
        <f>SUM(S255:S258)</f>
        <v>22141808</v>
      </c>
      <c r="T259" s="39">
        <f t="shared" si="62"/>
        <v>0.1922659963296518</v>
      </c>
      <c r="U259" s="39">
        <f t="shared" si="63"/>
        <v>8.2085400601085157E-2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445268376</v>
      </c>
      <c r="E260" s="34">
        <f>SUM(E234:E239,E241:E246,E248:E253,E255:E258)</f>
        <v>445268376</v>
      </c>
      <c r="F260" s="34">
        <f>SUM(F234:F239,F241:F246,F248:F253,F255:F258)</f>
        <v>74374901</v>
      </c>
      <c r="G260" s="39">
        <f t="shared" si="56"/>
        <v>0.16703387217420534</v>
      </c>
      <c r="H260" s="34">
        <f>SUM(H234:H239,H241:H246,H248:H253,H255:H258)</f>
        <v>88525847</v>
      </c>
      <c r="I260" s="39">
        <f t="shared" si="57"/>
        <v>0.19881458412847178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162900748</v>
      </c>
      <c r="O260" s="39">
        <f t="shared" si="61"/>
        <v>0.36584845630267709</v>
      </c>
      <c r="P260" s="34">
        <f>SUM(P234:P239,P241:P246,P248:P253,P255:P258)</f>
        <v>111999430</v>
      </c>
      <c r="Q260" s="34">
        <f>SUM(Q234:Q239,Q241:Q246,Q248:Q253,Q255:Q258)</f>
        <v>389097173</v>
      </c>
      <c r="R260" s="34">
        <f>SUM(R234:R239,R241:R246,R248:R253,R255:R258)</f>
        <v>389097173</v>
      </c>
      <c r="S260" s="34">
        <f>SUM(S234:S239,S241:S246,S248:S253,S255:S258)</f>
        <v>64434564</v>
      </c>
      <c r="T260" s="39">
        <f t="shared" si="62"/>
        <v>0.16560018543234187</v>
      </c>
      <c r="U260" s="39">
        <f t="shared" si="63"/>
        <v>-0.2095866291462376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10736659</v>
      </c>
      <c r="E264" s="33">
        <v>10736659</v>
      </c>
      <c r="F264" s="33">
        <v>2314920</v>
      </c>
      <c r="G264" s="38">
        <f t="shared" si="64"/>
        <v>0.21560897109612961</v>
      </c>
      <c r="H264" s="33">
        <v>2624982</v>
      </c>
      <c r="I264" s="38">
        <f t="shared" si="65"/>
        <v>0.24448778712260491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4939902</v>
      </c>
      <c r="O264" s="38">
        <f t="shared" si="69"/>
        <v>0.46009675821873453</v>
      </c>
      <c r="P264" s="33">
        <v>4558390</v>
      </c>
      <c r="Q264" s="33">
        <v>11299284</v>
      </c>
      <c r="R264" s="33">
        <v>11299284</v>
      </c>
      <c r="S264" s="33">
        <v>2373959</v>
      </c>
      <c r="T264" s="38">
        <f t="shared" si="70"/>
        <v>0.21009817967226949</v>
      </c>
      <c r="U264" s="38">
        <f t="shared" si="71"/>
        <v>-0.42414273460585861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27096476</v>
      </c>
      <c r="E265" s="33">
        <v>27096476</v>
      </c>
      <c r="F265" s="33">
        <v>6354446</v>
      </c>
      <c r="G265" s="38">
        <f t="shared" si="64"/>
        <v>0.23451189741426154</v>
      </c>
      <c r="H265" s="33">
        <v>8790378</v>
      </c>
      <c r="I265" s="38">
        <f t="shared" si="65"/>
        <v>0.3244103772018177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15144824</v>
      </c>
      <c r="O265" s="38">
        <f t="shared" si="69"/>
        <v>0.55892227461607924</v>
      </c>
      <c r="P265" s="33">
        <v>9889700</v>
      </c>
      <c r="Q265" s="33">
        <v>16392725</v>
      </c>
      <c r="R265" s="33">
        <v>16392725</v>
      </c>
      <c r="S265" s="33">
        <v>8027764</v>
      </c>
      <c r="T265" s="38">
        <f t="shared" si="70"/>
        <v>0.48971504127593185</v>
      </c>
      <c r="U265" s="38">
        <f t="shared" si="71"/>
        <v>-0.11115827578187409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37833135</v>
      </c>
      <c r="E267" s="34">
        <f>SUM(E263:E266)</f>
        <v>37833135</v>
      </c>
      <c r="F267" s="34">
        <f>SUM(F263:F266)</f>
        <v>8669366</v>
      </c>
      <c r="G267" s="39">
        <f t="shared" si="64"/>
        <v>0.2291474391429629</v>
      </c>
      <c r="H267" s="34">
        <f>SUM(H263:H266)</f>
        <v>11415360</v>
      </c>
      <c r="I267" s="39">
        <f t="shared" si="65"/>
        <v>0.30172915884448909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20084726</v>
      </c>
      <c r="O267" s="39">
        <f t="shared" si="69"/>
        <v>0.53087659798745201</v>
      </c>
      <c r="P267" s="34">
        <f>SUM(P263:P266)</f>
        <v>14448090</v>
      </c>
      <c r="Q267" s="34">
        <f>SUM(Q263:Q266)</f>
        <v>27692009</v>
      </c>
      <c r="R267" s="34">
        <f>SUM(R263:R266)</f>
        <v>27692009</v>
      </c>
      <c r="S267" s="34">
        <f>SUM(S263:S266)</f>
        <v>10401723</v>
      </c>
      <c r="T267" s="39">
        <f t="shared" si="70"/>
        <v>0.37562182649875636</v>
      </c>
      <c r="U267" s="39">
        <f t="shared" si="71"/>
        <v>-0.20990525391245485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2247956</v>
      </c>
      <c r="E268" s="33">
        <v>2247956</v>
      </c>
      <c r="F268" s="33">
        <v>334923</v>
      </c>
      <c r="G268" s="38">
        <f t="shared" si="64"/>
        <v>0.14899001581881496</v>
      </c>
      <c r="H268" s="33">
        <v>600701</v>
      </c>
      <c r="I268" s="38">
        <f t="shared" si="65"/>
        <v>0.26722097763479358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935624</v>
      </c>
      <c r="O268" s="38">
        <f t="shared" si="69"/>
        <v>0.41621099345360851</v>
      </c>
      <c r="P268" s="33">
        <v>943108</v>
      </c>
      <c r="Q268" s="33">
        <v>2728770</v>
      </c>
      <c r="R268" s="33">
        <v>2728770</v>
      </c>
      <c r="S268" s="33">
        <v>387474</v>
      </c>
      <c r="T268" s="38">
        <f t="shared" si="70"/>
        <v>0.14199584428148945</v>
      </c>
      <c r="U268" s="38">
        <f t="shared" si="71"/>
        <v>-0.36306234280697436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4785852</v>
      </c>
      <c r="E269" s="33">
        <v>4785852</v>
      </c>
      <c r="F269" s="33">
        <v>511646</v>
      </c>
      <c r="G269" s="38">
        <f t="shared" si="64"/>
        <v>0.10690802807943078</v>
      </c>
      <c r="H269" s="33">
        <v>904742</v>
      </c>
      <c r="I269" s="38">
        <f t="shared" si="65"/>
        <v>0.18904512717902686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1416388</v>
      </c>
      <c r="O269" s="38">
        <f t="shared" si="69"/>
        <v>0.29595315525845761</v>
      </c>
      <c r="P269" s="33">
        <v>1008480</v>
      </c>
      <c r="Q269" s="33">
        <v>4456504</v>
      </c>
      <c r="R269" s="33">
        <v>4456504</v>
      </c>
      <c r="S269" s="33">
        <v>480874</v>
      </c>
      <c r="T269" s="38">
        <f t="shared" si="70"/>
        <v>0.10790386365635485</v>
      </c>
      <c r="U269" s="38">
        <f t="shared" si="71"/>
        <v>-0.10286569887355224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818810</v>
      </c>
      <c r="E271" s="33">
        <v>818810</v>
      </c>
      <c r="F271" s="33">
        <v>87440</v>
      </c>
      <c r="G271" s="38">
        <f t="shared" si="64"/>
        <v>0.10678912079725456</v>
      </c>
      <c r="H271" s="33">
        <v>110545</v>
      </c>
      <c r="I271" s="38">
        <f t="shared" si="65"/>
        <v>0.13500690025769105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197985</v>
      </c>
      <c r="O271" s="38">
        <f t="shared" si="69"/>
        <v>0.2417960210549456</v>
      </c>
      <c r="P271" s="33">
        <v>180599</v>
      </c>
      <c r="Q271" s="33">
        <v>1357955</v>
      </c>
      <c r="R271" s="33">
        <v>1357955</v>
      </c>
      <c r="S271" s="33">
        <v>127176</v>
      </c>
      <c r="T271" s="38">
        <f t="shared" si="70"/>
        <v>9.3652587898715348E-2</v>
      </c>
      <c r="U271" s="38">
        <f t="shared" si="71"/>
        <v>-0.3878980503768017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827601</v>
      </c>
      <c r="E272" s="33">
        <v>827601</v>
      </c>
      <c r="F272" s="33">
        <v>164212</v>
      </c>
      <c r="G272" s="38">
        <f t="shared" si="64"/>
        <v>0.19841928658858557</v>
      </c>
      <c r="H272" s="33">
        <v>220214</v>
      </c>
      <c r="I272" s="38">
        <f t="shared" si="65"/>
        <v>0.26608716035867525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384426</v>
      </c>
      <c r="O272" s="38">
        <f t="shared" si="69"/>
        <v>0.46450644694726084</v>
      </c>
      <c r="P272" s="33">
        <v>761430</v>
      </c>
      <c r="Q272" s="33">
        <v>878904</v>
      </c>
      <c r="R272" s="33">
        <v>878904</v>
      </c>
      <c r="S272" s="33">
        <v>420025</v>
      </c>
      <c r="T272" s="38">
        <f t="shared" si="70"/>
        <v>0.4778963345257275</v>
      </c>
      <c r="U272" s="38">
        <f t="shared" si="71"/>
        <v>-0.71078891033975544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823601</v>
      </c>
      <c r="E273" s="33">
        <v>823601</v>
      </c>
      <c r="F273" s="33">
        <v>68925</v>
      </c>
      <c r="G273" s="38">
        <f t="shared" si="64"/>
        <v>8.3687368033793064E-2</v>
      </c>
      <c r="H273" s="33">
        <v>71850</v>
      </c>
      <c r="I273" s="38">
        <f t="shared" si="65"/>
        <v>8.7238845023257627E-2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140775</v>
      </c>
      <c r="O273" s="38">
        <f t="shared" si="69"/>
        <v>0.17092621305705069</v>
      </c>
      <c r="P273" s="33">
        <v>130533</v>
      </c>
      <c r="Q273" s="33">
        <v>785759</v>
      </c>
      <c r="R273" s="33">
        <v>785759</v>
      </c>
      <c r="S273" s="33">
        <v>63011</v>
      </c>
      <c r="T273" s="38">
        <f t="shared" si="70"/>
        <v>8.0191254570421713E-2</v>
      </c>
      <c r="U273" s="38">
        <f t="shared" si="71"/>
        <v>-0.44956447794810506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9503820</v>
      </c>
      <c r="E275" s="34">
        <f>SUM(E268:E274)</f>
        <v>9503820</v>
      </c>
      <c r="F275" s="34">
        <f>SUM(F268:F274)</f>
        <v>1167146</v>
      </c>
      <c r="G275" s="39">
        <f t="shared" si="64"/>
        <v>0.12280809190409751</v>
      </c>
      <c r="H275" s="34">
        <f>SUM(H268:H274)</f>
        <v>1908052</v>
      </c>
      <c r="I275" s="39">
        <f t="shared" si="65"/>
        <v>0.20076684954050056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3075198</v>
      </c>
      <c r="O275" s="39">
        <f t="shared" si="69"/>
        <v>0.32357494144459809</v>
      </c>
      <c r="P275" s="34">
        <f>SUM(P268:P274)</f>
        <v>3024150</v>
      </c>
      <c r="Q275" s="34">
        <f>SUM(Q268:Q274)</f>
        <v>10207892</v>
      </c>
      <c r="R275" s="34">
        <f>SUM(R268:R274)</f>
        <v>10207892</v>
      </c>
      <c r="S275" s="34">
        <f>SUM(S268:S274)</f>
        <v>1478560</v>
      </c>
      <c r="T275" s="39">
        <f t="shared" si="70"/>
        <v>0.14484479263691269</v>
      </c>
      <c r="U275" s="39">
        <f t="shared" si="71"/>
        <v>-0.36906171982209879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2103690</v>
      </c>
      <c r="E276" s="33">
        <v>2103690</v>
      </c>
      <c r="F276" s="33">
        <v>39096</v>
      </c>
      <c r="G276" s="38">
        <f t="shared" si="64"/>
        <v>1.8584487258103619E-2</v>
      </c>
      <c r="H276" s="33">
        <v>22443</v>
      </c>
      <c r="I276" s="38">
        <f t="shared" si="65"/>
        <v>1.0668396959628082E-2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61539</v>
      </c>
      <c r="O276" s="38">
        <f t="shared" si="69"/>
        <v>2.9252884217731701E-2</v>
      </c>
      <c r="P276" s="33">
        <v>64528</v>
      </c>
      <c r="Q276" s="33">
        <v>2026108</v>
      </c>
      <c r="R276" s="33">
        <v>2026108</v>
      </c>
      <c r="S276" s="33">
        <v>28275</v>
      </c>
      <c r="T276" s="38">
        <f t="shared" si="70"/>
        <v>1.3955327159262981E-2</v>
      </c>
      <c r="U276" s="38">
        <f t="shared" si="71"/>
        <v>-0.65219749566079843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4121428</v>
      </c>
      <c r="E277" s="33">
        <v>4121428</v>
      </c>
      <c r="F277" s="33">
        <v>971200</v>
      </c>
      <c r="G277" s="38">
        <f t="shared" si="64"/>
        <v>0.23564647981233688</v>
      </c>
      <c r="H277" s="33">
        <v>1212385</v>
      </c>
      <c r="I277" s="38">
        <f t="shared" si="65"/>
        <v>0.29416624529168045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2183585</v>
      </c>
      <c r="O277" s="38">
        <f t="shared" si="69"/>
        <v>0.52981272510401733</v>
      </c>
      <c r="P277" s="33">
        <v>1618541</v>
      </c>
      <c r="Q277" s="33">
        <v>0</v>
      </c>
      <c r="R277" s="33">
        <v>0</v>
      </c>
      <c r="S277" s="33">
        <v>651479</v>
      </c>
      <c r="T277" s="38">
        <f t="shared" si="70"/>
        <v>0</v>
      </c>
      <c r="U277" s="38">
        <f t="shared" si="71"/>
        <v>-0.25093958077058287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5330445</v>
      </c>
      <c r="E278" s="33">
        <v>5330445</v>
      </c>
      <c r="F278" s="33">
        <v>2033301</v>
      </c>
      <c r="G278" s="38">
        <f t="shared" si="64"/>
        <v>0.38145051679550207</v>
      </c>
      <c r="H278" s="33">
        <v>2624693</v>
      </c>
      <c r="I278" s="38">
        <f t="shared" si="65"/>
        <v>0.49239660103424759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4657994</v>
      </c>
      <c r="O278" s="38">
        <f t="shared" si="69"/>
        <v>0.87384711782974966</v>
      </c>
      <c r="P278" s="33">
        <v>2777885</v>
      </c>
      <c r="Q278" s="33">
        <v>5021381</v>
      </c>
      <c r="R278" s="33">
        <v>5021381</v>
      </c>
      <c r="S278" s="33">
        <v>1686783</v>
      </c>
      <c r="T278" s="38">
        <f t="shared" si="70"/>
        <v>0.33592013830458195</v>
      </c>
      <c r="U278" s="38">
        <f t="shared" si="71"/>
        <v>-5.5146991326134764E-2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446190</v>
      </c>
      <c r="E279" s="33">
        <v>446190</v>
      </c>
      <c r="F279" s="33">
        <v>63926</v>
      </c>
      <c r="G279" s="38">
        <f t="shared" si="64"/>
        <v>0.14327080391761357</v>
      </c>
      <c r="H279" s="33">
        <v>56476</v>
      </c>
      <c r="I279" s="38">
        <f t="shared" si="65"/>
        <v>0.12657388108205025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120402</v>
      </c>
      <c r="O279" s="38">
        <f t="shared" si="69"/>
        <v>0.2698446849996638</v>
      </c>
      <c r="P279" s="33">
        <v>124135</v>
      </c>
      <c r="Q279" s="33">
        <v>432477</v>
      </c>
      <c r="R279" s="33">
        <v>432477</v>
      </c>
      <c r="S279" s="33">
        <v>67342</v>
      </c>
      <c r="T279" s="38">
        <f t="shared" si="70"/>
        <v>0.15571232689830905</v>
      </c>
      <c r="U279" s="38">
        <f t="shared" si="71"/>
        <v>-0.54504370242075162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2755425</v>
      </c>
      <c r="E280" s="33">
        <v>2755425</v>
      </c>
      <c r="F280" s="33">
        <v>958649</v>
      </c>
      <c r="G280" s="38">
        <f t="shared" si="64"/>
        <v>0.34791329831151274</v>
      </c>
      <c r="H280" s="33">
        <v>1049655</v>
      </c>
      <c r="I280" s="38">
        <f t="shared" si="65"/>
        <v>0.38094123411089031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2008304</v>
      </c>
      <c r="O280" s="38">
        <f t="shared" si="69"/>
        <v>0.72885453242240306</v>
      </c>
      <c r="P280" s="33">
        <v>1861885</v>
      </c>
      <c r="Q280" s="33">
        <v>2299445</v>
      </c>
      <c r="R280" s="33">
        <v>2299445</v>
      </c>
      <c r="S280" s="33">
        <v>917411</v>
      </c>
      <c r="T280" s="38">
        <f t="shared" si="70"/>
        <v>0.39897062117163057</v>
      </c>
      <c r="U280" s="38">
        <f t="shared" si="71"/>
        <v>-0.43624069155721223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5819025</v>
      </c>
      <c r="E282" s="33">
        <v>5819025</v>
      </c>
      <c r="F282" s="33">
        <v>-850277</v>
      </c>
      <c r="G282" s="38">
        <f t="shared" si="64"/>
        <v>-0.14612018336405153</v>
      </c>
      <c r="H282" s="33">
        <v>1426147</v>
      </c>
      <c r="I282" s="38">
        <f t="shared" si="65"/>
        <v>0.24508349766498683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575870</v>
      </c>
      <c r="O282" s="38">
        <f t="shared" si="69"/>
        <v>9.8963314300935287E-2</v>
      </c>
      <c r="P282" s="33">
        <v>4735480</v>
      </c>
      <c r="Q282" s="33">
        <v>2755700</v>
      </c>
      <c r="R282" s="33">
        <v>2755700</v>
      </c>
      <c r="S282" s="33">
        <v>2400390</v>
      </c>
      <c r="T282" s="38">
        <f t="shared" si="70"/>
        <v>0.8710636136008999</v>
      </c>
      <c r="U282" s="38">
        <f t="shared" si="71"/>
        <v>-0.69883792139339618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643619</v>
      </c>
      <c r="E283" s="33">
        <v>652439</v>
      </c>
      <c r="F283" s="33">
        <v>69083</v>
      </c>
      <c r="G283" s="38">
        <f t="shared" si="64"/>
        <v>0.1073352402586002</v>
      </c>
      <c r="H283" s="33">
        <v>83610</v>
      </c>
      <c r="I283" s="38">
        <f t="shared" si="65"/>
        <v>0.12990604690041779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152693</v>
      </c>
      <c r="O283" s="38">
        <f t="shared" si="69"/>
        <v>0.23724128715901799</v>
      </c>
      <c r="P283" s="33">
        <v>60977</v>
      </c>
      <c r="Q283" s="33">
        <v>817161</v>
      </c>
      <c r="R283" s="33">
        <v>817161</v>
      </c>
      <c r="S283" s="33">
        <v>2070</v>
      </c>
      <c r="T283" s="38">
        <f t="shared" si="70"/>
        <v>2.533160539967032E-3</v>
      </c>
      <c r="U283" s="38">
        <f t="shared" si="71"/>
        <v>0.3711727372615905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21219822</v>
      </c>
      <c r="E285" s="34">
        <f>SUM(E276:E284)</f>
        <v>21228642</v>
      </c>
      <c r="F285" s="34">
        <f>SUM(F276:F284)</f>
        <v>3284978</v>
      </c>
      <c r="G285" s="39">
        <f t="shared" si="64"/>
        <v>0.15480704786307822</v>
      </c>
      <c r="H285" s="34">
        <f>SUM(H276:H284)</f>
        <v>6475409</v>
      </c>
      <c r="I285" s="39">
        <f t="shared" si="65"/>
        <v>0.30515849755949886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9760387</v>
      </c>
      <c r="O285" s="39">
        <f t="shared" si="69"/>
        <v>0.45996554542257706</v>
      </c>
      <c r="P285" s="34">
        <f>SUM(P276:P284)</f>
        <v>11243431</v>
      </c>
      <c r="Q285" s="34">
        <f>SUM(Q276:Q284)</f>
        <v>13352272</v>
      </c>
      <c r="R285" s="34">
        <f>SUM(R276:R284)</f>
        <v>13352272</v>
      </c>
      <c r="S285" s="34">
        <f>SUM(S276:S284)</f>
        <v>5753750</v>
      </c>
      <c r="T285" s="39">
        <f t="shared" si="70"/>
        <v>0.43091917240751237</v>
      </c>
      <c r="U285" s="39">
        <f t="shared" si="71"/>
        <v>-0.42407179801254613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54219</v>
      </c>
      <c r="E287" s="33">
        <v>54219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412</v>
      </c>
      <c r="Q287" s="33">
        <v>52184</v>
      </c>
      <c r="R287" s="33">
        <v>52184</v>
      </c>
      <c r="S287" s="33">
        <v>412</v>
      </c>
      <c r="T287" s="38">
        <f t="shared" si="70"/>
        <v>7.8951402728805759E-3</v>
      </c>
      <c r="U287" s="38">
        <f t="shared" si="71"/>
        <v>-1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7869117</v>
      </c>
      <c r="E288" s="33">
        <v>7869117</v>
      </c>
      <c r="F288" s="33">
        <v>2374459</v>
      </c>
      <c r="G288" s="38">
        <f t="shared" si="64"/>
        <v>0.30174402032654996</v>
      </c>
      <c r="H288" s="33">
        <v>554670</v>
      </c>
      <c r="I288" s="38">
        <f t="shared" si="65"/>
        <v>7.0486942817091169E-2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2929129</v>
      </c>
      <c r="O288" s="38">
        <f t="shared" si="69"/>
        <v>0.37223096314364112</v>
      </c>
      <c r="P288" s="33">
        <v>4006621</v>
      </c>
      <c r="Q288" s="33">
        <v>9647111</v>
      </c>
      <c r="R288" s="33">
        <v>9647111</v>
      </c>
      <c r="S288" s="33">
        <v>2169257</v>
      </c>
      <c r="T288" s="38">
        <f t="shared" si="70"/>
        <v>0.22486078992975203</v>
      </c>
      <c r="U288" s="38">
        <f t="shared" si="71"/>
        <v>-0.86156165007870722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1108718</v>
      </c>
      <c r="E289" s="33">
        <v>1108718</v>
      </c>
      <c r="F289" s="33">
        <v>299400</v>
      </c>
      <c r="G289" s="38">
        <f t="shared" si="64"/>
        <v>0.27004161563174767</v>
      </c>
      <c r="H289" s="33">
        <v>8832</v>
      </c>
      <c r="I289" s="38">
        <f t="shared" si="65"/>
        <v>7.9659570783553613E-3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308232</v>
      </c>
      <c r="O289" s="38">
        <f t="shared" si="69"/>
        <v>0.27800757271010301</v>
      </c>
      <c r="P289" s="33">
        <v>533628</v>
      </c>
      <c r="Q289" s="33">
        <v>1781654</v>
      </c>
      <c r="R289" s="33">
        <v>1781654</v>
      </c>
      <c r="S289" s="33">
        <v>415847</v>
      </c>
      <c r="T289" s="38">
        <f t="shared" si="70"/>
        <v>0.23340502701422386</v>
      </c>
      <c r="U289" s="38">
        <f t="shared" si="71"/>
        <v>-0.98344914434774788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43487268</v>
      </c>
      <c r="E290" s="33">
        <v>43487268</v>
      </c>
      <c r="F290" s="33">
        <v>7278284</v>
      </c>
      <c r="G290" s="38">
        <f t="shared" si="64"/>
        <v>0.16736585981901644</v>
      </c>
      <c r="H290" s="33">
        <v>7736148</v>
      </c>
      <c r="I290" s="38">
        <f t="shared" si="65"/>
        <v>0.17789455065330845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15014432</v>
      </c>
      <c r="O290" s="38">
        <f t="shared" si="69"/>
        <v>0.34526041047232492</v>
      </c>
      <c r="P290" s="33">
        <v>19638454</v>
      </c>
      <c r="Q290" s="33">
        <v>39637678</v>
      </c>
      <c r="R290" s="33">
        <v>39637678</v>
      </c>
      <c r="S290" s="33">
        <v>9841867</v>
      </c>
      <c r="T290" s="38">
        <f t="shared" si="70"/>
        <v>0.24829575032119691</v>
      </c>
      <c r="U290" s="38">
        <f t="shared" si="71"/>
        <v>-0.6060714351547225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52519322</v>
      </c>
      <c r="E292" s="34">
        <f>SUM(E286:E291)</f>
        <v>52519322</v>
      </c>
      <c r="F292" s="34">
        <f>SUM(F286:F291)</f>
        <v>9952143</v>
      </c>
      <c r="G292" s="39">
        <f t="shared" si="64"/>
        <v>0.18949488723407359</v>
      </c>
      <c r="H292" s="34">
        <f>SUM(H286:H291)</f>
        <v>8299650</v>
      </c>
      <c r="I292" s="39">
        <f t="shared" si="65"/>
        <v>0.15803041021740533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18251793</v>
      </c>
      <c r="O292" s="39">
        <f t="shared" si="69"/>
        <v>0.34752529745147892</v>
      </c>
      <c r="P292" s="34">
        <f>SUM(P286:P291)</f>
        <v>24179115</v>
      </c>
      <c r="Q292" s="34">
        <f>SUM(Q286:Q291)</f>
        <v>51118627</v>
      </c>
      <c r="R292" s="34">
        <f>SUM(R286:R291)</f>
        <v>51118627</v>
      </c>
      <c r="S292" s="34">
        <f>SUM(S286:S291)</f>
        <v>12427383</v>
      </c>
      <c r="T292" s="39">
        <f t="shared" si="70"/>
        <v>0.24310870086553774</v>
      </c>
      <c r="U292" s="39">
        <f t="shared" si="71"/>
        <v>-0.65674301975072291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55822486</v>
      </c>
      <c r="E293" s="33">
        <v>55822486</v>
      </c>
      <c r="F293" s="33">
        <v>11850483</v>
      </c>
      <c r="G293" s="38">
        <f t="shared" si="64"/>
        <v>0.21228870029185012</v>
      </c>
      <c r="H293" s="33">
        <v>12508458</v>
      </c>
      <c r="I293" s="38">
        <f t="shared" si="65"/>
        <v>0.22407561712676144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24358941</v>
      </c>
      <c r="O293" s="38">
        <f t="shared" si="69"/>
        <v>0.43636431741861154</v>
      </c>
      <c r="P293" s="33">
        <v>23228353</v>
      </c>
      <c r="Q293" s="33">
        <v>56172450</v>
      </c>
      <c r="R293" s="33">
        <v>56172450</v>
      </c>
      <c r="S293" s="33">
        <v>12680271</v>
      </c>
      <c r="T293" s="38">
        <f t="shared" si="70"/>
        <v>0.22573825781143603</v>
      </c>
      <c r="U293" s="38">
        <f t="shared" si="71"/>
        <v>-0.46150043440445387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3164766</v>
      </c>
      <c r="E295" s="33">
        <v>3164766</v>
      </c>
      <c r="F295" s="33">
        <v>797765</v>
      </c>
      <c r="G295" s="38">
        <f t="shared" si="64"/>
        <v>0.25207708879582252</v>
      </c>
      <c r="H295" s="33">
        <v>932339</v>
      </c>
      <c r="I295" s="38">
        <f t="shared" si="65"/>
        <v>0.2945996639245998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1730104</v>
      </c>
      <c r="O295" s="38">
        <f t="shared" si="69"/>
        <v>0.54667675272042227</v>
      </c>
      <c r="P295" s="33">
        <v>1650131</v>
      </c>
      <c r="Q295" s="33">
        <v>3955349</v>
      </c>
      <c r="R295" s="33">
        <v>3955349</v>
      </c>
      <c r="S295" s="33">
        <v>768299</v>
      </c>
      <c r="T295" s="38">
        <f t="shared" si="70"/>
        <v>0.19424303645519017</v>
      </c>
      <c r="U295" s="38">
        <f t="shared" si="71"/>
        <v>-0.43499091890280228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58987252</v>
      </c>
      <c r="E298" s="34">
        <f>SUM(E293:E297)</f>
        <v>58987252</v>
      </c>
      <c r="F298" s="34">
        <f>SUM(F293:F297)</f>
        <v>12648248</v>
      </c>
      <c r="G298" s="39">
        <f t="shared" si="64"/>
        <v>0.21442341474052731</v>
      </c>
      <c r="H298" s="34">
        <f>SUM(H293:H297)</f>
        <v>13440797</v>
      </c>
      <c r="I298" s="39">
        <f t="shared" si="65"/>
        <v>0.22785935171212926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26089045</v>
      </c>
      <c r="O298" s="39">
        <f t="shared" si="69"/>
        <v>0.44228276645265657</v>
      </c>
      <c r="P298" s="34">
        <f>SUM(P293:P297)</f>
        <v>24878484</v>
      </c>
      <c r="Q298" s="34">
        <f>SUM(Q293:Q297)</f>
        <v>60127799</v>
      </c>
      <c r="R298" s="34">
        <f>SUM(R293:R297)</f>
        <v>60127799</v>
      </c>
      <c r="S298" s="34">
        <f>SUM(S293:S297)</f>
        <v>13448570</v>
      </c>
      <c r="T298" s="39">
        <f t="shared" si="70"/>
        <v>0.22366642757038221</v>
      </c>
      <c r="U298" s="39">
        <f t="shared" si="71"/>
        <v>-0.45974212094273914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180063351</v>
      </c>
      <c r="E299" s="34">
        <f>SUM(E263:E266,E268:E274,E276:E284,E286:E291,E293:E297)</f>
        <v>180072171</v>
      </c>
      <c r="F299" s="34">
        <f>SUM(F263:F266,F268:F274,F276:F284,F286:F291,F293:F297)</f>
        <v>35721881</v>
      </c>
      <c r="G299" s="39">
        <f t="shared" si="64"/>
        <v>0.19838507281806614</v>
      </c>
      <c r="H299" s="34">
        <f>SUM(H263:H266,H268:H274,H276:H284,H286:H291,H293:H297)</f>
        <v>41539268</v>
      </c>
      <c r="I299" s="39">
        <f t="shared" si="65"/>
        <v>0.23069251887909162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77261149</v>
      </c>
      <c r="O299" s="39">
        <f t="shared" si="69"/>
        <v>0.42907759169715776</v>
      </c>
      <c r="P299" s="34">
        <f>SUM(P263:P266,P268:P274,P276:P284,P286:P291,P293:P297)</f>
        <v>77773270</v>
      </c>
      <c r="Q299" s="34">
        <f>SUM(Q263:Q266,Q268:Q274,Q276:Q284,Q286:Q291,Q293:Q297)</f>
        <v>162498599</v>
      </c>
      <c r="R299" s="34">
        <f>SUM(R263:R266,R268:R274,R276:R284,R286:R291,R293:R297)</f>
        <v>162498599</v>
      </c>
      <c r="S299" s="34">
        <f>SUM(S263:S266,S268:S274,S276:S284,S286:S291,S293:S297)</f>
        <v>43509986</v>
      </c>
      <c r="T299" s="39">
        <f t="shared" si="70"/>
        <v>0.2677560684692426</v>
      </c>
      <c r="U299" s="39">
        <f t="shared" si="71"/>
        <v>-0.46589274181219331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1171777887</v>
      </c>
      <c r="E302" s="33">
        <v>1171866498</v>
      </c>
      <c r="F302" s="33">
        <v>248995257</v>
      </c>
      <c r="G302" s="38">
        <f t="shared" ref="G302:G339" si="72">IF(($D302     =0),0,($F302     /$D302     ))</f>
        <v>0.21249356193047872</v>
      </c>
      <c r="H302" s="33">
        <v>340549141</v>
      </c>
      <c r="I302" s="38">
        <f t="shared" ref="I302:I339" si="73">IF(($D302     =0),0,($H302     /$D302     ))</f>
        <v>0.29062601776167502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589544398</v>
      </c>
      <c r="O302" s="38">
        <f t="shared" ref="O302:O339" si="77">IF(($D302     =0),0,($N302     /$D302     ))</f>
        <v>0.50311957969215371</v>
      </c>
      <c r="P302" s="33">
        <v>623698144</v>
      </c>
      <c r="Q302" s="33">
        <v>1161071786</v>
      </c>
      <c r="R302" s="33">
        <v>1161071786</v>
      </c>
      <c r="S302" s="33">
        <v>367450073</v>
      </c>
      <c r="T302" s="38">
        <f t="shared" ref="T302:T339" si="78">IF(($Q302     =0),0,($S302     /$Q302     ))</f>
        <v>0.31647489623867237</v>
      </c>
      <c r="U302" s="38">
        <f t="shared" ref="U302:U339" si="79">IF(($P302     =0),0,(($H302     /$P302     )-1))</f>
        <v>-0.45398403975369217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1171777887</v>
      </c>
      <c r="E303" s="34">
        <f>E302</f>
        <v>1171866498</v>
      </c>
      <c r="F303" s="34">
        <f>F302</f>
        <v>248995257</v>
      </c>
      <c r="G303" s="39">
        <f t="shared" si="72"/>
        <v>0.21249356193047872</v>
      </c>
      <c r="H303" s="34">
        <f>H302</f>
        <v>340549141</v>
      </c>
      <c r="I303" s="39">
        <f t="shared" si="73"/>
        <v>0.29062601776167502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589544398</v>
      </c>
      <c r="O303" s="39">
        <f t="shared" si="77"/>
        <v>0.50311957969215371</v>
      </c>
      <c r="P303" s="34">
        <f>P302</f>
        <v>623698144</v>
      </c>
      <c r="Q303" s="34">
        <f>Q302</f>
        <v>1161071786</v>
      </c>
      <c r="R303" s="34">
        <f>R302</f>
        <v>1161071786</v>
      </c>
      <c r="S303" s="34">
        <f>S302</f>
        <v>367450073</v>
      </c>
      <c r="T303" s="39">
        <f t="shared" si="78"/>
        <v>0.31647489623867237</v>
      </c>
      <c r="U303" s="39">
        <f t="shared" si="79"/>
        <v>-0.45398403975369217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9885294</v>
      </c>
      <c r="E304" s="33">
        <v>9885294</v>
      </c>
      <c r="F304" s="33">
        <v>1475183</v>
      </c>
      <c r="G304" s="38">
        <f t="shared" si="72"/>
        <v>0.14923005830681413</v>
      </c>
      <c r="H304" s="33">
        <v>2038891</v>
      </c>
      <c r="I304" s="38">
        <f t="shared" si="73"/>
        <v>0.20625496823867859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3514074</v>
      </c>
      <c r="O304" s="38">
        <f t="shared" si="77"/>
        <v>0.35548502654549274</v>
      </c>
      <c r="P304" s="33">
        <v>3647660</v>
      </c>
      <c r="Q304" s="33">
        <v>9695546</v>
      </c>
      <c r="R304" s="33">
        <v>9695546</v>
      </c>
      <c r="S304" s="33">
        <v>2158431</v>
      </c>
      <c r="T304" s="38">
        <f t="shared" si="78"/>
        <v>0.22262088179458897</v>
      </c>
      <c r="U304" s="38">
        <f t="shared" si="79"/>
        <v>-0.44104137995317549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12956516</v>
      </c>
      <c r="E305" s="33">
        <v>12956516</v>
      </c>
      <c r="F305" s="33">
        <v>2962168</v>
      </c>
      <c r="G305" s="38">
        <f t="shared" si="72"/>
        <v>0.22862380596759191</v>
      </c>
      <c r="H305" s="33">
        <v>4018145</v>
      </c>
      <c r="I305" s="38">
        <f t="shared" si="73"/>
        <v>0.31012542260589188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6980313</v>
      </c>
      <c r="O305" s="38">
        <f t="shared" si="77"/>
        <v>0.53874922857348384</v>
      </c>
      <c r="P305" s="33">
        <v>6011178</v>
      </c>
      <c r="Q305" s="33">
        <v>12990387</v>
      </c>
      <c r="R305" s="33">
        <v>12990387</v>
      </c>
      <c r="S305" s="33">
        <v>3353484</v>
      </c>
      <c r="T305" s="38">
        <f t="shared" si="78"/>
        <v>0.25815120057624147</v>
      </c>
      <c r="U305" s="38">
        <f t="shared" si="79"/>
        <v>-0.33155448066918003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18997500</v>
      </c>
      <c r="E306" s="33">
        <v>19127150</v>
      </c>
      <c r="F306" s="33">
        <v>3736523</v>
      </c>
      <c r="G306" s="38">
        <f t="shared" si="72"/>
        <v>0.1966849848664298</v>
      </c>
      <c r="H306" s="33">
        <v>4871973</v>
      </c>
      <c r="I306" s="38">
        <f t="shared" si="73"/>
        <v>0.25645337544413738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8608496</v>
      </c>
      <c r="O306" s="38">
        <f t="shared" si="77"/>
        <v>0.4531383603105672</v>
      </c>
      <c r="P306" s="33">
        <v>7769880</v>
      </c>
      <c r="Q306" s="33">
        <v>15908535</v>
      </c>
      <c r="R306" s="33">
        <v>15908535</v>
      </c>
      <c r="S306" s="33">
        <v>4495838</v>
      </c>
      <c r="T306" s="38">
        <f t="shared" si="78"/>
        <v>0.28260540646891746</v>
      </c>
      <c r="U306" s="38">
        <f t="shared" si="79"/>
        <v>-0.37296676396546669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49725273</v>
      </c>
      <c r="E307" s="33">
        <v>49401706</v>
      </c>
      <c r="F307" s="33">
        <v>10371861</v>
      </c>
      <c r="G307" s="38">
        <f t="shared" si="72"/>
        <v>0.20858328922598374</v>
      </c>
      <c r="H307" s="33">
        <v>13483632</v>
      </c>
      <c r="I307" s="38">
        <f t="shared" si="73"/>
        <v>0.27116255349668972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23855493</v>
      </c>
      <c r="O307" s="38">
        <f t="shared" si="77"/>
        <v>0.47974584272267345</v>
      </c>
      <c r="P307" s="33">
        <v>16673352</v>
      </c>
      <c r="Q307" s="33">
        <v>54415871</v>
      </c>
      <c r="R307" s="33">
        <v>54415871</v>
      </c>
      <c r="S307" s="33">
        <v>9840813</v>
      </c>
      <c r="T307" s="38">
        <f t="shared" si="78"/>
        <v>0.18084453706529846</v>
      </c>
      <c r="U307" s="38">
        <f t="shared" si="79"/>
        <v>-0.19130646315150068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27273321</v>
      </c>
      <c r="E308" s="33">
        <v>29924665</v>
      </c>
      <c r="F308" s="33">
        <v>5137729</v>
      </c>
      <c r="G308" s="38">
        <f t="shared" si="72"/>
        <v>0.18837929564940037</v>
      </c>
      <c r="H308" s="33">
        <v>8848259</v>
      </c>
      <c r="I308" s="38">
        <f t="shared" si="73"/>
        <v>0.32442910051181517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13985988</v>
      </c>
      <c r="O308" s="38">
        <f t="shared" si="77"/>
        <v>0.51280839616121554</v>
      </c>
      <c r="P308" s="33">
        <v>11272461</v>
      </c>
      <c r="Q308" s="33">
        <v>24964106</v>
      </c>
      <c r="R308" s="33">
        <v>24964106</v>
      </c>
      <c r="S308" s="33">
        <v>6736534</v>
      </c>
      <c r="T308" s="38">
        <f t="shared" si="78"/>
        <v>0.26984879811037493</v>
      </c>
      <c r="U308" s="38">
        <f t="shared" si="79"/>
        <v>-0.21505525723264862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6928547</v>
      </c>
      <c r="E309" s="33">
        <v>6928547</v>
      </c>
      <c r="F309" s="33">
        <v>1213161</v>
      </c>
      <c r="G309" s="38">
        <f t="shared" si="72"/>
        <v>0.17509601941070763</v>
      </c>
      <c r="H309" s="33">
        <v>1897104</v>
      </c>
      <c r="I309" s="38">
        <f t="shared" si="73"/>
        <v>0.27380979013348689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3110265</v>
      </c>
      <c r="O309" s="38">
        <f t="shared" si="77"/>
        <v>0.44890580954419446</v>
      </c>
      <c r="P309" s="33">
        <v>2530928</v>
      </c>
      <c r="Q309" s="33">
        <v>7062788</v>
      </c>
      <c r="R309" s="33">
        <v>7062788</v>
      </c>
      <c r="S309" s="33">
        <v>1494867</v>
      </c>
      <c r="T309" s="38">
        <f t="shared" si="78"/>
        <v>0.2116539530848158</v>
      </c>
      <c r="U309" s="38">
        <f t="shared" si="79"/>
        <v>-0.25043146229367252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125766451</v>
      </c>
      <c r="E310" s="34">
        <f>SUM(E304:E309)</f>
        <v>128223878</v>
      </c>
      <c r="F310" s="34">
        <f>SUM(F304:F309)</f>
        <v>24896625</v>
      </c>
      <c r="G310" s="39">
        <f t="shared" si="72"/>
        <v>0.1979591918356669</v>
      </c>
      <c r="H310" s="34">
        <f>SUM(H304:H309)</f>
        <v>35158004</v>
      </c>
      <c r="I310" s="39">
        <f t="shared" si="73"/>
        <v>0.27954994134326011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60054629</v>
      </c>
      <c r="O310" s="39">
        <f t="shared" si="77"/>
        <v>0.47750913317892701</v>
      </c>
      <c r="P310" s="34">
        <f>SUM(P304:P309)</f>
        <v>47905459</v>
      </c>
      <c r="Q310" s="34">
        <f>SUM(Q304:Q309)</f>
        <v>125037233</v>
      </c>
      <c r="R310" s="34">
        <f>SUM(R304:R309)</f>
        <v>125037233</v>
      </c>
      <c r="S310" s="34">
        <f>SUM(S304:S309)</f>
        <v>28079967</v>
      </c>
      <c r="T310" s="39">
        <f t="shared" si="78"/>
        <v>0.22457284383444409</v>
      </c>
      <c r="U310" s="39">
        <f t="shared" si="79"/>
        <v>-0.26609608312071487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32356310</v>
      </c>
      <c r="E311" s="33">
        <v>32356310</v>
      </c>
      <c r="F311" s="33">
        <v>5402778</v>
      </c>
      <c r="G311" s="38">
        <f t="shared" si="72"/>
        <v>0.16697756944472344</v>
      </c>
      <c r="H311" s="33">
        <v>7909502</v>
      </c>
      <c r="I311" s="38">
        <f t="shared" si="73"/>
        <v>0.24445006244531592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13312280</v>
      </c>
      <c r="O311" s="38">
        <f t="shared" si="77"/>
        <v>0.41142763189003939</v>
      </c>
      <c r="P311" s="33">
        <v>11231183</v>
      </c>
      <c r="Q311" s="33">
        <v>30456942</v>
      </c>
      <c r="R311" s="33">
        <v>30456942</v>
      </c>
      <c r="S311" s="33">
        <v>5899939</v>
      </c>
      <c r="T311" s="38">
        <f t="shared" si="78"/>
        <v>0.19371409644474485</v>
      </c>
      <c r="U311" s="38">
        <f t="shared" si="79"/>
        <v>-0.29575522008678867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72372584</v>
      </c>
      <c r="E312" s="33">
        <v>72429388</v>
      </c>
      <c r="F312" s="33">
        <v>10575385</v>
      </c>
      <c r="G312" s="38">
        <f t="shared" si="72"/>
        <v>0.14612418702640215</v>
      </c>
      <c r="H312" s="33">
        <v>22898419</v>
      </c>
      <c r="I312" s="38">
        <f t="shared" si="73"/>
        <v>0.31639631659414014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33473804</v>
      </c>
      <c r="O312" s="38">
        <f t="shared" si="77"/>
        <v>0.46252050362054226</v>
      </c>
      <c r="P312" s="33">
        <v>30847074</v>
      </c>
      <c r="Q312" s="33">
        <v>81302290</v>
      </c>
      <c r="R312" s="33">
        <v>81302290</v>
      </c>
      <c r="S312" s="33">
        <v>18229298</v>
      </c>
      <c r="T312" s="38">
        <f t="shared" si="78"/>
        <v>0.22421629206262209</v>
      </c>
      <c r="U312" s="38">
        <f t="shared" si="79"/>
        <v>-0.25767938314019667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53696445</v>
      </c>
      <c r="E313" s="33">
        <v>53596445</v>
      </c>
      <c r="F313" s="33">
        <v>7176684</v>
      </c>
      <c r="G313" s="38">
        <f t="shared" si="72"/>
        <v>0.13365287031571643</v>
      </c>
      <c r="H313" s="33">
        <v>13229303</v>
      </c>
      <c r="I313" s="38">
        <f t="shared" si="73"/>
        <v>0.24637204567266976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20405987</v>
      </c>
      <c r="O313" s="38">
        <f t="shared" si="77"/>
        <v>0.38002491598838617</v>
      </c>
      <c r="P313" s="33">
        <v>20057696</v>
      </c>
      <c r="Q313" s="33">
        <v>49048798</v>
      </c>
      <c r="R313" s="33">
        <v>49048798</v>
      </c>
      <c r="S313" s="33">
        <v>13173614</v>
      </c>
      <c r="T313" s="38">
        <f t="shared" si="78"/>
        <v>0.26858179073012145</v>
      </c>
      <c r="U313" s="38">
        <f t="shared" si="79"/>
        <v>-0.34043755573920353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27026000</v>
      </c>
      <c r="E314" s="33">
        <v>27107100</v>
      </c>
      <c r="F314" s="33">
        <v>4819597</v>
      </c>
      <c r="G314" s="38">
        <f t="shared" si="72"/>
        <v>0.1783318656108932</v>
      </c>
      <c r="H314" s="33">
        <v>6194772</v>
      </c>
      <c r="I314" s="38">
        <f t="shared" si="73"/>
        <v>0.22921527418041884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11014369</v>
      </c>
      <c r="O314" s="38">
        <f t="shared" si="77"/>
        <v>0.40754713979131207</v>
      </c>
      <c r="P314" s="33">
        <v>4380169</v>
      </c>
      <c r="Q314" s="33">
        <v>24824062</v>
      </c>
      <c r="R314" s="33">
        <v>24824062</v>
      </c>
      <c r="S314" s="33">
        <v>3764343</v>
      </c>
      <c r="T314" s="38">
        <f t="shared" si="78"/>
        <v>0.15164089583727272</v>
      </c>
      <c r="U314" s="38">
        <f t="shared" si="79"/>
        <v>0.41427693771633023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29870893</v>
      </c>
      <c r="E315" s="33">
        <v>31836773</v>
      </c>
      <c r="F315" s="33">
        <v>5301509</v>
      </c>
      <c r="G315" s="38">
        <f t="shared" si="72"/>
        <v>0.1774807669794137</v>
      </c>
      <c r="H315" s="33">
        <v>7903167</v>
      </c>
      <c r="I315" s="38">
        <f t="shared" si="73"/>
        <v>0.26457752702605847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13204676</v>
      </c>
      <c r="O315" s="38">
        <f t="shared" si="77"/>
        <v>0.44205829400547214</v>
      </c>
      <c r="P315" s="33">
        <v>10974233</v>
      </c>
      <c r="Q315" s="33">
        <v>28968700</v>
      </c>
      <c r="R315" s="33">
        <v>28968700</v>
      </c>
      <c r="S315" s="33">
        <v>6234648</v>
      </c>
      <c r="T315" s="38">
        <f t="shared" si="78"/>
        <v>0.21522015140479206</v>
      </c>
      <c r="U315" s="38">
        <f t="shared" si="79"/>
        <v>-0.27984333848206067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215322232</v>
      </c>
      <c r="E317" s="34">
        <f>SUM(E311:E316)</f>
        <v>217326016</v>
      </c>
      <c r="F317" s="34">
        <f>SUM(F311:F316)</f>
        <v>33275953</v>
      </c>
      <c r="G317" s="39">
        <f t="shared" si="72"/>
        <v>0.15454025666982682</v>
      </c>
      <c r="H317" s="34">
        <f>SUM(H311:H316)</f>
        <v>58135163</v>
      </c>
      <c r="I317" s="39">
        <f t="shared" si="73"/>
        <v>0.26999145633972438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91411116</v>
      </c>
      <c r="O317" s="39">
        <f t="shared" si="77"/>
        <v>0.42453171300955117</v>
      </c>
      <c r="P317" s="34">
        <f>SUM(P311:P316)</f>
        <v>77490355</v>
      </c>
      <c r="Q317" s="34">
        <f>SUM(Q311:Q316)</f>
        <v>214600792</v>
      </c>
      <c r="R317" s="34">
        <f>SUM(R311:R316)</f>
        <v>214600792</v>
      </c>
      <c r="S317" s="34">
        <f>SUM(S311:S316)</f>
        <v>47301842</v>
      </c>
      <c r="T317" s="39">
        <f t="shared" si="78"/>
        <v>0.22041783517742097</v>
      </c>
      <c r="U317" s="39">
        <f t="shared" si="79"/>
        <v>-0.24977549786679909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11815840</v>
      </c>
      <c r="E318" s="33">
        <v>11815840</v>
      </c>
      <c r="F318" s="33">
        <v>1973583</v>
      </c>
      <c r="G318" s="38">
        <f t="shared" si="72"/>
        <v>0.16702858197131987</v>
      </c>
      <c r="H318" s="33">
        <v>2593908</v>
      </c>
      <c r="I318" s="38">
        <f t="shared" si="73"/>
        <v>0.21952802339909816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4567491</v>
      </c>
      <c r="O318" s="38">
        <f t="shared" si="77"/>
        <v>0.38655660537041803</v>
      </c>
      <c r="P318" s="33">
        <v>4214281</v>
      </c>
      <c r="Q318" s="33">
        <v>10658574</v>
      </c>
      <c r="R318" s="33">
        <v>10658574</v>
      </c>
      <c r="S318" s="33">
        <v>2398596</v>
      </c>
      <c r="T318" s="38">
        <f t="shared" si="78"/>
        <v>0.22503910935928201</v>
      </c>
      <c r="U318" s="38">
        <f t="shared" si="79"/>
        <v>-0.3844957182494475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59599855</v>
      </c>
      <c r="E319" s="33">
        <v>59599854</v>
      </c>
      <c r="F319" s="33">
        <v>8464464</v>
      </c>
      <c r="G319" s="38">
        <f t="shared" si="72"/>
        <v>0.14202155357592733</v>
      </c>
      <c r="H319" s="33">
        <v>14225265</v>
      </c>
      <c r="I319" s="38">
        <f t="shared" si="73"/>
        <v>0.23867952363306924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22689729</v>
      </c>
      <c r="O319" s="38">
        <f t="shared" si="77"/>
        <v>0.38070107720899654</v>
      </c>
      <c r="P319" s="33">
        <v>23859767</v>
      </c>
      <c r="Q319" s="33">
        <v>56585715</v>
      </c>
      <c r="R319" s="33">
        <v>56585715</v>
      </c>
      <c r="S319" s="33">
        <v>14325440</v>
      </c>
      <c r="T319" s="38">
        <f t="shared" si="78"/>
        <v>0.2531635413637523</v>
      </c>
      <c r="U319" s="38">
        <f t="shared" si="79"/>
        <v>-0.40379698594709668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14301930</v>
      </c>
      <c r="E320" s="33">
        <v>14301930</v>
      </c>
      <c r="F320" s="33">
        <v>2462429</v>
      </c>
      <c r="G320" s="38">
        <f t="shared" si="72"/>
        <v>0.1721745946176495</v>
      </c>
      <c r="H320" s="33">
        <v>3897167</v>
      </c>
      <c r="I320" s="38">
        <f t="shared" si="73"/>
        <v>0.27249238389504071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6359596</v>
      </c>
      <c r="O320" s="38">
        <f t="shared" si="77"/>
        <v>0.44466697851269027</v>
      </c>
      <c r="P320" s="33">
        <v>5790094</v>
      </c>
      <c r="Q320" s="33">
        <v>13492700</v>
      </c>
      <c r="R320" s="33">
        <v>13492700</v>
      </c>
      <c r="S320" s="33">
        <v>3497678</v>
      </c>
      <c r="T320" s="38">
        <f t="shared" si="78"/>
        <v>0.25922743409399157</v>
      </c>
      <c r="U320" s="38">
        <f t="shared" si="79"/>
        <v>-0.32692508964448586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12235315</v>
      </c>
      <c r="E321" s="33">
        <v>12235315</v>
      </c>
      <c r="F321" s="33">
        <v>2286632</v>
      </c>
      <c r="G321" s="38">
        <f t="shared" si="72"/>
        <v>0.18688787334040849</v>
      </c>
      <c r="H321" s="33">
        <v>3019599</v>
      </c>
      <c r="I321" s="38">
        <f t="shared" si="73"/>
        <v>0.24679372782801259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5306231</v>
      </c>
      <c r="O321" s="38">
        <f t="shared" si="77"/>
        <v>0.43368160116842108</v>
      </c>
      <c r="P321" s="33">
        <v>5321941</v>
      </c>
      <c r="Q321" s="33">
        <v>11944478</v>
      </c>
      <c r="R321" s="33">
        <v>11944478</v>
      </c>
      <c r="S321" s="33">
        <v>3068815</v>
      </c>
      <c r="T321" s="38">
        <f t="shared" si="78"/>
        <v>0.25692332473633422</v>
      </c>
      <c r="U321" s="38">
        <f t="shared" si="79"/>
        <v>-0.43261321386313756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16474550</v>
      </c>
      <c r="E322" s="33">
        <v>16634550</v>
      </c>
      <c r="F322" s="33">
        <v>3171179</v>
      </c>
      <c r="G322" s="38">
        <f t="shared" si="72"/>
        <v>0.19248956724159386</v>
      </c>
      <c r="H322" s="33">
        <v>4456402</v>
      </c>
      <c r="I322" s="38">
        <f t="shared" si="73"/>
        <v>0.270502198846099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7627581</v>
      </c>
      <c r="O322" s="38">
        <f t="shared" si="77"/>
        <v>0.46299176608769282</v>
      </c>
      <c r="P322" s="33">
        <v>8033760</v>
      </c>
      <c r="Q322" s="33">
        <v>16810353</v>
      </c>
      <c r="R322" s="33">
        <v>16810353</v>
      </c>
      <c r="S322" s="33">
        <v>4314912</v>
      </c>
      <c r="T322" s="38">
        <f t="shared" si="78"/>
        <v>0.25668181982853067</v>
      </c>
      <c r="U322" s="38">
        <f t="shared" si="79"/>
        <v>-0.44529062356854077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114427490</v>
      </c>
      <c r="E323" s="34">
        <f>SUM(E318:E322)</f>
        <v>114587489</v>
      </c>
      <c r="F323" s="34">
        <f>SUM(F318:F322)</f>
        <v>18358287</v>
      </c>
      <c r="G323" s="39">
        <f t="shared" si="72"/>
        <v>0.16043598439500859</v>
      </c>
      <c r="H323" s="34">
        <f>SUM(H318:H322)</f>
        <v>28192341</v>
      </c>
      <c r="I323" s="39">
        <f t="shared" si="73"/>
        <v>0.24637734341634165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46550628</v>
      </c>
      <c r="O323" s="39">
        <f t="shared" si="77"/>
        <v>0.40681332781135021</v>
      </c>
      <c r="P323" s="34">
        <f>SUM(P318:P322)</f>
        <v>47219843</v>
      </c>
      <c r="Q323" s="34">
        <f>SUM(Q318:Q322)</f>
        <v>109491820</v>
      </c>
      <c r="R323" s="34">
        <f>SUM(R318:R322)</f>
        <v>109491820</v>
      </c>
      <c r="S323" s="34">
        <f>SUM(S318:S322)</f>
        <v>27605441</v>
      </c>
      <c r="T323" s="39">
        <f t="shared" si="78"/>
        <v>0.25212331843602565</v>
      </c>
      <c r="U323" s="39">
        <f t="shared" si="79"/>
        <v>-0.40295563879786722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549227</v>
      </c>
      <c r="E324" s="33">
        <v>549227</v>
      </c>
      <c r="F324" s="33">
        <v>55730</v>
      </c>
      <c r="G324" s="38">
        <f t="shared" si="72"/>
        <v>0.1014698840370193</v>
      </c>
      <c r="H324" s="33">
        <v>35113</v>
      </c>
      <c r="I324" s="38">
        <f t="shared" si="73"/>
        <v>6.393167123976061E-2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90843</v>
      </c>
      <c r="O324" s="38">
        <f t="shared" si="77"/>
        <v>0.16540155527677991</v>
      </c>
      <c r="P324" s="33">
        <v>93618</v>
      </c>
      <c r="Q324" s="33">
        <v>812110</v>
      </c>
      <c r="R324" s="33">
        <v>812110</v>
      </c>
      <c r="S324" s="33">
        <v>53376</v>
      </c>
      <c r="T324" s="38">
        <f t="shared" si="78"/>
        <v>6.5725086503059929E-2</v>
      </c>
      <c r="U324" s="38">
        <f t="shared" si="79"/>
        <v>-0.6249332393343161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26775758</v>
      </c>
      <c r="E325" s="33">
        <v>26826758</v>
      </c>
      <c r="F325" s="33">
        <v>3683027</v>
      </c>
      <c r="G325" s="38">
        <f t="shared" si="72"/>
        <v>0.1375508024833508</v>
      </c>
      <c r="H325" s="33">
        <v>7855685</v>
      </c>
      <c r="I325" s="38">
        <f t="shared" si="73"/>
        <v>0.29338795936234557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11538712</v>
      </c>
      <c r="O325" s="38">
        <f t="shared" si="77"/>
        <v>0.43093876184569641</v>
      </c>
      <c r="P325" s="33">
        <v>11316723</v>
      </c>
      <c r="Q325" s="33">
        <v>25960645</v>
      </c>
      <c r="R325" s="33">
        <v>25960645</v>
      </c>
      <c r="S325" s="33">
        <v>7409999</v>
      </c>
      <c r="T325" s="38">
        <f t="shared" si="78"/>
        <v>0.28543200679335973</v>
      </c>
      <c r="U325" s="38">
        <f t="shared" si="79"/>
        <v>-0.30583394150409093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53009056</v>
      </c>
      <c r="E326" s="33">
        <v>52994056</v>
      </c>
      <c r="F326" s="33">
        <v>9345852</v>
      </c>
      <c r="G326" s="38">
        <f t="shared" si="72"/>
        <v>0.17630670502791071</v>
      </c>
      <c r="H326" s="33">
        <v>10971680</v>
      </c>
      <c r="I326" s="38">
        <f t="shared" si="73"/>
        <v>0.20697746437891668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20317532</v>
      </c>
      <c r="O326" s="38">
        <f t="shared" si="77"/>
        <v>0.38328416940682741</v>
      </c>
      <c r="P326" s="33">
        <v>21287976</v>
      </c>
      <c r="Q326" s="33">
        <v>53571807</v>
      </c>
      <c r="R326" s="33">
        <v>53571807</v>
      </c>
      <c r="S326" s="33">
        <v>11635613</v>
      </c>
      <c r="T326" s="38">
        <f t="shared" si="78"/>
        <v>0.21719657505672713</v>
      </c>
      <c r="U326" s="38">
        <f t="shared" si="79"/>
        <v>-0.48460670944010831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35208220</v>
      </c>
      <c r="E327" s="33">
        <v>34781220</v>
      </c>
      <c r="F327" s="33">
        <v>5237944</v>
      </c>
      <c r="G327" s="38">
        <f t="shared" si="72"/>
        <v>0.1487704859831028</v>
      </c>
      <c r="H327" s="33">
        <v>8718391</v>
      </c>
      <c r="I327" s="38">
        <f t="shared" si="73"/>
        <v>0.24762373672966143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13956335</v>
      </c>
      <c r="O327" s="38">
        <f t="shared" si="77"/>
        <v>0.39639422271276425</v>
      </c>
      <c r="P327" s="33">
        <v>15464809</v>
      </c>
      <c r="Q327" s="33">
        <v>36393142</v>
      </c>
      <c r="R327" s="33">
        <v>36393142</v>
      </c>
      <c r="S327" s="33">
        <v>9497282</v>
      </c>
      <c r="T327" s="38">
        <f t="shared" si="78"/>
        <v>0.26096350790486844</v>
      </c>
      <c r="U327" s="38">
        <f t="shared" si="79"/>
        <v>-0.43624321516030362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40490500</v>
      </c>
      <c r="E328" s="33">
        <v>40490500</v>
      </c>
      <c r="F328" s="33">
        <v>7014140</v>
      </c>
      <c r="G328" s="38">
        <f t="shared" si="72"/>
        <v>0.17322927600301305</v>
      </c>
      <c r="H328" s="33">
        <v>9465761</v>
      </c>
      <c r="I328" s="38">
        <f t="shared" si="73"/>
        <v>0.23377733048492857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16479901</v>
      </c>
      <c r="O328" s="38">
        <f t="shared" si="77"/>
        <v>0.40700660648794162</v>
      </c>
      <c r="P328" s="33">
        <v>16249389</v>
      </c>
      <c r="Q328" s="33">
        <v>39645696</v>
      </c>
      <c r="R328" s="33">
        <v>39645696</v>
      </c>
      <c r="S328" s="33">
        <v>8920922</v>
      </c>
      <c r="T328" s="38">
        <f t="shared" si="78"/>
        <v>0.22501615307749925</v>
      </c>
      <c r="U328" s="38">
        <f t="shared" si="79"/>
        <v>-0.41746972763098966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23646049</v>
      </c>
      <c r="E329" s="33">
        <v>23646049</v>
      </c>
      <c r="F329" s="33">
        <v>5409792</v>
      </c>
      <c r="G329" s="38">
        <f t="shared" si="72"/>
        <v>0.22878206841235929</v>
      </c>
      <c r="H329" s="33">
        <v>6185692</v>
      </c>
      <c r="I329" s="38">
        <f t="shared" si="73"/>
        <v>0.26159516120430942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11595484</v>
      </c>
      <c r="O329" s="38">
        <f t="shared" si="77"/>
        <v>0.49037722961666874</v>
      </c>
      <c r="P329" s="33">
        <v>11803829</v>
      </c>
      <c r="Q329" s="33">
        <v>29643924</v>
      </c>
      <c r="R329" s="33">
        <v>29643924</v>
      </c>
      <c r="S329" s="33">
        <v>7127869</v>
      </c>
      <c r="T329" s="38">
        <f t="shared" si="78"/>
        <v>0.240449577458099</v>
      </c>
      <c r="U329" s="38">
        <f t="shared" si="79"/>
        <v>-0.47595886046807356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23968881</v>
      </c>
      <c r="E330" s="33">
        <v>23968881</v>
      </c>
      <c r="F330" s="33">
        <v>5277000</v>
      </c>
      <c r="G330" s="38">
        <f t="shared" si="72"/>
        <v>0.22016046556366148</v>
      </c>
      <c r="H330" s="33">
        <v>7222679</v>
      </c>
      <c r="I330" s="38">
        <f t="shared" si="73"/>
        <v>0.30133567770643943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12499679</v>
      </c>
      <c r="O330" s="38">
        <f t="shared" si="77"/>
        <v>0.52149614327010096</v>
      </c>
      <c r="P330" s="33">
        <v>8920491</v>
      </c>
      <c r="Q330" s="33">
        <v>26197160</v>
      </c>
      <c r="R330" s="33">
        <v>26197160</v>
      </c>
      <c r="S330" s="33">
        <v>5320467</v>
      </c>
      <c r="T330" s="38">
        <f t="shared" si="78"/>
        <v>0.20309327423277942</v>
      </c>
      <c r="U330" s="38">
        <f t="shared" si="79"/>
        <v>-0.19032719163104361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12511609</v>
      </c>
      <c r="E331" s="33">
        <v>12511609</v>
      </c>
      <c r="F331" s="33">
        <v>2389784</v>
      </c>
      <c r="G331" s="38">
        <f t="shared" si="72"/>
        <v>0.19100532953035856</v>
      </c>
      <c r="H331" s="33">
        <v>3201969</v>
      </c>
      <c r="I331" s="38">
        <f t="shared" si="73"/>
        <v>0.25591984212422242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5591753</v>
      </c>
      <c r="O331" s="38">
        <f t="shared" si="77"/>
        <v>0.44692517165458095</v>
      </c>
      <c r="P331" s="33">
        <v>4706761</v>
      </c>
      <c r="Q331" s="33">
        <v>13494390</v>
      </c>
      <c r="R331" s="33">
        <v>13494390</v>
      </c>
      <c r="S331" s="33">
        <v>2863025</v>
      </c>
      <c r="T331" s="38">
        <f t="shared" si="78"/>
        <v>0.21216409189300145</v>
      </c>
      <c r="U331" s="38">
        <f t="shared" si="79"/>
        <v>-0.3197086064068263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216159300</v>
      </c>
      <c r="E332" s="34">
        <f>SUM(E324:E331)</f>
        <v>215768300</v>
      </c>
      <c r="F332" s="34">
        <f>SUM(F324:F331)</f>
        <v>38413269</v>
      </c>
      <c r="G332" s="39">
        <f t="shared" si="72"/>
        <v>0.17770814857376019</v>
      </c>
      <c r="H332" s="34">
        <f>SUM(H324:H331)</f>
        <v>53656970</v>
      </c>
      <c r="I332" s="39">
        <f t="shared" si="73"/>
        <v>0.24822882938647561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92070239</v>
      </c>
      <c r="O332" s="39">
        <f t="shared" si="77"/>
        <v>0.42593697796023583</v>
      </c>
      <c r="P332" s="34">
        <f>SUM(P324:P331)</f>
        <v>89843596</v>
      </c>
      <c r="Q332" s="34">
        <f>SUM(Q324:Q331)</f>
        <v>225718874</v>
      </c>
      <c r="R332" s="34">
        <f>SUM(R324:R331)</f>
        <v>225718874</v>
      </c>
      <c r="S332" s="34">
        <f>SUM(S324:S331)</f>
        <v>52828553</v>
      </c>
      <c r="T332" s="39">
        <f t="shared" si="78"/>
        <v>0.23404579361848138</v>
      </c>
      <c r="U332" s="39">
        <f t="shared" si="79"/>
        <v>-0.40277357108457679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256430</v>
      </c>
      <c r="E333" s="33">
        <v>256430</v>
      </c>
      <c r="F333" s="33">
        <v>53904</v>
      </c>
      <c r="G333" s="38">
        <f t="shared" si="72"/>
        <v>0.21020941387513162</v>
      </c>
      <c r="H333" s="33">
        <v>66043</v>
      </c>
      <c r="I333" s="38">
        <f t="shared" si="73"/>
        <v>0.2575478688141013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119947</v>
      </c>
      <c r="O333" s="38">
        <f t="shared" si="77"/>
        <v>0.46775728268923294</v>
      </c>
      <c r="P333" s="33">
        <v>132655</v>
      </c>
      <c r="Q333" s="33">
        <v>255828</v>
      </c>
      <c r="R333" s="33">
        <v>255828</v>
      </c>
      <c r="S333" s="33">
        <v>79804</v>
      </c>
      <c r="T333" s="38">
        <f t="shared" si="78"/>
        <v>0.31194396234970373</v>
      </c>
      <c r="U333" s="38">
        <f t="shared" si="79"/>
        <v>-0.50214466096264743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1512976</v>
      </c>
      <c r="E334" s="33">
        <v>1512976</v>
      </c>
      <c r="F334" s="33">
        <v>240458</v>
      </c>
      <c r="G334" s="38">
        <f t="shared" si="72"/>
        <v>0.15893047873859201</v>
      </c>
      <c r="H334" s="33">
        <v>329557</v>
      </c>
      <c r="I334" s="38">
        <f t="shared" si="73"/>
        <v>0.217820375207538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570015</v>
      </c>
      <c r="O334" s="38">
        <f t="shared" si="77"/>
        <v>0.37675085394613</v>
      </c>
      <c r="P334" s="33">
        <v>509994</v>
      </c>
      <c r="Q334" s="33">
        <v>1269184</v>
      </c>
      <c r="R334" s="33">
        <v>1269184</v>
      </c>
      <c r="S334" s="33">
        <v>316209</v>
      </c>
      <c r="T334" s="38">
        <f t="shared" si="78"/>
        <v>0.24914354419847712</v>
      </c>
      <c r="U334" s="38">
        <f t="shared" si="79"/>
        <v>-0.35380220159452858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8997937</v>
      </c>
      <c r="E335" s="33">
        <v>8997937</v>
      </c>
      <c r="F335" s="33">
        <v>1793673</v>
      </c>
      <c r="G335" s="38">
        <f t="shared" si="72"/>
        <v>0.19934269377525093</v>
      </c>
      <c r="H335" s="33">
        <v>2293060</v>
      </c>
      <c r="I335" s="38">
        <f t="shared" si="73"/>
        <v>0.25484286009115198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4086733</v>
      </c>
      <c r="O335" s="38">
        <f t="shared" si="77"/>
        <v>0.45418555386640291</v>
      </c>
      <c r="P335" s="33">
        <v>3000751</v>
      </c>
      <c r="Q335" s="33">
        <v>3000097</v>
      </c>
      <c r="R335" s="33">
        <v>3000097</v>
      </c>
      <c r="S335" s="33">
        <v>1301404</v>
      </c>
      <c r="T335" s="38">
        <f t="shared" si="78"/>
        <v>0.43378730754372274</v>
      </c>
      <c r="U335" s="38">
        <f t="shared" si="79"/>
        <v>-0.23583796189687178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10767343</v>
      </c>
      <c r="E337" s="34">
        <f>SUM(E333:E336)</f>
        <v>10767343</v>
      </c>
      <c r="F337" s="34">
        <f>SUM(F333:F336)</f>
        <v>2088035</v>
      </c>
      <c r="G337" s="39">
        <f t="shared" si="72"/>
        <v>0.19392295759501671</v>
      </c>
      <c r="H337" s="34">
        <f>SUM(H333:H336)</f>
        <v>2688660</v>
      </c>
      <c r="I337" s="39">
        <f t="shared" si="73"/>
        <v>0.24970505722721009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4776695</v>
      </c>
      <c r="O337" s="39">
        <f t="shared" si="77"/>
        <v>0.4436280148222268</v>
      </c>
      <c r="P337" s="34">
        <f>SUM(P333:P336)</f>
        <v>3643400</v>
      </c>
      <c r="Q337" s="34">
        <f>SUM(Q333:Q336)</f>
        <v>4525109</v>
      </c>
      <c r="R337" s="34">
        <f>SUM(R333:R336)</f>
        <v>4525109</v>
      </c>
      <c r="S337" s="34">
        <f>SUM(S333:S336)</f>
        <v>1697417</v>
      </c>
      <c r="T337" s="39">
        <f t="shared" si="78"/>
        <v>0.37511074318872761</v>
      </c>
      <c r="U337" s="39">
        <f t="shared" si="79"/>
        <v>-0.26204644013833234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1854220703</v>
      </c>
      <c r="E338" s="34">
        <f>SUM(E302,E304:E309,E311:E316,E318:E322,E324:E331,E333:E336)</f>
        <v>1858539524</v>
      </c>
      <c r="F338" s="34">
        <f>SUM(F302,F304:F309,F311:F316,F318:F322,F324:F331,F333:F336)</f>
        <v>366027426</v>
      </c>
      <c r="G338" s="39">
        <f t="shared" si="72"/>
        <v>0.19740229704467926</v>
      </c>
      <c r="H338" s="34">
        <f>SUM(H302,H304:H309,H311:H316,H318:H322,H324:H331,H333:H336)</f>
        <v>518380279</v>
      </c>
      <c r="I338" s="39">
        <f t="shared" si="73"/>
        <v>0.27956773331313622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884407705</v>
      </c>
      <c r="O338" s="39">
        <f t="shared" si="77"/>
        <v>0.47697003035781549</v>
      </c>
      <c r="P338" s="34">
        <f>SUM(P302,P304:P309,P311:P316,P318:P322,P324:P331,P333:P336)</f>
        <v>889800797</v>
      </c>
      <c r="Q338" s="34">
        <f>SUM(Q302,Q304:Q309,Q311:Q316,Q318:Q322,Q324:Q331,Q333:Q336)</f>
        <v>1840445614</v>
      </c>
      <c r="R338" s="34">
        <f>SUM(R302,R304:R309,R311:R316,R318:R322,R324:R331,R333:R336)</f>
        <v>1840445614</v>
      </c>
      <c r="S338" s="34">
        <f>SUM(S302,S304:S309,S311:S316,S318:S322,S324:S331,S333:S336)</f>
        <v>524963293</v>
      </c>
      <c r="T338" s="39">
        <f t="shared" si="78"/>
        <v>0.28523705835515117</v>
      </c>
      <c r="U338" s="39">
        <f t="shared" si="79"/>
        <v>-0.41741985313146446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9914217573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9845844346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1801296742</v>
      </c>
      <c r="G339" s="41">
        <f t="shared" si="72"/>
        <v>0.18168824001861553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2434401028</v>
      </c>
      <c r="I339" s="41">
        <f t="shared" si="73"/>
        <v>0.24554645992738292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4235697770</v>
      </c>
      <c r="O339" s="41">
        <f t="shared" si="77"/>
        <v>0.42723469994599844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3942171851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8939547368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8939547368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2180695082</v>
      </c>
      <c r="T339" s="41">
        <f t="shared" si="78"/>
        <v>0.24393797495900241</v>
      </c>
      <c r="U339" s="41">
        <f t="shared" si="79"/>
        <v>-0.38247211942765202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461917751</v>
      </c>
      <c r="E8" s="33">
        <v>461917751</v>
      </c>
      <c r="F8" s="33">
        <v>105354139</v>
      </c>
      <c r="G8" s="38">
        <f>IF(($D8       =0),0,($F8       /$D8       ))</f>
        <v>0.22807986653883755</v>
      </c>
      <c r="H8" s="33">
        <v>114123546</v>
      </c>
      <c r="I8" s="38">
        <f>IF(($D8       =0),0,($H8       /$D8       ))</f>
        <v>0.24706464679682769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219477685</v>
      </c>
      <c r="O8" s="38">
        <f>IF(($D8       =0),0,($N8       /$D8       ))</f>
        <v>0.47514451333566526</v>
      </c>
      <c r="P8" s="33">
        <v>207577573</v>
      </c>
      <c r="Q8" s="33">
        <v>436527525</v>
      </c>
      <c r="R8" s="33">
        <v>436527525</v>
      </c>
      <c r="S8" s="33">
        <v>100135062</v>
      </c>
      <c r="T8" s="38">
        <f>IF(($Q8       =0),0,($S8       /$Q8       ))</f>
        <v>0.22939002987268672</v>
      </c>
      <c r="U8" s="38">
        <f>IF(($P8       =0),0,(($H8       /$P8       )-1))</f>
        <v>-0.45021254295135249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716588030</v>
      </c>
      <c r="E9" s="33">
        <v>716588030</v>
      </c>
      <c r="F9" s="33">
        <v>72688213</v>
      </c>
      <c r="G9" s="38">
        <f>IF(($D9       =0),0,($F9       /$D9       ))</f>
        <v>0.10143654367210125</v>
      </c>
      <c r="H9" s="33">
        <v>138294864</v>
      </c>
      <c r="I9" s="38">
        <f>IF(($D9       =0),0,($H9       /$D9       ))</f>
        <v>0.19299075369707194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210983077</v>
      </c>
      <c r="O9" s="38">
        <f>IF(($D9       =0),0,($N9       /$D9       ))</f>
        <v>0.29442729736917317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1178505781</v>
      </c>
      <c r="E10" s="34">
        <f>SUM(E8:E9)</f>
        <v>1178505781</v>
      </c>
      <c r="F10" s="34">
        <f>SUM(F8:F9)</f>
        <v>178042352</v>
      </c>
      <c r="G10" s="39">
        <f t="shared" ref="G10:G54" si="0">IF(($D10      =0),0,($F10      /$D10      ))</f>
        <v>0.15107465306527842</v>
      </c>
      <c r="H10" s="34">
        <f>SUM(H8:H9)</f>
        <v>252418410</v>
      </c>
      <c r="I10" s="39">
        <f t="shared" ref="I10:I54" si="1">IF(($D10      =0),0,($H10      /$D10      ))</f>
        <v>0.21418512668288728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430460762</v>
      </c>
      <c r="O10" s="39">
        <f t="shared" ref="O10:O54" si="5">IF(($D10      =0),0,($N10      /$D10      ))</f>
        <v>0.3652597797481657</v>
      </c>
      <c r="P10" s="34">
        <f>SUM(P8:P9)</f>
        <v>207577573</v>
      </c>
      <c r="Q10" s="34">
        <f>SUM(Q8:Q9)</f>
        <v>436527525</v>
      </c>
      <c r="R10" s="34">
        <f>SUM(R8:R9)</f>
        <v>436527525</v>
      </c>
      <c r="S10" s="34">
        <f>SUM(S8:S9)</f>
        <v>100135062</v>
      </c>
      <c r="T10" s="39">
        <f t="shared" ref="T10:T54" si="6">IF(($Q10      =0),0,($S10      /$Q10      ))</f>
        <v>0.22939002987268672</v>
      </c>
      <c r="U10" s="39">
        <f t="shared" ref="U10:U54" si="7">IF(($P10      =0),0,(($H10      /$P10      )-1))</f>
        <v>0.21601966123768102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7413189</v>
      </c>
      <c r="E11" s="33">
        <v>7413189</v>
      </c>
      <c r="F11" s="33">
        <v>1820293</v>
      </c>
      <c r="G11" s="38">
        <f t="shared" si="0"/>
        <v>0.24554790117991057</v>
      </c>
      <c r="H11" s="33">
        <v>2329503</v>
      </c>
      <c r="I11" s="38">
        <f t="shared" si="1"/>
        <v>0.31423763781012465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4149796</v>
      </c>
      <c r="O11" s="38">
        <f t="shared" si="5"/>
        <v>0.55978553899003525</v>
      </c>
      <c r="P11" s="33">
        <v>3483422</v>
      </c>
      <c r="Q11" s="33">
        <v>7159449</v>
      </c>
      <c r="R11" s="33">
        <v>7159449</v>
      </c>
      <c r="S11" s="33">
        <v>1894678</v>
      </c>
      <c r="T11" s="38">
        <f t="shared" si="6"/>
        <v>0.26464019786997572</v>
      </c>
      <c r="U11" s="38">
        <f t="shared" si="7"/>
        <v>-0.33126018036287308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3261267</v>
      </c>
      <c r="E12" s="33">
        <v>3261267</v>
      </c>
      <c r="F12" s="33">
        <v>733392</v>
      </c>
      <c r="G12" s="38">
        <f t="shared" si="0"/>
        <v>0.22487947168999042</v>
      </c>
      <c r="H12" s="33">
        <v>906694</v>
      </c>
      <c r="I12" s="38">
        <f t="shared" si="1"/>
        <v>0.27801894171805008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1640086</v>
      </c>
      <c r="O12" s="38">
        <f t="shared" si="5"/>
        <v>0.50289841340804053</v>
      </c>
      <c r="P12" s="33">
        <v>1605239</v>
      </c>
      <c r="Q12" s="33">
        <v>3154004</v>
      </c>
      <c r="R12" s="33">
        <v>3154004</v>
      </c>
      <c r="S12" s="33">
        <v>1002785</v>
      </c>
      <c r="T12" s="38">
        <f t="shared" si="6"/>
        <v>0.31794030698756248</v>
      </c>
      <c r="U12" s="38">
        <f t="shared" si="7"/>
        <v>-0.43516572921540031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25189224</v>
      </c>
      <c r="E13" s="33">
        <v>25189224</v>
      </c>
      <c r="F13" s="33">
        <v>3740696</v>
      </c>
      <c r="G13" s="38">
        <f t="shared" si="0"/>
        <v>0.14850382052261712</v>
      </c>
      <c r="H13" s="33">
        <v>27514</v>
      </c>
      <c r="I13" s="38">
        <f t="shared" si="1"/>
        <v>1.0922924818962268E-3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3768210</v>
      </c>
      <c r="O13" s="38">
        <f t="shared" si="5"/>
        <v>0.14959611300451336</v>
      </c>
      <c r="P13" s="33">
        <v>10900667</v>
      </c>
      <c r="Q13" s="33">
        <v>23623404</v>
      </c>
      <c r="R13" s="33">
        <v>23623404</v>
      </c>
      <c r="S13" s="33">
        <v>6818407</v>
      </c>
      <c r="T13" s="38">
        <f t="shared" si="6"/>
        <v>0.28862931861978908</v>
      </c>
      <c r="U13" s="38">
        <f t="shared" si="7"/>
        <v>-0.99747593427081116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9893992</v>
      </c>
      <c r="E14" s="33">
        <v>9893992</v>
      </c>
      <c r="F14" s="33">
        <v>1688654</v>
      </c>
      <c r="G14" s="38">
        <f t="shared" si="0"/>
        <v>0.17067468823504203</v>
      </c>
      <c r="H14" s="33">
        <v>2553192</v>
      </c>
      <c r="I14" s="38">
        <f t="shared" si="1"/>
        <v>0.25805478718802277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4241846</v>
      </c>
      <c r="O14" s="38">
        <f t="shared" si="5"/>
        <v>0.42872947542306483</v>
      </c>
      <c r="P14" s="33">
        <v>4094869</v>
      </c>
      <c r="Q14" s="33">
        <v>9268475</v>
      </c>
      <c r="R14" s="33">
        <v>9268475</v>
      </c>
      <c r="S14" s="33">
        <v>2207492</v>
      </c>
      <c r="T14" s="38">
        <f t="shared" si="6"/>
        <v>0.23817208332546616</v>
      </c>
      <c r="U14" s="38">
        <f t="shared" si="7"/>
        <v>-0.37648994387854651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17603566</v>
      </c>
      <c r="E15" s="33">
        <v>17603566</v>
      </c>
      <c r="F15" s="33">
        <v>3268065</v>
      </c>
      <c r="G15" s="38">
        <f t="shared" si="0"/>
        <v>0.18564789656822941</v>
      </c>
      <c r="H15" s="33">
        <v>2859732</v>
      </c>
      <c r="I15" s="38">
        <f t="shared" si="1"/>
        <v>0.16245185776563681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6127797</v>
      </c>
      <c r="O15" s="38">
        <f t="shared" si="5"/>
        <v>0.3480997543338662</v>
      </c>
      <c r="P15" s="33">
        <v>1140215</v>
      </c>
      <c r="Q15" s="33">
        <v>17432077</v>
      </c>
      <c r="R15" s="33">
        <v>17432077</v>
      </c>
      <c r="S15" s="33">
        <v>1119810</v>
      </c>
      <c r="T15" s="38">
        <f t="shared" si="6"/>
        <v>6.4238472558376142E-2</v>
      </c>
      <c r="U15" s="38">
        <f t="shared" si="7"/>
        <v>1.5080638300671363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29328257</v>
      </c>
      <c r="E16" s="33">
        <v>29328257</v>
      </c>
      <c r="F16" s="33">
        <v>5889617</v>
      </c>
      <c r="G16" s="38">
        <f t="shared" si="0"/>
        <v>0.20081715050437535</v>
      </c>
      <c r="H16" s="33">
        <v>6959922</v>
      </c>
      <c r="I16" s="38">
        <f t="shared" si="1"/>
        <v>0.2373111364920186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12849539</v>
      </c>
      <c r="O16" s="38">
        <f t="shared" si="5"/>
        <v>0.43812828699639395</v>
      </c>
      <c r="P16" s="33">
        <v>12178715</v>
      </c>
      <c r="Q16" s="33">
        <v>25504830</v>
      </c>
      <c r="R16" s="33">
        <v>25504830</v>
      </c>
      <c r="S16" s="33">
        <v>6366796</v>
      </c>
      <c r="T16" s="38">
        <f t="shared" si="6"/>
        <v>0.2496309914631856</v>
      </c>
      <c r="U16" s="38">
        <f t="shared" si="7"/>
        <v>-0.42851754064365577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14688716</v>
      </c>
      <c r="E17" s="33">
        <v>14688716</v>
      </c>
      <c r="F17" s="33">
        <v>2520638</v>
      </c>
      <c r="G17" s="38">
        <f t="shared" si="0"/>
        <v>0.17160369905715381</v>
      </c>
      <c r="H17" s="33">
        <v>2410728</v>
      </c>
      <c r="I17" s="38">
        <f t="shared" si="1"/>
        <v>0.16412108451140317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4931366</v>
      </c>
      <c r="O17" s="38">
        <f t="shared" si="5"/>
        <v>0.33572478356855701</v>
      </c>
      <c r="P17" s="33">
        <v>4563324</v>
      </c>
      <c r="Q17" s="33">
        <v>26161637</v>
      </c>
      <c r="R17" s="33">
        <v>26161637</v>
      </c>
      <c r="S17" s="33">
        <v>1911965</v>
      </c>
      <c r="T17" s="38">
        <f t="shared" si="6"/>
        <v>7.3082773834068568E-2</v>
      </c>
      <c r="U17" s="38">
        <f t="shared" si="7"/>
        <v>-0.47171666969077808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14605973</v>
      </c>
      <c r="E18" s="33">
        <v>26296973</v>
      </c>
      <c r="F18" s="33">
        <v>996283</v>
      </c>
      <c r="G18" s="38">
        <f t="shared" si="0"/>
        <v>6.8210656010386977E-2</v>
      </c>
      <c r="H18" s="33">
        <v>1475685</v>
      </c>
      <c r="I18" s="38">
        <f t="shared" si="1"/>
        <v>0.10103298150694924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2471968</v>
      </c>
      <c r="O18" s="38">
        <f t="shared" si="5"/>
        <v>0.16924363751733623</v>
      </c>
      <c r="P18" s="33">
        <v>4441542</v>
      </c>
      <c r="Q18" s="33">
        <v>29761600</v>
      </c>
      <c r="R18" s="33">
        <v>29761600</v>
      </c>
      <c r="S18" s="33">
        <v>-30021</v>
      </c>
      <c r="T18" s="38">
        <f t="shared" si="6"/>
        <v>-1.0087159292511156E-3</v>
      </c>
      <c r="U18" s="38">
        <f t="shared" si="7"/>
        <v>-0.66775390168549564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121984184</v>
      </c>
      <c r="E19" s="34">
        <f>SUM(E11:E18)</f>
        <v>133675184</v>
      </c>
      <c r="F19" s="34">
        <f>SUM(F11:F18)</f>
        <v>20657638</v>
      </c>
      <c r="G19" s="39">
        <f t="shared" si="0"/>
        <v>0.1693468556546642</v>
      </c>
      <c r="H19" s="34">
        <f>SUM(H11:H18)</f>
        <v>19522970</v>
      </c>
      <c r="I19" s="39">
        <f t="shared" si="1"/>
        <v>0.16004509240312662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40180608</v>
      </c>
      <c r="O19" s="39">
        <f t="shared" si="5"/>
        <v>0.32939194805779082</v>
      </c>
      <c r="P19" s="34">
        <f>SUM(P11:P18)</f>
        <v>42407993</v>
      </c>
      <c r="Q19" s="34">
        <f>SUM(Q11:Q18)</f>
        <v>142065476</v>
      </c>
      <c r="R19" s="34">
        <f>SUM(R11:R18)</f>
        <v>142065476</v>
      </c>
      <c r="S19" s="34">
        <f>SUM(S11:S18)</f>
        <v>21291912</v>
      </c>
      <c r="T19" s="39">
        <f t="shared" si="6"/>
        <v>0.14987393559290929</v>
      </c>
      <c r="U19" s="39">
        <f t="shared" si="7"/>
        <v>-0.53963937883125002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1380000</v>
      </c>
      <c r="E20" s="33">
        <v>1380000</v>
      </c>
      <c r="F20" s="33">
        <v>346751</v>
      </c>
      <c r="G20" s="38">
        <f t="shared" si="0"/>
        <v>0.25126884057971016</v>
      </c>
      <c r="H20" s="33">
        <v>552931</v>
      </c>
      <c r="I20" s="38">
        <f t="shared" si="1"/>
        <v>0.40067463768115941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899682</v>
      </c>
      <c r="O20" s="38">
        <f t="shared" si="5"/>
        <v>0.65194347826086951</v>
      </c>
      <c r="P20" s="33">
        <v>53735</v>
      </c>
      <c r="Q20" s="33">
        <v>1380000</v>
      </c>
      <c r="R20" s="33">
        <v>1380000</v>
      </c>
      <c r="S20" s="33">
        <v>23888</v>
      </c>
      <c r="T20" s="38">
        <f t="shared" si="6"/>
        <v>1.7310144927536231E-2</v>
      </c>
      <c r="U20" s="38">
        <f t="shared" si="7"/>
        <v>9.2899599888340934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40900640</v>
      </c>
      <c r="E21" s="33">
        <v>41016860</v>
      </c>
      <c r="F21" s="33">
        <v>7175319</v>
      </c>
      <c r="G21" s="38">
        <f t="shared" si="0"/>
        <v>0.17543292721091894</v>
      </c>
      <c r="H21" s="33">
        <v>7750494</v>
      </c>
      <c r="I21" s="38">
        <f t="shared" si="1"/>
        <v>0.18949566559349681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14925813</v>
      </c>
      <c r="O21" s="38">
        <f t="shared" si="5"/>
        <v>0.36492859280441575</v>
      </c>
      <c r="P21" s="33">
        <v>10902060</v>
      </c>
      <c r="Q21" s="33">
        <v>33590607</v>
      </c>
      <c r="R21" s="33">
        <v>33590607</v>
      </c>
      <c r="S21" s="33">
        <v>8200818</v>
      </c>
      <c r="T21" s="38">
        <f t="shared" si="6"/>
        <v>0.24414021455462237</v>
      </c>
      <c r="U21" s="38">
        <f t="shared" si="7"/>
        <v>-0.2890798619710403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1867212</v>
      </c>
      <c r="E22" s="33">
        <v>1867212</v>
      </c>
      <c r="F22" s="33">
        <v>147574</v>
      </c>
      <c r="G22" s="38">
        <f t="shared" si="0"/>
        <v>7.9034410661456764E-2</v>
      </c>
      <c r="H22" s="33">
        <v>104712</v>
      </c>
      <c r="I22" s="38">
        <f t="shared" si="1"/>
        <v>5.607933110969724E-2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252286</v>
      </c>
      <c r="O22" s="38">
        <f t="shared" si="5"/>
        <v>0.13511374177115401</v>
      </c>
      <c r="P22" s="33">
        <v>603547</v>
      </c>
      <c r="Q22" s="33">
        <v>2789901</v>
      </c>
      <c r="R22" s="33">
        <v>2789901</v>
      </c>
      <c r="S22" s="33">
        <v>484958</v>
      </c>
      <c r="T22" s="38">
        <f t="shared" si="6"/>
        <v>0.17382623971244857</v>
      </c>
      <c r="U22" s="38">
        <f t="shared" si="7"/>
        <v>-0.82650564082001898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1114633</v>
      </c>
      <c r="E23" s="33">
        <v>1114633</v>
      </c>
      <c r="F23" s="33">
        <v>768347</v>
      </c>
      <c r="G23" s="38">
        <f t="shared" si="0"/>
        <v>0.6893273391331497</v>
      </c>
      <c r="H23" s="33">
        <v>808994</v>
      </c>
      <c r="I23" s="38">
        <f t="shared" si="1"/>
        <v>0.7257940505978201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1577341</v>
      </c>
      <c r="O23" s="38">
        <f t="shared" si="5"/>
        <v>1.4151213897309698</v>
      </c>
      <c r="P23" s="33">
        <v>1224862</v>
      </c>
      <c r="Q23" s="33">
        <v>2288000</v>
      </c>
      <c r="R23" s="33">
        <v>2288000</v>
      </c>
      <c r="S23" s="33">
        <v>625786</v>
      </c>
      <c r="T23" s="38">
        <f t="shared" si="6"/>
        <v>0.27350786713286712</v>
      </c>
      <c r="U23" s="38">
        <f t="shared" si="7"/>
        <v>-0.33952232986246611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10676255</v>
      </c>
      <c r="E24" s="33">
        <v>10676254</v>
      </c>
      <c r="F24" s="33">
        <v>2020088</v>
      </c>
      <c r="G24" s="38">
        <f t="shared" si="0"/>
        <v>0.18921316510330635</v>
      </c>
      <c r="H24" s="33">
        <v>2358199</v>
      </c>
      <c r="I24" s="38">
        <f t="shared" si="1"/>
        <v>0.2208826034972001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4378287</v>
      </c>
      <c r="O24" s="38">
        <f t="shared" si="5"/>
        <v>0.41009576860050645</v>
      </c>
      <c r="P24" s="33">
        <v>4164318</v>
      </c>
      <c r="Q24" s="33">
        <v>10306374</v>
      </c>
      <c r="R24" s="33">
        <v>10306374</v>
      </c>
      <c r="S24" s="33">
        <v>2109265</v>
      </c>
      <c r="T24" s="38">
        <f t="shared" si="6"/>
        <v>0.20465636119938982</v>
      </c>
      <c r="U24" s="38">
        <f t="shared" si="7"/>
        <v>-0.43371303536377381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27785664</v>
      </c>
      <c r="E25" s="33">
        <v>27785664</v>
      </c>
      <c r="F25" s="33">
        <v>7524570</v>
      </c>
      <c r="G25" s="38">
        <f t="shared" si="0"/>
        <v>0.27080763662873053</v>
      </c>
      <c r="H25" s="33">
        <v>11663095</v>
      </c>
      <c r="I25" s="38">
        <f t="shared" si="1"/>
        <v>0.41975225065702948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19187665</v>
      </c>
      <c r="O25" s="38">
        <f t="shared" si="5"/>
        <v>0.69055988728576001</v>
      </c>
      <c r="P25" s="33">
        <v>6793816</v>
      </c>
      <c r="Q25" s="33">
        <v>25914682</v>
      </c>
      <c r="R25" s="33">
        <v>25914682</v>
      </c>
      <c r="S25" s="33">
        <v>6793816</v>
      </c>
      <c r="T25" s="38">
        <f t="shared" si="6"/>
        <v>0.26216088624973288</v>
      </c>
      <c r="U25" s="38">
        <f t="shared" si="7"/>
        <v>0.7167222368106525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60345000</v>
      </c>
      <c r="E26" s="33">
        <v>60345000</v>
      </c>
      <c r="F26" s="33">
        <v>16827288</v>
      </c>
      <c r="G26" s="38">
        <f t="shared" si="0"/>
        <v>0.2788514044245588</v>
      </c>
      <c r="H26" s="33">
        <v>15642488</v>
      </c>
      <c r="I26" s="38">
        <f t="shared" si="1"/>
        <v>0.259217631949623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32469776</v>
      </c>
      <c r="O26" s="38">
        <f t="shared" si="5"/>
        <v>0.5380690363741818</v>
      </c>
      <c r="P26" s="33">
        <v>30912627</v>
      </c>
      <c r="Q26" s="33">
        <v>65255268</v>
      </c>
      <c r="R26" s="33">
        <v>65255268</v>
      </c>
      <c r="S26" s="33">
        <v>15529459</v>
      </c>
      <c r="T26" s="38">
        <f t="shared" si="6"/>
        <v>0.23798015816899257</v>
      </c>
      <c r="U26" s="38">
        <f t="shared" si="7"/>
        <v>-0.4939773963565115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144069404</v>
      </c>
      <c r="E27" s="34">
        <f>SUM(E20:E26)</f>
        <v>144185623</v>
      </c>
      <c r="F27" s="34">
        <f>SUM(F20:F26)</f>
        <v>34809937</v>
      </c>
      <c r="G27" s="39">
        <f t="shared" si="0"/>
        <v>0.24161921985878418</v>
      </c>
      <c r="H27" s="34">
        <f>SUM(H20:H26)</f>
        <v>38880913</v>
      </c>
      <c r="I27" s="39">
        <f t="shared" si="1"/>
        <v>0.2698762674134475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73690850</v>
      </c>
      <c r="O27" s="39">
        <f t="shared" si="5"/>
        <v>0.51149548727223171</v>
      </c>
      <c r="P27" s="34">
        <f>SUM(P20:P26)</f>
        <v>54654965</v>
      </c>
      <c r="Q27" s="34">
        <f>SUM(Q20:Q26)</f>
        <v>141524832</v>
      </c>
      <c r="R27" s="34">
        <f>SUM(R20:R26)</f>
        <v>141524832</v>
      </c>
      <c r="S27" s="34">
        <f>SUM(S20:S26)</f>
        <v>33767990</v>
      </c>
      <c r="T27" s="39">
        <f t="shared" si="6"/>
        <v>0.23860116647232621</v>
      </c>
      <c r="U27" s="39">
        <f t="shared" si="7"/>
        <v>-0.28861151040898114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3416255</v>
      </c>
      <c r="E28" s="33">
        <v>3416255</v>
      </c>
      <c r="F28" s="33">
        <v>1421598</v>
      </c>
      <c r="G28" s="38">
        <f t="shared" si="0"/>
        <v>0.41612760171591406</v>
      </c>
      <c r="H28" s="33">
        <v>1792741</v>
      </c>
      <c r="I28" s="38">
        <f t="shared" si="1"/>
        <v>0.52476791106050336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3214339</v>
      </c>
      <c r="O28" s="38">
        <f t="shared" si="5"/>
        <v>0.94089551277641748</v>
      </c>
      <c r="P28" s="33">
        <v>1092266</v>
      </c>
      <c r="Q28" s="33">
        <v>3519277</v>
      </c>
      <c r="R28" s="33">
        <v>3519277</v>
      </c>
      <c r="S28" s="33">
        <v>707597</v>
      </c>
      <c r="T28" s="38">
        <f t="shared" si="6"/>
        <v>0.20106317291875575</v>
      </c>
      <c r="U28" s="38">
        <f t="shared" si="7"/>
        <v>0.64130440753442852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20027736</v>
      </c>
      <c r="E29" s="33">
        <v>20027736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36199</v>
      </c>
      <c r="Q29" s="33">
        <v>17276023</v>
      </c>
      <c r="R29" s="33">
        <v>17276023</v>
      </c>
      <c r="S29" s="33">
        <v>36199</v>
      </c>
      <c r="T29" s="38">
        <f t="shared" si="6"/>
        <v>2.0953317786159466E-3</v>
      </c>
      <c r="U29" s="38">
        <f t="shared" si="7"/>
        <v>-1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2473657</v>
      </c>
      <c r="E30" s="33">
        <v>2473657</v>
      </c>
      <c r="F30" s="33">
        <v>558720</v>
      </c>
      <c r="G30" s="38">
        <f t="shared" si="0"/>
        <v>0.22586801646307472</v>
      </c>
      <c r="H30" s="33">
        <v>828396</v>
      </c>
      <c r="I30" s="38">
        <f t="shared" si="1"/>
        <v>0.33488717312060645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1387116</v>
      </c>
      <c r="O30" s="38">
        <f t="shared" si="5"/>
        <v>0.5607551895836812</v>
      </c>
      <c r="P30" s="33">
        <v>1078219</v>
      </c>
      <c r="Q30" s="33">
        <v>1724175</v>
      </c>
      <c r="R30" s="33">
        <v>1724175</v>
      </c>
      <c r="S30" s="33">
        <v>597473</v>
      </c>
      <c r="T30" s="38">
        <f t="shared" si="6"/>
        <v>0.34652688967187206</v>
      </c>
      <c r="U30" s="38">
        <f t="shared" si="7"/>
        <v>-0.23169968253202733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5222844</v>
      </c>
      <c r="E31" s="33">
        <v>5222844</v>
      </c>
      <c r="F31" s="33">
        <v>1218882</v>
      </c>
      <c r="G31" s="38">
        <f t="shared" si="0"/>
        <v>0.23337514963112052</v>
      </c>
      <c r="H31" s="33">
        <v>1464571</v>
      </c>
      <c r="I31" s="38">
        <f t="shared" si="1"/>
        <v>0.28041637850948642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2683453</v>
      </c>
      <c r="O31" s="38">
        <f t="shared" si="5"/>
        <v>0.51379152814060691</v>
      </c>
      <c r="P31" s="33">
        <v>2374369</v>
      </c>
      <c r="Q31" s="33">
        <v>9070815</v>
      </c>
      <c r="R31" s="33">
        <v>9070815</v>
      </c>
      <c r="S31" s="33">
        <v>1247888</v>
      </c>
      <c r="T31" s="38">
        <f t="shared" si="6"/>
        <v>0.13757176174356989</v>
      </c>
      <c r="U31" s="38">
        <f t="shared" si="7"/>
        <v>-0.38317464555846203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4243587</v>
      </c>
      <c r="E32" s="33">
        <v>4243587</v>
      </c>
      <c r="F32" s="33">
        <v>1742218</v>
      </c>
      <c r="G32" s="38">
        <f t="shared" si="0"/>
        <v>0.41055314760837941</v>
      </c>
      <c r="H32" s="33">
        <v>845789</v>
      </c>
      <c r="I32" s="38">
        <f t="shared" si="1"/>
        <v>0.19930992342091725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2588007</v>
      </c>
      <c r="O32" s="38">
        <f t="shared" si="5"/>
        <v>0.60986307102929671</v>
      </c>
      <c r="P32" s="33">
        <v>2788595</v>
      </c>
      <c r="Q32" s="33">
        <v>3742649</v>
      </c>
      <c r="R32" s="33">
        <v>3742649</v>
      </c>
      <c r="S32" s="33">
        <v>1546416</v>
      </c>
      <c r="T32" s="38">
        <f t="shared" si="6"/>
        <v>0.41318755779663013</v>
      </c>
      <c r="U32" s="38">
        <f t="shared" si="7"/>
        <v>-0.69669708222240945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35379672</v>
      </c>
      <c r="E33" s="33">
        <v>35379672</v>
      </c>
      <c r="F33" s="33">
        <v>8349210</v>
      </c>
      <c r="G33" s="38">
        <f t="shared" si="0"/>
        <v>0.23598890345846055</v>
      </c>
      <c r="H33" s="33">
        <v>8722166</v>
      </c>
      <c r="I33" s="38">
        <f t="shared" si="1"/>
        <v>0.24653043702609792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17071376</v>
      </c>
      <c r="O33" s="38">
        <f t="shared" si="5"/>
        <v>0.48251934048455847</v>
      </c>
      <c r="P33" s="33">
        <v>17376639</v>
      </c>
      <c r="Q33" s="33">
        <v>33504621</v>
      </c>
      <c r="R33" s="33">
        <v>33504621</v>
      </c>
      <c r="S33" s="33">
        <v>9018240</v>
      </c>
      <c r="T33" s="38">
        <f t="shared" si="6"/>
        <v>0.26916406545831395</v>
      </c>
      <c r="U33" s="38">
        <f t="shared" si="7"/>
        <v>-0.49805218373932958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5892663</v>
      </c>
      <c r="E34" s="33">
        <v>5892663</v>
      </c>
      <c r="F34" s="33">
        <v>1365495</v>
      </c>
      <c r="G34" s="38">
        <f t="shared" si="0"/>
        <v>0.23172799802058933</v>
      </c>
      <c r="H34" s="33">
        <v>1752882</v>
      </c>
      <c r="I34" s="38">
        <f t="shared" si="1"/>
        <v>0.29746856387341342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3118377</v>
      </c>
      <c r="O34" s="38">
        <f t="shared" si="5"/>
        <v>0.52919656189400277</v>
      </c>
      <c r="P34" s="33">
        <v>2985186</v>
      </c>
      <c r="Q34" s="33">
        <v>7626962</v>
      </c>
      <c r="R34" s="33">
        <v>7626962</v>
      </c>
      <c r="S34" s="33">
        <v>1621640</v>
      </c>
      <c r="T34" s="38">
        <f t="shared" si="6"/>
        <v>0.21261938895198376</v>
      </c>
      <c r="U34" s="38">
        <f t="shared" si="7"/>
        <v>-0.41280643819179108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76656414</v>
      </c>
      <c r="E35" s="34">
        <f>SUM(E28:E34)</f>
        <v>76656414</v>
      </c>
      <c r="F35" s="34">
        <f>SUM(F28:F34)</f>
        <v>14656123</v>
      </c>
      <c r="G35" s="39">
        <f t="shared" si="0"/>
        <v>0.19119238998056967</v>
      </c>
      <c r="H35" s="34">
        <f>SUM(H28:H34)</f>
        <v>15406545</v>
      </c>
      <c r="I35" s="39">
        <f t="shared" si="1"/>
        <v>0.20098181216773328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30062668</v>
      </c>
      <c r="O35" s="39">
        <f t="shared" si="5"/>
        <v>0.39217420214830295</v>
      </c>
      <c r="P35" s="34">
        <f>SUM(P28:P34)</f>
        <v>27731473</v>
      </c>
      <c r="Q35" s="34">
        <f>SUM(Q28:Q34)</f>
        <v>76464522</v>
      </c>
      <c r="R35" s="34">
        <f>SUM(R28:R34)</f>
        <v>76464522</v>
      </c>
      <c r="S35" s="34">
        <f>SUM(S28:S34)</f>
        <v>14775453</v>
      </c>
      <c r="T35" s="39">
        <f t="shared" si="6"/>
        <v>0.19323279101908203</v>
      </c>
      <c r="U35" s="39">
        <f t="shared" si="7"/>
        <v>-0.44443827415875092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14991679</v>
      </c>
      <c r="E36" s="33">
        <v>14991679</v>
      </c>
      <c r="F36" s="33">
        <v>87849</v>
      </c>
      <c r="G36" s="38">
        <f t="shared" si="0"/>
        <v>5.8598506544863989E-3</v>
      </c>
      <c r="H36" s="33">
        <v>5723655</v>
      </c>
      <c r="I36" s="38">
        <f t="shared" si="1"/>
        <v>0.38178879096864332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5811504</v>
      </c>
      <c r="O36" s="38">
        <f t="shared" si="5"/>
        <v>0.38764864162312973</v>
      </c>
      <c r="P36" s="33">
        <v>5093612</v>
      </c>
      <c r="Q36" s="33">
        <v>12367274</v>
      </c>
      <c r="R36" s="33">
        <v>12367274</v>
      </c>
      <c r="S36" s="33">
        <v>4882620</v>
      </c>
      <c r="T36" s="38">
        <f t="shared" si="6"/>
        <v>0.39480163534825863</v>
      </c>
      <c r="U36" s="38">
        <f t="shared" si="7"/>
        <v>0.12369277440056292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4913572</v>
      </c>
      <c r="E37" s="33">
        <v>4913572</v>
      </c>
      <c r="F37" s="33">
        <v>480243</v>
      </c>
      <c r="G37" s="38">
        <f t="shared" si="0"/>
        <v>9.7738061027700412E-2</v>
      </c>
      <c r="H37" s="33">
        <v>1789435</v>
      </c>
      <c r="I37" s="38">
        <f t="shared" si="1"/>
        <v>0.36418210621519337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2269678</v>
      </c>
      <c r="O37" s="38">
        <f t="shared" si="5"/>
        <v>0.46192016724289375</v>
      </c>
      <c r="P37" s="33">
        <v>1098244</v>
      </c>
      <c r="Q37" s="33">
        <v>4577620</v>
      </c>
      <c r="R37" s="33">
        <v>4577620</v>
      </c>
      <c r="S37" s="33">
        <v>579454</v>
      </c>
      <c r="T37" s="38">
        <f t="shared" si="6"/>
        <v>0.12658412013229584</v>
      </c>
      <c r="U37" s="38">
        <f t="shared" si="7"/>
        <v>0.62936014219062431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8198519</v>
      </c>
      <c r="E38" s="33">
        <v>8198519</v>
      </c>
      <c r="F38" s="33">
        <v>44454</v>
      </c>
      <c r="G38" s="38">
        <f t="shared" si="0"/>
        <v>5.4221988142004671E-3</v>
      </c>
      <c r="H38" s="33">
        <v>1500</v>
      </c>
      <c r="I38" s="38">
        <f t="shared" si="1"/>
        <v>1.8295987360644037E-4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45954</v>
      </c>
      <c r="O38" s="38">
        <f t="shared" si="5"/>
        <v>5.6051586878069076E-3</v>
      </c>
      <c r="P38" s="33">
        <v>2376136</v>
      </c>
      <c r="Q38" s="33">
        <v>7335899</v>
      </c>
      <c r="R38" s="33">
        <v>7335899</v>
      </c>
      <c r="S38" s="33">
        <v>1212006</v>
      </c>
      <c r="T38" s="38">
        <f t="shared" si="6"/>
        <v>0.16521574247409895</v>
      </c>
      <c r="U38" s="38">
        <f t="shared" si="7"/>
        <v>-0.9993687230023871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16141347</v>
      </c>
      <c r="E39" s="33">
        <v>16141347</v>
      </c>
      <c r="F39" s="33">
        <v>3849074</v>
      </c>
      <c r="G39" s="38">
        <f t="shared" si="0"/>
        <v>0.23846052005449112</v>
      </c>
      <c r="H39" s="33">
        <v>4594174</v>
      </c>
      <c r="I39" s="38">
        <f t="shared" si="1"/>
        <v>0.28462147551874079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8443248</v>
      </c>
      <c r="O39" s="38">
        <f t="shared" si="5"/>
        <v>0.52308199557323187</v>
      </c>
      <c r="P39" s="33">
        <v>1287590</v>
      </c>
      <c r="Q39" s="33">
        <v>19293013</v>
      </c>
      <c r="R39" s="33">
        <v>19293013</v>
      </c>
      <c r="S39" s="33">
        <v>789358</v>
      </c>
      <c r="T39" s="38">
        <f t="shared" si="6"/>
        <v>4.0914190023092815E-2</v>
      </c>
      <c r="U39" s="38">
        <f t="shared" si="7"/>
        <v>2.5680410689738191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44245117</v>
      </c>
      <c r="E40" s="34">
        <f>SUM(E36:E39)</f>
        <v>44245117</v>
      </c>
      <c r="F40" s="34">
        <f>SUM(F36:F39)</f>
        <v>4461620</v>
      </c>
      <c r="G40" s="39">
        <f t="shared" si="0"/>
        <v>0.10083869820030084</v>
      </c>
      <c r="H40" s="34">
        <f>SUM(H36:H39)</f>
        <v>12108764</v>
      </c>
      <c r="I40" s="39">
        <f t="shared" si="1"/>
        <v>0.27367458424847196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16570384</v>
      </c>
      <c r="O40" s="39">
        <f t="shared" si="5"/>
        <v>0.3745132824487728</v>
      </c>
      <c r="P40" s="34">
        <f>SUM(P36:P39)</f>
        <v>9855582</v>
      </c>
      <c r="Q40" s="34">
        <f>SUM(Q36:Q39)</f>
        <v>43573806</v>
      </c>
      <c r="R40" s="34">
        <f>SUM(R36:R39)</f>
        <v>43573806</v>
      </c>
      <c r="S40" s="34">
        <f>SUM(S36:S39)</f>
        <v>7463438</v>
      </c>
      <c r="T40" s="39">
        <f t="shared" si="6"/>
        <v>0.17128267381554874</v>
      </c>
      <c r="U40" s="39">
        <f t="shared" si="7"/>
        <v>0.22861988262083366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22756837</v>
      </c>
      <c r="E43" s="33">
        <v>22756837</v>
      </c>
      <c r="F43" s="33">
        <v>7289335</v>
      </c>
      <c r="G43" s="38">
        <f t="shared" si="0"/>
        <v>0.32031406649351135</v>
      </c>
      <c r="H43" s="33">
        <v>6999449</v>
      </c>
      <c r="I43" s="38">
        <f t="shared" si="1"/>
        <v>0.30757565297848732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14288784</v>
      </c>
      <c r="O43" s="38">
        <f t="shared" si="5"/>
        <v>0.62788971947199868</v>
      </c>
      <c r="P43" s="33">
        <v>12817431</v>
      </c>
      <c r="Q43" s="33">
        <v>17908927</v>
      </c>
      <c r="R43" s="33">
        <v>17908927</v>
      </c>
      <c r="S43" s="33">
        <v>6392505</v>
      </c>
      <c r="T43" s="38">
        <f t="shared" si="6"/>
        <v>0.35694517041696577</v>
      </c>
      <c r="U43" s="38">
        <f t="shared" si="7"/>
        <v>-0.45391170820424154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25623900</v>
      </c>
      <c r="E44" s="33">
        <v>25623900</v>
      </c>
      <c r="F44" s="33">
        <v>6434193</v>
      </c>
      <c r="G44" s="38">
        <f t="shared" si="0"/>
        <v>0.25110123751653729</v>
      </c>
      <c r="H44" s="33">
        <v>6181306</v>
      </c>
      <c r="I44" s="38">
        <f t="shared" si="1"/>
        <v>0.24123205288812397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12615499</v>
      </c>
      <c r="O44" s="38">
        <f t="shared" si="5"/>
        <v>0.49233329040466128</v>
      </c>
      <c r="P44" s="33">
        <v>11285531</v>
      </c>
      <c r="Q44" s="33">
        <v>26461204</v>
      </c>
      <c r="R44" s="33">
        <v>26461204</v>
      </c>
      <c r="S44" s="33">
        <v>6399296</v>
      </c>
      <c r="T44" s="38">
        <f t="shared" si="6"/>
        <v>0.24183691717126704</v>
      </c>
      <c r="U44" s="38">
        <f t="shared" si="7"/>
        <v>-0.45228044652927712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112442561</v>
      </c>
      <c r="E45" s="33">
        <v>112442561</v>
      </c>
      <c r="F45" s="33">
        <v>30450345</v>
      </c>
      <c r="G45" s="38">
        <f t="shared" si="0"/>
        <v>0.27080799947272632</v>
      </c>
      <c r="H45" s="33">
        <v>36188306</v>
      </c>
      <c r="I45" s="38">
        <f t="shared" si="1"/>
        <v>0.32183815165860552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66638651</v>
      </c>
      <c r="O45" s="38">
        <f t="shared" si="5"/>
        <v>0.5926461511313319</v>
      </c>
      <c r="P45" s="33">
        <v>62733981</v>
      </c>
      <c r="Q45" s="33">
        <v>102475800</v>
      </c>
      <c r="R45" s="33">
        <v>102475800</v>
      </c>
      <c r="S45" s="33">
        <v>31349323</v>
      </c>
      <c r="T45" s="38">
        <f t="shared" si="6"/>
        <v>0.30591928045450728</v>
      </c>
      <c r="U45" s="38">
        <f t="shared" si="7"/>
        <v>-0.42314666751341667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30297239</v>
      </c>
      <c r="E46" s="33">
        <v>30297239</v>
      </c>
      <c r="F46" s="33">
        <v>6006432</v>
      </c>
      <c r="G46" s="38">
        <f t="shared" si="0"/>
        <v>0.19825014417980463</v>
      </c>
      <c r="H46" s="33">
        <v>5922782</v>
      </c>
      <c r="I46" s="38">
        <f t="shared" si="1"/>
        <v>0.19548916652108134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11929214</v>
      </c>
      <c r="O46" s="38">
        <f t="shared" si="5"/>
        <v>0.39373931070088597</v>
      </c>
      <c r="P46" s="33">
        <v>10949223</v>
      </c>
      <c r="Q46" s="33">
        <v>32642610</v>
      </c>
      <c r="R46" s="33">
        <v>32642610</v>
      </c>
      <c r="S46" s="33">
        <v>5367665</v>
      </c>
      <c r="T46" s="38">
        <f t="shared" si="6"/>
        <v>0.16443737188907381</v>
      </c>
      <c r="U46" s="38">
        <f t="shared" si="7"/>
        <v>-0.45906828274481215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191120537</v>
      </c>
      <c r="E47" s="34">
        <f>SUM(E41:E46)</f>
        <v>191120537</v>
      </c>
      <c r="F47" s="34">
        <f>SUM(F41:F46)</f>
        <v>50180305</v>
      </c>
      <c r="G47" s="39">
        <f t="shared" si="0"/>
        <v>0.26255841359424392</v>
      </c>
      <c r="H47" s="34">
        <f>SUM(H41:H46)</f>
        <v>55291843</v>
      </c>
      <c r="I47" s="39">
        <f t="shared" si="1"/>
        <v>0.28930351425289269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105472148</v>
      </c>
      <c r="O47" s="39">
        <f t="shared" si="5"/>
        <v>0.55186192784713661</v>
      </c>
      <c r="P47" s="34">
        <f>SUM(P41:P46)</f>
        <v>97786166</v>
      </c>
      <c r="Q47" s="34">
        <f>SUM(Q41:Q46)</f>
        <v>179488541</v>
      </c>
      <c r="R47" s="34">
        <f>SUM(R41:R46)</f>
        <v>179488541</v>
      </c>
      <c r="S47" s="34">
        <f>SUM(S41:S46)</f>
        <v>49508789</v>
      </c>
      <c r="T47" s="39">
        <f t="shared" si="6"/>
        <v>0.27583258922362069</v>
      </c>
      <c r="U47" s="39">
        <f t="shared" si="7"/>
        <v>-0.43456375005028824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22255092</v>
      </c>
      <c r="E48" s="33">
        <v>22255092</v>
      </c>
      <c r="F48" s="33">
        <v>4349719</v>
      </c>
      <c r="G48" s="38">
        <f t="shared" si="0"/>
        <v>0.19544825966120472</v>
      </c>
      <c r="H48" s="33">
        <v>5197593</v>
      </c>
      <c r="I48" s="38">
        <f t="shared" si="1"/>
        <v>0.23354623741838498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9547312</v>
      </c>
      <c r="O48" s="38">
        <f t="shared" si="5"/>
        <v>0.4289944970795897</v>
      </c>
      <c r="P48" s="33">
        <v>8728559</v>
      </c>
      <c r="Q48" s="33">
        <v>20872548</v>
      </c>
      <c r="R48" s="33">
        <v>20872548</v>
      </c>
      <c r="S48" s="33">
        <v>4511727</v>
      </c>
      <c r="T48" s="38">
        <f t="shared" si="6"/>
        <v>0.21615602465017689</v>
      </c>
      <c r="U48" s="38">
        <f t="shared" si="7"/>
        <v>-0.40453023230982343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34192297</v>
      </c>
      <c r="E49" s="33">
        <v>34192297</v>
      </c>
      <c r="F49" s="33">
        <v>6906235</v>
      </c>
      <c r="G49" s="38">
        <f t="shared" si="0"/>
        <v>0.20198218914628638</v>
      </c>
      <c r="H49" s="33">
        <v>9316790</v>
      </c>
      <c r="I49" s="38">
        <f t="shared" si="1"/>
        <v>0.27248213245223041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16223025</v>
      </c>
      <c r="O49" s="38">
        <f t="shared" si="5"/>
        <v>0.47446432159851676</v>
      </c>
      <c r="P49" s="33">
        <v>13222977</v>
      </c>
      <c r="Q49" s="33">
        <v>30918548</v>
      </c>
      <c r="R49" s="33">
        <v>30918548</v>
      </c>
      <c r="S49" s="33">
        <v>6300186</v>
      </c>
      <c r="T49" s="38">
        <f t="shared" si="6"/>
        <v>0.2037672014869521</v>
      </c>
      <c r="U49" s="38">
        <f t="shared" si="7"/>
        <v>-0.29540904442320359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15768707</v>
      </c>
      <c r="E50" s="33">
        <v>15768707</v>
      </c>
      <c r="F50" s="33">
        <v>3366578</v>
      </c>
      <c r="G50" s="38">
        <f t="shared" si="0"/>
        <v>0.21349740343326817</v>
      </c>
      <c r="H50" s="33">
        <v>4372093</v>
      </c>
      <c r="I50" s="38">
        <f t="shared" si="1"/>
        <v>0.27726388726735807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7738671</v>
      </c>
      <c r="O50" s="38">
        <f t="shared" si="5"/>
        <v>0.49076129070062624</v>
      </c>
      <c r="P50" s="33">
        <v>5298080</v>
      </c>
      <c r="Q50" s="33">
        <v>15013500</v>
      </c>
      <c r="R50" s="33">
        <v>15013500</v>
      </c>
      <c r="S50" s="33">
        <v>2773997</v>
      </c>
      <c r="T50" s="38">
        <f t="shared" si="6"/>
        <v>0.18476684317447631</v>
      </c>
      <c r="U50" s="38">
        <f t="shared" si="7"/>
        <v>-0.17477784404916497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4499340</v>
      </c>
      <c r="E51" s="33">
        <v>4499340</v>
      </c>
      <c r="F51" s="33">
        <v>1395977</v>
      </c>
      <c r="G51" s="38">
        <f t="shared" si="0"/>
        <v>0.31026261629483437</v>
      </c>
      <c r="H51" s="33">
        <v>1822832</v>
      </c>
      <c r="I51" s="38">
        <f t="shared" si="1"/>
        <v>0.40513319731338376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3218809</v>
      </c>
      <c r="O51" s="38">
        <f t="shared" si="5"/>
        <v>0.71539581360821813</v>
      </c>
      <c r="P51" s="33">
        <v>1209458</v>
      </c>
      <c r="Q51" s="33">
        <v>4377400</v>
      </c>
      <c r="R51" s="33">
        <v>4377400</v>
      </c>
      <c r="S51" s="33">
        <v>619564</v>
      </c>
      <c r="T51" s="38">
        <f t="shared" si="6"/>
        <v>0.14153698542513821</v>
      </c>
      <c r="U51" s="38">
        <f t="shared" si="7"/>
        <v>0.50714782985436457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32013611</v>
      </c>
      <c r="E52" s="33">
        <v>32013611</v>
      </c>
      <c r="F52" s="33">
        <v>5509149</v>
      </c>
      <c r="G52" s="38">
        <f t="shared" si="0"/>
        <v>0.17208770981817703</v>
      </c>
      <c r="H52" s="33">
        <v>5979847</v>
      </c>
      <c r="I52" s="38">
        <f t="shared" si="1"/>
        <v>0.18679076846407611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11488996</v>
      </c>
      <c r="O52" s="38">
        <f t="shared" si="5"/>
        <v>0.35887847828225311</v>
      </c>
      <c r="P52" s="33">
        <v>10327855</v>
      </c>
      <c r="Q52" s="33">
        <v>603780</v>
      </c>
      <c r="R52" s="33">
        <v>603780</v>
      </c>
      <c r="S52" s="33">
        <v>5271122</v>
      </c>
      <c r="T52" s="38">
        <f t="shared" si="6"/>
        <v>8.7302030540925504</v>
      </c>
      <c r="U52" s="38">
        <f t="shared" si="7"/>
        <v>-0.42099816467214146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108729047</v>
      </c>
      <c r="E53" s="34">
        <f>SUM(E48:E52)</f>
        <v>108729047</v>
      </c>
      <c r="F53" s="34">
        <f>SUM(F48:F52)</f>
        <v>21527658</v>
      </c>
      <c r="G53" s="39">
        <f t="shared" si="0"/>
        <v>0.19799362354385391</v>
      </c>
      <c r="H53" s="34">
        <f>SUM(H48:H52)</f>
        <v>26689155</v>
      </c>
      <c r="I53" s="39">
        <f t="shared" si="1"/>
        <v>0.24546481125692199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48216813</v>
      </c>
      <c r="O53" s="39">
        <f t="shared" si="5"/>
        <v>0.4434584348007759</v>
      </c>
      <c r="P53" s="34">
        <f>SUM(P48:P52)</f>
        <v>38786929</v>
      </c>
      <c r="Q53" s="34">
        <f>SUM(Q48:Q52)</f>
        <v>71785776</v>
      </c>
      <c r="R53" s="34">
        <f>SUM(R48:R52)</f>
        <v>71785776</v>
      </c>
      <c r="S53" s="34">
        <f>SUM(S48:S52)</f>
        <v>19476596</v>
      </c>
      <c r="T53" s="39">
        <f t="shared" si="6"/>
        <v>0.27131553192376162</v>
      </c>
      <c r="U53" s="39">
        <f t="shared" si="7"/>
        <v>-0.31190337342768226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1865310484</v>
      </c>
      <c r="E54" s="34">
        <f>SUM(E8:E9,E11:E18,E20:E26,E28:E34,E36:E39,E41:E46,E48:E52)</f>
        <v>1877117703</v>
      </c>
      <c r="F54" s="34">
        <f>SUM(F8:F9,F11:F18,F20:F26,F28:F34,F36:F39,F41:F46,F48:F52)</f>
        <v>324335633</v>
      </c>
      <c r="G54" s="39">
        <f t="shared" si="0"/>
        <v>0.17387755860594842</v>
      </c>
      <c r="H54" s="34">
        <f>SUM(H8:H9,H11:H18,H20:H26,H28:H34,H36:H39,H41:H46,H48:H52)</f>
        <v>420318600</v>
      </c>
      <c r="I54" s="39">
        <f t="shared" si="1"/>
        <v>0.22533438996100125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744654233</v>
      </c>
      <c r="O54" s="39">
        <f t="shared" si="5"/>
        <v>0.39921194856694969</v>
      </c>
      <c r="P54" s="34">
        <f>SUM(P8:P9,P11:P18,P20:P26,P28:P34,P36:P39,P41:P46,P48:P52)</f>
        <v>478800681</v>
      </c>
      <c r="Q54" s="34">
        <f>SUM(Q8:Q9,Q11:Q18,Q20:Q26,Q28:Q34,Q36:Q39,Q41:Q46,Q48:Q52)</f>
        <v>1091430478</v>
      </c>
      <c r="R54" s="34">
        <f>SUM(R8:R9,R11:R18,R20:R26,R28:R34,R36:R39,R41:R46,R48:R52)</f>
        <v>1091430478</v>
      </c>
      <c r="S54" s="34">
        <f>SUM(S8:S9,S11:S18,S20:S26,S28:S34,S36:S39,S41:S46,S48:S52)</f>
        <v>246419240</v>
      </c>
      <c r="T54" s="39">
        <f t="shared" si="6"/>
        <v>0.22577639617646814</v>
      </c>
      <c r="U54" s="39">
        <f t="shared" si="7"/>
        <v>-0.12214285259130619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262357835</v>
      </c>
      <c r="E57" s="33">
        <v>262357835</v>
      </c>
      <c r="F57" s="33">
        <v>83462534</v>
      </c>
      <c r="G57" s="38">
        <f t="shared" ref="G57:G85" si="8">IF(($D57      =0),0,($F57      /$D57      ))</f>
        <v>0.31812480080878852</v>
      </c>
      <c r="H57" s="33">
        <v>81361675</v>
      </c>
      <c r="I57" s="38">
        <f t="shared" ref="I57:I85" si="9">IF(($D57      =0),0,($H57      /$D57      ))</f>
        <v>0.31011719165924662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164824209</v>
      </c>
      <c r="O57" s="38">
        <f t="shared" ref="O57:O85" si="13">IF(($D57      =0),0,($N57      /$D57      ))</f>
        <v>0.62824199246803514</v>
      </c>
      <c r="P57" s="33">
        <v>153359586</v>
      </c>
      <c r="Q57" s="33">
        <v>259969681</v>
      </c>
      <c r="R57" s="33">
        <v>259969681</v>
      </c>
      <c r="S57" s="33">
        <v>85713327</v>
      </c>
      <c r="T57" s="38">
        <f t="shared" ref="T57:T85" si="14">IF(($Q57      =0),0,($S57      /$Q57      ))</f>
        <v>0.32970508972544377</v>
      </c>
      <c r="U57" s="38">
        <f t="shared" ref="U57:U85" si="15">IF(($P57      =0),0,(($H57      /$P57      )-1))</f>
        <v>-0.46947121388290658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262357835</v>
      </c>
      <c r="E58" s="34">
        <f>E57</f>
        <v>262357835</v>
      </c>
      <c r="F58" s="34">
        <f>F57</f>
        <v>83462534</v>
      </c>
      <c r="G58" s="39">
        <f t="shared" si="8"/>
        <v>0.31812480080878852</v>
      </c>
      <c r="H58" s="34">
        <f>H57</f>
        <v>81361675</v>
      </c>
      <c r="I58" s="39">
        <f t="shared" si="9"/>
        <v>0.31011719165924662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164824209</v>
      </c>
      <c r="O58" s="39">
        <f t="shared" si="13"/>
        <v>0.62824199246803514</v>
      </c>
      <c r="P58" s="34">
        <f>P57</f>
        <v>153359586</v>
      </c>
      <c r="Q58" s="34">
        <f>Q57</f>
        <v>259969681</v>
      </c>
      <c r="R58" s="34">
        <f>R57</f>
        <v>259969681</v>
      </c>
      <c r="S58" s="34">
        <f>S57</f>
        <v>85713327</v>
      </c>
      <c r="T58" s="39">
        <f t="shared" si="14"/>
        <v>0.32970508972544377</v>
      </c>
      <c r="U58" s="39">
        <f t="shared" si="15"/>
        <v>-0.46947121388290658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3710289</v>
      </c>
      <c r="E61" s="33">
        <v>3710289</v>
      </c>
      <c r="F61" s="33">
        <v>520618</v>
      </c>
      <c r="G61" s="38">
        <f t="shared" si="8"/>
        <v>0.14031737150394485</v>
      </c>
      <c r="H61" s="33">
        <v>862342</v>
      </c>
      <c r="I61" s="38">
        <f t="shared" si="9"/>
        <v>0.23241909188206095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1382960</v>
      </c>
      <c r="O61" s="38">
        <f t="shared" si="13"/>
        <v>0.3727364633860058</v>
      </c>
      <c r="P61" s="33">
        <v>1357487</v>
      </c>
      <c r="Q61" s="33">
        <v>3131040</v>
      </c>
      <c r="R61" s="33">
        <v>3131040</v>
      </c>
      <c r="S61" s="33">
        <v>590478</v>
      </c>
      <c r="T61" s="38">
        <f t="shared" si="14"/>
        <v>0.18858845623179518</v>
      </c>
      <c r="U61" s="38">
        <f t="shared" si="15"/>
        <v>-0.36475119098746434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3710289</v>
      </c>
      <c r="E63" s="34">
        <f>SUM(E59:E62)</f>
        <v>3710289</v>
      </c>
      <c r="F63" s="34">
        <f>SUM(F59:F62)</f>
        <v>520618</v>
      </c>
      <c r="G63" s="39">
        <f t="shared" si="8"/>
        <v>0.14031737150394485</v>
      </c>
      <c r="H63" s="34">
        <f>SUM(H59:H62)</f>
        <v>862342</v>
      </c>
      <c r="I63" s="39">
        <f t="shared" si="9"/>
        <v>0.23241909188206095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1382960</v>
      </c>
      <c r="O63" s="39">
        <f t="shared" si="13"/>
        <v>0.3727364633860058</v>
      </c>
      <c r="P63" s="34">
        <f>SUM(P59:P62)</f>
        <v>1357487</v>
      </c>
      <c r="Q63" s="34">
        <f>SUM(Q59:Q62)</f>
        <v>3131040</v>
      </c>
      <c r="R63" s="34">
        <f>SUM(R59:R62)</f>
        <v>3131040</v>
      </c>
      <c r="S63" s="34">
        <f>SUM(S59:S62)</f>
        <v>590478</v>
      </c>
      <c r="T63" s="39">
        <f t="shared" si="14"/>
        <v>0.18858845623179518</v>
      </c>
      <c r="U63" s="39">
        <f t="shared" si="15"/>
        <v>-0.36475119098746434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3327945</v>
      </c>
      <c r="E64" s="33">
        <v>3327945</v>
      </c>
      <c r="F64" s="33">
        <v>0</v>
      </c>
      <c r="G64" s="38">
        <f t="shared" si="8"/>
        <v>0</v>
      </c>
      <c r="H64" s="33">
        <v>183</v>
      </c>
      <c r="I64" s="38">
        <f t="shared" si="9"/>
        <v>5.4988889539941316E-5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183</v>
      </c>
      <c r="O64" s="38">
        <f t="shared" si="13"/>
        <v>5.4988889539941316E-5</v>
      </c>
      <c r="P64" s="33">
        <v>0</v>
      </c>
      <c r="Q64" s="33">
        <v>1278116</v>
      </c>
      <c r="R64" s="33">
        <v>1278116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1376677</v>
      </c>
      <c r="E65" s="33">
        <v>1376677</v>
      </c>
      <c r="F65" s="33">
        <v>491619</v>
      </c>
      <c r="G65" s="38">
        <f t="shared" si="8"/>
        <v>0.35710555199222477</v>
      </c>
      <c r="H65" s="33">
        <v>183433</v>
      </c>
      <c r="I65" s="38">
        <f t="shared" si="9"/>
        <v>0.13324330979597973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675052</v>
      </c>
      <c r="O65" s="38">
        <f t="shared" si="13"/>
        <v>0.49034886178820447</v>
      </c>
      <c r="P65" s="33">
        <v>430901</v>
      </c>
      <c r="Q65" s="33">
        <v>1093616</v>
      </c>
      <c r="R65" s="33">
        <v>1093616</v>
      </c>
      <c r="S65" s="33">
        <v>135694</v>
      </c>
      <c r="T65" s="38">
        <f t="shared" si="14"/>
        <v>0.12407828707699961</v>
      </c>
      <c r="U65" s="38">
        <f t="shared" si="15"/>
        <v>-0.57430361034205069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99893144</v>
      </c>
      <c r="E67" s="33">
        <v>99893144</v>
      </c>
      <c r="F67" s="33">
        <v>23452311</v>
      </c>
      <c r="G67" s="38">
        <f t="shared" si="8"/>
        <v>0.23477398008415873</v>
      </c>
      <c r="H67" s="33">
        <v>28300210</v>
      </c>
      <c r="I67" s="38">
        <f t="shared" si="9"/>
        <v>0.28330482820722913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51752521</v>
      </c>
      <c r="O67" s="38">
        <f t="shared" si="13"/>
        <v>0.51807880829138786</v>
      </c>
      <c r="P67" s="33">
        <v>47488606</v>
      </c>
      <c r="Q67" s="33">
        <v>97967229</v>
      </c>
      <c r="R67" s="33">
        <v>97967229</v>
      </c>
      <c r="S67" s="33">
        <v>25046031</v>
      </c>
      <c r="T67" s="38">
        <f t="shared" si="14"/>
        <v>0.25565723615598029</v>
      </c>
      <c r="U67" s="38">
        <f t="shared" si="15"/>
        <v>-0.4040631556967581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2418959</v>
      </c>
      <c r="E68" s="33">
        <v>2418959</v>
      </c>
      <c r="F68" s="33">
        <v>253945</v>
      </c>
      <c r="G68" s="38">
        <f t="shared" si="8"/>
        <v>0.10498110964261899</v>
      </c>
      <c r="H68" s="33">
        <v>569459</v>
      </c>
      <c r="I68" s="38">
        <f t="shared" si="9"/>
        <v>0.23541490368377471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823404</v>
      </c>
      <c r="O68" s="38">
        <f t="shared" si="13"/>
        <v>0.34039601332639369</v>
      </c>
      <c r="P68" s="33">
        <v>1191500</v>
      </c>
      <c r="Q68" s="33">
        <v>2032948</v>
      </c>
      <c r="R68" s="33">
        <v>2032948</v>
      </c>
      <c r="S68" s="33">
        <v>651803</v>
      </c>
      <c r="T68" s="38">
        <f t="shared" si="14"/>
        <v>0.32061961250361543</v>
      </c>
      <c r="U68" s="38">
        <f t="shared" si="15"/>
        <v>-0.52206546370121698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107016725</v>
      </c>
      <c r="E70" s="34">
        <f>SUM(E64:E69)</f>
        <v>107016725</v>
      </c>
      <c r="F70" s="34">
        <f>SUM(F64:F69)</f>
        <v>24197875</v>
      </c>
      <c r="G70" s="39">
        <f t="shared" si="8"/>
        <v>0.2261130211188952</v>
      </c>
      <c r="H70" s="34">
        <f>SUM(H64:H69)</f>
        <v>29053285</v>
      </c>
      <c r="I70" s="39">
        <f t="shared" si="9"/>
        <v>0.27148359286831103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53251160</v>
      </c>
      <c r="O70" s="39">
        <f t="shared" si="13"/>
        <v>0.49759661398720623</v>
      </c>
      <c r="P70" s="34">
        <f>SUM(P64:P69)</f>
        <v>49111007</v>
      </c>
      <c r="Q70" s="34">
        <f>SUM(Q64:Q69)</f>
        <v>102371909</v>
      </c>
      <c r="R70" s="34">
        <f>SUM(R64:R69)</f>
        <v>102371909</v>
      </c>
      <c r="S70" s="34">
        <f>SUM(S64:S69)</f>
        <v>25833528</v>
      </c>
      <c r="T70" s="39">
        <f t="shared" si="14"/>
        <v>0.25234977302220668</v>
      </c>
      <c r="U70" s="39">
        <f t="shared" si="15"/>
        <v>-0.40841601965115482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11173704</v>
      </c>
      <c r="E71" s="33">
        <v>11173704</v>
      </c>
      <c r="F71" s="33">
        <v>1979430</v>
      </c>
      <c r="G71" s="38">
        <f t="shared" si="8"/>
        <v>0.17715074607310163</v>
      </c>
      <c r="H71" s="33">
        <v>2344402</v>
      </c>
      <c r="I71" s="38">
        <f t="shared" si="9"/>
        <v>0.20981422096021157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4323832</v>
      </c>
      <c r="O71" s="38">
        <f t="shared" si="13"/>
        <v>0.38696496703331323</v>
      </c>
      <c r="P71" s="33">
        <v>4603117</v>
      </c>
      <c r="Q71" s="33">
        <v>11911872</v>
      </c>
      <c r="R71" s="33">
        <v>11911872</v>
      </c>
      <c r="S71" s="33">
        <v>2195962</v>
      </c>
      <c r="T71" s="38">
        <f t="shared" si="14"/>
        <v>0.18435070491019379</v>
      </c>
      <c r="U71" s="38">
        <f t="shared" si="15"/>
        <v>-0.49069250249341911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16539593</v>
      </c>
      <c r="E72" s="33">
        <v>16539593</v>
      </c>
      <c r="F72" s="33">
        <v>6462194</v>
      </c>
      <c r="G72" s="38">
        <f t="shared" si="8"/>
        <v>0.39071058157235189</v>
      </c>
      <c r="H72" s="33">
        <v>7108103</v>
      </c>
      <c r="I72" s="38">
        <f t="shared" si="9"/>
        <v>0.42976287264142471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13570297</v>
      </c>
      <c r="O72" s="38">
        <f t="shared" si="13"/>
        <v>0.8204734542137766</v>
      </c>
      <c r="P72" s="33">
        <v>11137796</v>
      </c>
      <c r="Q72" s="33">
        <v>15492590</v>
      </c>
      <c r="R72" s="33">
        <v>15492590</v>
      </c>
      <c r="S72" s="33">
        <v>5613523</v>
      </c>
      <c r="T72" s="38">
        <f t="shared" si="14"/>
        <v>0.36233599417527995</v>
      </c>
      <c r="U72" s="38">
        <f t="shared" si="15"/>
        <v>-0.36180344836626566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356844</v>
      </c>
      <c r="E73" s="33">
        <v>356844</v>
      </c>
      <c r="F73" s="33">
        <v>1692348</v>
      </c>
      <c r="G73" s="38">
        <f t="shared" si="8"/>
        <v>4.7425429599488851</v>
      </c>
      <c r="H73" s="33">
        <v>1172730</v>
      </c>
      <c r="I73" s="38">
        <f t="shared" si="9"/>
        <v>3.2863940545448433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2865078</v>
      </c>
      <c r="O73" s="38">
        <f t="shared" si="13"/>
        <v>8.028937014493728</v>
      </c>
      <c r="P73" s="33">
        <v>2978376</v>
      </c>
      <c r="Q73" s="33">
        <v>7554216</v>
      </c>
      <c r="R73" s="33">
        <v>7554216</v>
      </c>
      <c r="S73" s="33">
        <v>1558776</v>
      </c>
      <c r="T73" s="38">
        <f t="shared" si="14"/>
        <v>0.20634517202049824</v>
      </c>
      <c r="U73" s="38">
        <f t="shared" si="15"/>
        <v>-0.60625186343161508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59549815</v>
      </c>
      <c r="E74" s="33">
        <v>60549815</v>
      </c>
      <c r="F74" s="33">
        <v>14480354</v>
      </c>
      <c r="G74" s="38">
        <f t="shared" si="8"/>
        <v>0.24316371092000874</v>
      </c>
      <c r="H74" s="33">
        <v>15561571</v>
      </c>
      <c r="I74" s="38">
        <f t="shared" si="9"/>
        <v>0.26132022408465921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30041925</v>
      </c>
      <c r="O74" s="38">
        <f t="shared" si="13"/>
        <v>0.50448393500466793</v>
      </c>
      <c r="P74" s="33">
        <v>25642991</v>
      </c>
      <c r="Q74" s="33">
        <v>65041287</v>
      </c>
      <c r="R74" s="33">
        <v>65041287</v>
      </c>
      <c r="S74" s="33">
        <v>13939114</v>
      </c>
      <c r="T74" s="38">
        <f t="shared" si="14"/>
        <v>0.21431178014666286</v>
      </c>
      <c r="U74" s="38">
        <f t="shared" si="15"/>
        <v>-0.39314524581005394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9021852</v>
      </c>
      <c r="E76" s="33">
        <v>9021852</v>
      </c>
      <c r="F76" s="33">
        <v>2366450</v>
      </c>
      <c r="G76" s="38">
        <f t="shared" si="8"/>
        <v>0.26230201958533567</v>
      </c>
      <c r="H76" s="33">
        <v>1698097</v>
      </c>
      <c r="I76" s="38">
        <f t="shared" si="9"/>
        <v>0.18822044520349038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4064547</v>
      </c>
      <c r="O76" s="38">
        <f t="shared" si="13"/>
        <v>0.45052246478882607</v>
      </c>
      <c r="P76" s="33">
        <v>727135</v>
      </c>
      <c r="Q76" s="33">
        <v>6815307</v>
      </c>
      <c r="R76" s="33">
        <v>6815307</v>
      </c>
      <c r="S76" s="33">
        <v>727135</v>
      </c>
      <c r="T76" s="38">
        <f t="shared" si="14"/>
        <v>0.10669145205050924</v>
      </c>
      <c r="U76" s="38">
        <f t="shared" si="15"/>
        <v>1.3353256272906679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96641808</v>
      </c>
      <c r="E78" s="34">
        <f>SUM(E71:E77)</f>
        <v>97641808</v>
      </c>
      <c r="F78" s="34">
        <f>SUM(F71:F77)</f>
        <v>26980776</v>
      </c>
      <c r="G78" s="39">
        <f t="shared" si="8"/>
        <v>0.27918327024676526</v>
      </c>
      <c r="H78" s="34">
        <f>SUM(H71:H77)</f>
        <v>27884903</v>
      </c>
      <c r="I78" s="39">
        <f t="shared" si="9"/>
        <v>0.28853871401081405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54865679</v>
      </c>
      <c r="O78" s="39">
        <f t="shared" si="13"/>
        <v>0.56772198425757925</v>
      </c>
      <c r="P78" s="34">
        <f>SUM(P71:P77)</f>
        <v>45089415</v>
      </c>
      <c r="Q78" s="34">
        <f>SUM(Q71:Q77)</f>
        <v>106815272</v>
      </c>
      <c r="R78" s="34">
        <f>SUM(R71:R77)</f>
        <v>106815272</v>
      </c>
      <c r="S78" s="34">
        <f>SUM(S71:S77)</f>
        <v>24034510</v>
      </c>
      <c r="T78" s="39">
        <f t="shared" si="14"/>
        <v>0.22501005286959341</v>
      </c>
      <c r="U78" s="39">
        <f t="shared" si="15"/>
        <v>-0.38156432058388867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36541396</v>
      </c>
      <c r="E79" s="33">
        <v>36541396</v>
      </c>
      <c r="F79" s="33">
        <v>7716067</v>
      </c>
      <c r="G79" s="38">
        <f t="shared" si="8"/>
        <v>0.211159611964469</v>
      </c>
      <c r="H79" s="33">
        <v>9868987</v>
      </c>
      <c r="I79" s="38">
        <f t="shared" si="9"/>
        <v>0.27007690127656864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17585054</v>
      </c>
      <c r="O79" s="38">
        <f t="shared" si="13"/>
        <v>0.48123651324103767</v>
      </c>
      <c r="P79" s="33">
        <v>16568878</v>
      </c>
      <c r="Q79" s="33">
        <v>35097371</v>
      </c>
      <c r="R79" s="33">
        <v>35097371</v>
      </c>
      <c r="S79" s="33">
        <v>8864549</v>
      </c>
      <c r="T79" s="38">
        <f t="shared" si="14"/>
        <v>0.25257017113902919</v>
      </c>
      <c r="U79" s="38">
        <f t="shared" si="15"/>
        <v>-0.40436600474697204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7777761</v>
      </c>
      <c r="E80" s="33">
        <v>7777761</v>
      </c>
      <c r="F80" s="33">
        <v>529093</v>
      </c>
      <c r="G80" s="38">
        <f t="shared" si="8"/>
        <v>6.8026389599783285E-2</v>
      </c>
      <c r="H80" s="33">
        <v>88977</v>
      </c>
      <c r="I80" s="38">
        <f t="shared" si="9"/>
        <v>1.1439924677551805E-2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618070</v>
      </c>
      <c r="O80" s="38">
        <f t="shared" si="13"/>
        <v>7.9466314277335082E-2</v>
      </c>
      <c r="P80" s="33">
        <v>1845811</v>
      </c>
      <c r="Q80" s="33">
        <v>10657482</v>
      </c>
      <c r="R80" s="33">
        <v>10657482</v>
      </c>
      <c r="S80" s="33">
        <v>1428115</v>
      </c>
      <c r="T80" s="38">
        <f t="shared" si="14"/>
        <v>0.13400116462781733</v>
      </c>
      <c r="U80" s="38">
        <f t="shared" si="15"/>
        <v>-0.95179517296191218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56457780</v>
      </c>
      <c r="E81" s="33">
        <v>56457780</v>
      </c>
      <c r="F81" s="33">
        <v>9593939</v>
      </c>
      <c r="G81" s="38">
        <f t="shared" si="8"/>
        <v>0.1699312123147598</v>
      </c>
      <c r="H81" s="33">
        <v>11675359</v>
      </c>
      <c r="I81" s="38">
        <f t="shared" si="9"/>
        <v>0.20679805334180693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21269298</v>
      </c>
      <c r="O81" s="38">
        <f t="shared" si="13"/>
        <v>0.37672926565656673</v>
      </c>
      <c r="P81" s="33">
        <v>20389816</v>
      </c>
      <c r="Q81" s="33">
        <v>49979370</v>
      </c>
      <c r="R81" s="33">
        <v>49979370</v>
      </c>
      <c r="S81" s="33">
        <v>10588701</v>
      </c>
      <c r="T81" s="38">
        <f t="shared" si="14"/>
        <v>0.21186143402767982</v>
      </c>
      <c r="U81" s="38">
        <f t="shared" si="15"/>
        <v>-0.42739262580888415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12661000</v>
      </c>
      <c r="E83" s="33">
        <v>12661000</v>
      </c>
      <c r="F83" s="33">
        <v>2930219</v>
      </c>
      <c r="G83" s="38">
        <f t="shared" si="8"/>
        <v>0.23143661638101257</v>
      </c>
      <c r="H83" s="33">
        <v>2838259</v>
      </c>
      <c r="I83" s="38">
        <f t="shared" si="9"/>
        <v>0.22417336703261986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5768478</v>
      </c>
      <c r="O83" s="38">
        <f t="shared" si="13"/>
        <v>0.4556099834136324</v>
      </c>
      <c r="P83" s="33">
        <v>5094115</v>
      </c>
      <c r="Q83" s="33">
        <v>12585000</v>
      </c>
      <c r="R83" s="33">
        <v>12585000</v>
      </c>
      <c r="S83" s="33">
        <v>2653384</v>
      </c>
      <c r="T83" s="38">
        <f t="shared" si="14"/>
        <v>0.21083702820818434</v>
      </c>
      <c r="U83" s="38">
        <f t="shared" si="15"/>
        <v>-0.44283570355203994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113437937</v>
      </c>
      <c r="E84" s="34">
        <f>SUM(E79:E83)</f>
        <v>113437937</v>
      </c>
      <c r="F84" s="34">
        <f>SUM(F79:F83)</f>
        <v>20769318</v>
      </c>
      <c r="G84" s="39">
        <f t="shared" si="8"/>
        <v>0.18308970128749785</v>
      </c>
      <c r="H84" s="34">
        <f>SUM(H79:H83)</f>
        <v>24471582</v>
      </c>
      <c r="I84" s="39">
        <f t="shared" si="9"/>
        <v>0.21572661357549194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45240900</v>
      </c>
      <c r="O84" s="39">
        <f t="shared" si="13"/>
        <v>0.3988163148629898</v>
      </c>
      <c r="P84" s="34">
        <f>SUM(P79:P83)</f>
        <v>43898620</v>
      </c>
      <c r="Q84" s="34">
        <f>SUM(Q79:Q83)</f>
        <v>108319223</v>
      </c>
      <c r="R84" s="34">
        <f>SUM(R79:R83)</f>
        <v>108319223</v>
      </c>
      <c r="S84" s="34">
        <f>SUM(S79:S83)</f>
        <v>23534749</v>
      </c>
      <c r="T84" s="39">
        <f t="shared" si="14"/>
        <v>0.21727213645171733</v>
      </c>
      <c r="U84" s="39">
        <f t="shared" si="15"/>
        <v>-0.44254325079011592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583164594</v>
      </c>
      <c r="E85" s="34">
        <f>SUM(E57,E59:E62,E64:E69,E71:E77,E79:E83)</f>
        <v>584164594</v>
      </c>
      <c r="F85" s="34">
        <f>SUM(F57,F59:F62,F64:F69,F71:F77,F79:F83)</f>
        <v>155931121</v>
      </c>
      <c r="G85" s="39">
        <f t="shared" si="8"/>
        <v>0.26738783973568875</v>
      </c>
      <c r="H85" s="34">
        <f>SUM(H57,H59:H62,H64:H69,H71:H77,H79:H83)</f>
        <v>163633787</v>
      </c>
      <c r="I85" s="39">
        <f t="shared" si="9"/>
        <v>0.28059623077871565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319564908</v>
      </c>
      <c r="O85" s="39">
        <f t="shared" si="13"/>
        <v>0.54798407051440434</v>
      </c>
      <c r="P85" s="34">
        <f>SUM(P57,P59:P62,P64:P69,P71:P77,P79:P83)</f>
        <v>292816115</v>
      </c>
      <c r="Q85" s="34">
        <f>SUM(Q57,Q59:Q62,Q64:Q69,Q71:Q77,Q79:Q83)</f>
        <v>580607125</v>
      </c>
      <c r="R85" s="34">
        <f>SUM(R57,R59:R62,R64:R69,R71:R77,R79:R83)</f>
        <v>580607125</v>
      </c>
      <c r="S85" s="34">
        <f>SUM(S57,S59:S62,S64:S69,S71:S77,S79:S83)</f>
        <v>159706592</v>
      </c>
      <c r="T85" s="39">
        <f t="shared" si="14"/>
        <v>0.27506826065904721</v>
      </c>
      <c r="U85" s="39">
        <f t="shared" si="15"/>
        <v>-0.44117219436505395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2712525974</v>
      </c>
      <c r="E88" s="33">
        <v>2712525974</v>
      </c>
      <c r="F88" s="33">
        <v>673888874</v>
      </c>
      <c r="G88" s="38">
        <f t="shared" ref="G88:G99" si="16">IF(($D88      =0),0,($F88      /$D88      ))</f>
        <v>0.24843591562231432</v>
      </c>
      <c r="H88" s="33">
        <v>759526953</v>
      </c>
      <c r="I88" s="38">
        <f t="shared" ref="I88:I99" si="17">IF(($D88      =0),0,($H88      /$D88      ))</f>
        <v>0.28000725533329029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1433415827</v>
      </c>
      <c r="O88" s="38">
        <f t="shared" ref="O88:O99" si="21">IF(($D88      =0),0,($N88      /$D88      ))</f>
        <v>0.52844317095560467</v>
      </c>
      <c r="P88" s="33">
        <v>1311218753</v>
      </c>
      <c r="Q88" s="33">
        <v>2393560336</v>
      </c>
      <c r="R88" s="33">
        <v>2393560336</v>
      </c>
      <c r="S88" s="33">
        <v>682878467</v>
      </c>
      <c r="T88" s="38">
        <f t="shared" ref="T88:T99" si="22">IF(($Q88      =0),0,($S88      /$Q88      ))</f>
        <v>0.2852982048245305</v>
      </c>
      <c r="U88" s="38">
        <f t="shared" ref="U88:U99" si="23">IF(($P88      =0),0,(($H88      /$P88      )-1))</f>
        <v>-0.42074733810644338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3234160000</v>
      </c>
      <c r="E89" s="33">
        <v>3234160000</v>
      </c>
      <c r="F89" s="33">
        <v>737793558</v>
      </c>
      <c r="G89" s="38">
        <f t="shared" si="16"/>
        <v>0.22812524983303237</v>
      </c>
      <c r="H89" s="33">
        <v>781618521</v>
      </c>
      <c r="I89" s="38">
        <f t="shared" si="17"/>
        <v>0.24167589760556063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1519412079</v>
      </c>
      <c r="O89" s="38">
        <f t="shared" si="21"/>
        <v>0.46980114743859303</v>
      </c>
      <c r="P89" s="33">
        <v>1647058699</v>
      </c>
      <c r="Q89" s="33">
        <v>3184389000</v>
      </c>
      <c r="R89" s="33">
        <v>3184389000</v>
      </c>
      <c r="S89" s="33">
        <v>1077247822</v>
      </c>
      <c r="T89" s="38">
        <f t="shared" si="22"/>
        <v>0.33829027232539743</v>
      </c>
      <c r="U89" s="38">
        <f t="shared" si="23"/>
        <v>-0.5254458620846032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3739258251</v>
      </c>
      <c r="E90" s="33">
        <v>3739258251</v>
      </c>
      <c r="F90" s="33">
        <v>858630224</v>
      </c>
      <c r="G90" s="38">
        <f t="shared" si="16"/>
        <v>0.22962581516544736</v>
      </c>
      <c r="H90" s="33">
        <v>879764841</v>
      </c>
      <c r="I90" s="38">
        <f t="shared" si="17"/>
        <v>0.23527790324851783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1738395065</v>
      </c>
      <c r="O90" s="38">
        <f t="shared" si="21"/>
        <v>0.46490371841396522</v>
      </c>
      <c r="P90" s="33">
        <v>2241841672</v>
      </c>
      <c r="Q90" s="33">
        <v>3579766104</v>
      </c>
      <c r="R90" s="33">
        <v>3579766104</v>
      </c>
      <c r="S90" s="33">
        <v>1319821944</v>
      </c>
      <c r="T90" s="38">
        <f t="shared" si="22"/>
        <v>0.36868943547044658</v>
      </c>
      <c r="U90" s="38">
        <f t="shared" si="23"/>
        <v>-0.60757048457612939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9685944225</v>
      </c>
      <c r="E91" s="34">
        <f>SUM(E88:E90)</f>
        <v>9685944225</v>
      </c>
      <c r="F91" s="34">
        <f>SUM(F88:F90)</f>
        <v>2270312656</v>
      </c>
      <c r="G91" s="39">
        <f t="shared" si="16"/>
        <v>0.23439249734065035</v>
      </c>
      <c r="H91" s="34">
        <f>SUM(H88:H90)</f>
        <v>2420910315</v>
      </c>
      <c r="I91" s="39">
        <f t="shared" si="17"/>
        <v>0.24994055909918272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4691222971</v>
      </c>
      <c r="O91" s="39">
        <f t="shared" si="21"/>
        <v>0.48433305643983304</v>
      </c>
      <c r="P91" s="34">
        <f>SUM(P88:P90)</f>
        <v>5200119124</v>
      </c>
      <c r="Q91" s="34">
        <f>SUM(Q88:Q90)</f>
        <v>9157715440</v>
      </c>
      <c r="R91" s="34">
        <f>SUM(R88:R90)</f>
        <v>9157715440</v>
      </c>
      <c r="S91" s="34">
        <f>SUM(S88:S90)</f>
        <v>3079948233</v>
      </c>
      <c r="T91" s="39">
        <f t="shared" si="22"/>
        <v>0.3363227710207165</v>
      </c>
      <c r="U91" s="39">
        <f t="shared" si="23"/>
        <v>-0.53445098905007316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187021326</v>
      </c>
      <c r="E92" s="33">
        <v>187021326</v>
      </c>
      <c r="F92" s="33">
        <v>38855859</v>
      </c>
      <c r="G92" s="38">
        <f t="shared" si="16"/>
        <v>0.20776164852985804</v>
      </c>
      <c r="H92" s="33">
        <v>34153876</v>
      </c>
      <c r="I92" s="38">
        <f t="shared" si="17"/>
        <v>0.18262022161044886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73009735</v>
      </c>
      <c r="O92" s="38">
        <f t="shared" si="21"/>
        <v>0.3903818701403069</v>
      </c>
      <c r="P92" s="33">
        <v>76610195</v>
      </c>
      <c r="Q92" s="33">
        <v>154423029</v>
      </c>
      <c r="R92" s="33">
        <v>154423029</v>
      </c>
      <c r="S92" s="33">
        <v>37475762</v>
      </c>
      <c r="T92" s="38">
        <f t="shared" si="22"/>
        <v>0.24268246933558077</v>
      </c>
      <c r="U92" s="38">
        <f t="shared" si="23"/>
        <v>-0.55418628029859474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128363800</v>
      </c>
      <c r="E93" s="33">
        <v>128363800</v>
      </c>
      <c r="F93" s="33">
        <v>18948754</v>
      </c>
      <c r="G93" s="38">
        <f t="shared" si="16"/>
        <v>0.14761758377361842</v>
      </c>
      <c r="H93" s="33">
        <v>38426110</v>
      </c>
      <c r="I93" s="38">
        <f t="shared" si="17"/>
        <v>0.29935316654695482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57374864</v>
      </c>
      <c r="O93" s="38">
        <f t="shared" si="21"/>
        <v>0.44697075032057326</v>
      </c>
      <c r="P93" s="33">
        <v>28311628</v>
      </c>
      <c r="Q93" s="33">
        <v>114782136</v>
      </c>
      <c r="R93" s="33">
        <v>114782136</v>
      </c>
      <c r="S93" s="33">
        <v>14894498</v>
      </c>
      <c r="T93" s="38">
        <f t="shared" si="22"/>
        <v>0.12976320635817407</v>
      </c>
      <c r="U93" s="38">
        <f t="shared" si="23"/>
        <v>0.35725540050187155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62431460</v>
      </c>
      <c r="E94" s="33">
        <v>62431460</v>
      </c>
      <c r="F94" s="33">
        <v>7408586</v>
      </c>
      <c r="G94" s="38">
        <f t="shared" si="16"/>
        <v>0.11866751153985507</v>
      </c>
      <c r="H94" s="33">
        <v>7818771</v>
      </c>
      <c r="I94" s="38">
        <f t="shared" si="17"/>
        <v>0.12523767664571675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15227357</v>
      </c>
      <c r="O94" s="38">
        <f t="shared" si="21"/>
        <v>0.24390518818557183</v>
      </c>
      <c r="P94" s="33">
        <v>14263302</v>
      </c>
      <c r="Q94" s="33">
        <v>63261910</v>
      </c>
      <c r="R94" s="33">
        <v>63261910</v>
      </c>
      <c r="S94" s="33">
        <v>7223508</v>
      </c>
      <c r="T94" s="38">
        <f t="shared" si="22"/>
        <v>0.11418415915675009</v>
      </c>
      <c r="U94" s="38">
        <f t="shared" si="23"/>
        <v>-0.45182602177251807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4527692</v>
      </c>
      <c r="E95" s="33">
        <v>4527692</v>
      </c>
      <c r="F95" s="33">
        <v>1047641</v>
      </c>
      <c r="G95" s="38">
        <f t="shared" si="16"/>
        <v>0.23138521789909738</v>
      </c>
      <c r="H95" s="33">
        <v>1178973</v>
      </c>
      <c r="I95" s="38">
        <f t="shared" si="17"/>
        <v>0.26039160790972532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2226614</v>
      </c>
      <c r="O95" s="38">
        <f t="shared" si="21"/>
        <v>0.4917768258088227</v>
      </c>
      <c r="P95" s="33">
        <v>2196603</v>
      </c>
      <c r="Q95" s="33">
        <v>4766511</v>
      </c>
      <c r="R95" s="33">
        <v>4766511</v>
      </c>
      <c r="S95" s="33">
        <v>1145850</v>
      </c>
      <c r="T95" s="38">
        <f t="shared" si="22"/>
        <v>0.24039596258143536</v>
      </c>
      <c r="U95" s="38">
        <f t="shared" si="23"/>
        <v>-0.46327442874292712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382344278</v>
      </c>
      <c r="E96" s="34">
        <f>SUM(E92:E95)</f>
        <v>382344278</v>
      </c>
      <c r="F96" s="34">
        <f>SUM(F92:F95)</f>
        <v>66260840</v>
      </c>
      <c r="G96" s="39">
        <f t="shared" si="16"/>
        <v>0.17330150812404729</v>
      </c>
      <c r="H96" s="34">
        <f>SUM(H92:H95)</f>
        <v>81577730</v>
      </c>
      <c r="I96" s="39">
        <f t="shared" si="17"/>
        <v>0.21336197425713796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147838570</v>
      </c>
      <c r="O96" s="39">
        <f t="shared" si="21"/>
        <v>0.38666348238118525</v>
      </c>
      <c r="P96" s="34">
        <f>SUM(P92:P95)</f>
        <v>121381728</v>
      </c>
      <c r="Q96" s="34">
        <f>SUM(Q92:Q95)</f>
        <v>337233586</v>
      </c>
      <c r="R96" s="34">
        <f>SUM(R92:R95)</f>
        <v>337233586</v>
      </c>
      <c r="S96" s="34">
        <f>SUM(S92:S95)</f>
        <v>60739618</v>
      </c>
      <c r="T96" s="39">
        <f t="shared" si="22"/>
        <v>0.18011141393253755</v>
      </c>
      <c r="U96" s="39">
        <f t="shared" si="23"/>
        <v>-0.32792413368839168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115324775</v>
      </c>
      <c r="E97" s="33">
        <v>115324775</v>
      </c>
      <c r="F97" s="33">
        <v>24850935</v>
      </c>
      <c r="G97" s="38">
        <f t="shared" si="16"/>
        <v>0.2154865249032569</v>
      </c>
      <c r="H97" s="33">
        <v>26517692</v>
      </c>
      <c r="I97" s="38">
        <f t="shared" si="17"/>
        <v>0.22993924765949034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51368627</v>
      </c>
      <c r="O97" s="38">
        <f t="shared" si="21"/>
        <v>0.44542577256274724</v>
      </c>
      <c r="P97" s="33">
        <v>48331961</v>
      </c>
      <c r="Q97" s="33">
        <v>116272111</v>
      </c>
      <c r="R97" s="33">
        <v>116272111</v>
      </c>
      <c r="S97" s="33">
        <v>25207762</v>
      </c>
      <c r="T97" s="38">
        <f t="shared" si="22"/>
        <v>0.21679972766642208</v>
      </c>
      <c r="U97" s="38">
        <f t="shared" si="23"/>
        <v>-0.45134251846309315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50939925</v>
      </c>
      <c r="E99" s="33">
        <v>50939925</v>
      </c>
      <c r="F99" s="33">
        <v>97967</v>
      </c>
      <c r="G99" s="38">
        <f t="shared" si="16"/>
        <v>1.9231869697491702E-3</v>
      </c>
      <c r="H99" s="33">
        <v>26845964</v>
      </c>
      <c r="I99" s="38">
        <f t="shared" si="17"/>
        <v>0.52701224039886196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26943931</v>
      </c>
      <c r="O99" s="38">
        <f t="shared" si="21"/>
        <v>0.52893542736861121</v>
      </c>
      <c r="P99" s="33">
        <v>4821368</v>
      </c>
      <c r="Q99" s="33">
        <v>54339224</v>
      </c>
      <c r="R99" s="33">
        <v>54339224</v>
      </c>
      <c r="S99" s="33">
        <v>63236</v>
      </c>
      <c r="T99" s="38">
        <f t="shared" si="22"/>
        <v>1.1637265927831432E-3</v>
      </c>
      <c r="U99" s="38">
        <f t="shared" si="23"/>
        <v>4.5681217446998446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104360199</v>
      </c>
      <c r="E100" s="33">
        <v>104360199</v>
      </c>
      <c r="F100" s="33">
        <v>24733531</v>
      </c>
      <c r="G100" s="38">
        <f>IF(($D100     =0),0,($F100     /$D100     ))</f>
        <v>0.23700156991843221</v>
      </c>
      <c r="H100" s="33">
        <v>23798472</v>
      </c>
      <c r="I100" s="38">
        <f>IF(($D100     =0),0,($H100     /$D100     ))</f>
        <v>0.2280416502463741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48532003</v>
      </c>
      <c r="O100" s="38">
        <f>IF(($D100     =0),0,($N100     /$D100     ))</f>
        <v>0.46504322016480631</v>
      </c>
      <c r="P100" s="33">
        <v>48077201</v>
      </c>
      <c r="Q100" s="33">
        <v>94722666</v>
      </c>
      <c r="R100" s="33">
        <v>94722666</v>
      </c>
      <c r="S100" s="33">
        <v>23372759</v>
      </c>
      <c r="T100" s="38">
        <f>IF(($Q100     =0),0,($S100     /$Q100     ))</f>
        <v>0.24674937886566664</v>
      </c>
      <c r="U100" s="38">
        <f>IF(($P100     =0),0,(($H100     /$P100     )-1))</f>
        <v>-0.50499464392696236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270624899</v>
      </c>
      <c r="E101" s="34">
        <f>SUM(E97:E100)</f>
        <v>270624899</v>
      </c>
      <c r="F101" s="34">
        <f>SUM(F97:F100)</f>
        <v>49682433</v>
      </c>
      <c r="G101" s="39">
        <f>IF(($D101     =0),0,($F101     /$D101     ))</f>
        <v>0.18358411655240933</v>
      </c>
      <c r="H101" s="34">
        <f>SUM(H97:H100)</f>
        <v>77162128</v>
      </c>
      <c r="I101" s="39">
        <f>IF(($D101     =0),0,($H101     /$D101     ))</f>
        <v>0.28512575260120465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126844561</v>
      </c>
      <c r="O101" s="39">
        <f>IF(($D101     =0),0,($N101     /$D101     ))</f>
        <v>0.46870986915361401</v>
      </c>
      <c r="P101" s="34">
        <f>SUM(P97:P100)</f>
        <v>101230530</v>
      </c>
      <c r="Q101" s="34">
        <f>SUM(Q97:Q100)</f>
        <v>265334001</v>
      </c>
      <c r="R101" s="34">
        <f>SUM(R97:R100)</f>
        <v>265334001</v>
      </c>
      <c r="S101" s="34">
        <f>SUM(S97:S100)</f>
        <v>48643757</v>
      </c>
      <c r="T101" s="39">
        <f>IF(($Q101     =0),0,($S101     /$Q101     ))</f>
        <v>0.1833302811425212</v>
      </c>
      <c r="U101" s="39">
        <f>IF(($P101     =0),0,(($H101     /$P101     )-1))</f>
        <v>-0.23775833239241162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10338913402</v>
      </c>
      <c r="E102" s="34">
        <f>SUM(E88:E90,E92:E95,E97:E100)</f>
        <v>10338913402</v>
      </c>
      <c r="F102" s="34">
        <f>SUM(F88:F90,F92:F95,F97:F100)</f>
        <v>2386255929</v>
      </c>
      <c r="G102" s="39">
        <f>IF(($D102     =0),0,($F102     /$D102     ))</f>
        <v>0.2308033577821044</v>
      </c>
      <c r="H102" s="34">
        <f>SUM(H88:H90,H92:H95,H97:H100)</f>
        <v>2579650173</v>
      </c>
      <c r="I102" s="39">
        <f>IF(($D102     =0),0,($H102     /$D102     ))</f>
        <v>0.24950882870350596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4965906102</v>
      </c>
      <c r="O102" s="39">
        <f>IF(($D102     =0),0,($N102     /$D102     ))</f>
        <v>0.48031218648561036</v>
      </c>
      <c r="P102" s="34">
        <f>SUM(P88:P90,P92:P95,P97:P100)</f>
        <v>5422731382</v>
      </c>
      <c r="Q102" s="34">
        <f>SUM(Q88:Q90,Q92:Q95,Q97:Q100)</f>
        <v>9760283027</v>
      </c>
      <c r="R102" s="34">
        <f>SUM(R88:R90,R92:R95,R97:R100)</f>
        <v>9760283027</v>
      </c>
      <c r="S102" s="34">
        <f>SUM(S88:S90,S92:S95,S97:S100)</f>
        <v>3189331608</v>
      </c>
      <c r="T102" s="39">
        <f>IF(($Q102     =0),0,($S102     /$Q102     ))</f>
        <v>0.32676630372063081</v>
      </c>
      <c r="U102" s="39">
        <f>IF(($P102     =0),0,(($H102     /$P102     )-1))</f>
        <v>-0.52428951550821989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1990179300</v>
      </c>
      <c r="E105" s="33">
        <v>1967272444</v>
      </c>
      <c r="F105" s="33">
        <v>444099067</v>
      </c>
      <c r="G105" s="38">
        <f t="shared" ref="G105:G136" si="24">IF(($D105     =0),0,($F105     /$D105     ))</f>
        <v>0.2231452548019166</v>
      </c>
      <c r="H105" s="33">
        <v>551926343</v>
      </c>
      <c r="I105" s="38">
        <f t="shared" ref="I105:I136" si="25">IF(($D105     =0),0,($H105     /$D105     ))</f>
        <v>0.27732493398961588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996025410</v>
      </c>
      <c r="O105" s="38">
        <f t="shared" ref="O105:O136" si="29">IF(($D105     =0),0,($N105     /$D105     ))</f>
        <v>0.50047018879153249</v>
      </c>
      <c r="P105" s="33">
        <v>944865931</v>
      </c>
      <c r="Q105" s="33">
        <v>1708743150</v>
      </c>
      <c r="R105" s="33">
        <v>1708743150</v>
      </c>
      <c r="S105" s="33">
        <v>524360588</v>
      </c>
      <c r="T105" s="38">
        <f t="shared" ref="T105:T136" si="30">IF(($Q105     =0),0,($S105     /$Q105     ))</f>
        <v>0.30686916755160071</v>
      </c>
      <c r="U105" s="38">
        <f t="shared" ref="U105:U136" si="31">IF(($P105     =0),0,(($H105     /$P105     )-1))</f>
        <v>-0.41586808785044449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1990179300</v>
      </c>
      <c r="E106" s="34">
        <f>E105</f>
        <v>1967272444</v>
      </c>
      <c r="F106" s="34">
        <f>F105</f>
        <v>444099067</v>
      </c>
      <c r="G106" s="39">
        <f t="shared" si="24"/>
        <v>0.2231452548019166</v>
      </c>
      <c r="H106" s="34">
        <f>H105</f>
        <v>551926343</v>
      </c>
      <c r="I106" s="39">
        <f t="shared" si="25"/>
        <v>0.27732493398961588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996025410</v>
      </c>
      <c r="O106" s="39">
        <f t="shared" si="29"/>
        <v>0.50047018879153249</v>
      </c>
      <c r="P106" s="34">
        <f>P105</f>
        <v>944865931</v>
      </c>
      <c r="Q106" s="34">
        <f>Q105</f>
        <v>1708743150</v>
      </c>
      <c r="R106" s="34">
        <f>R105</f>
        <v>1708743150</v>
      </c>
      <c r="S106" s="34">
        <f>S105</f>
        <v>524360588</v>
      </c>
      <c r="T106" s="39">
        <f t="shared" si="30"/>
        <v>0.30686916755160071</v>
      </c>
      <c r="U106" s="39">
        <f t="shared" si="31"/>
        <v>-0.41586808785044449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5885315</v>
      </c>
      <c r="E107" s="33">
        <v>5885315</v>
      </c>
      <c r="F107" s="33">
        <v>1374957</v>
      </c>
      <c r="G107" s="38">
        <f t="shared" si="24"/>
        <v>0.2336250481070257</v>
      </c>
      <c r="H107" s="33">
        <v>1790144</v>
      </c>
      <c r="I107" s="38">
        <f t="shared" si="25"/>
        <v>0.30417131453456614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3165101</v>
      </c>
      <c r="O107" s="38">
        <f t="shared" si="29"/>
        <v>0.53779636264159181</v>
      </c>
      <c r="P107" s="33">
        <v>3420700</v>
      </c>
      <c r="Q107" s="33">
        <v>5710934</v>
      </c>
      <c r="R107" s="33">
        <v>5710934</v>
      </c>
      <c r="S107" s="33">
        <v>1582514</v>
      </c>
      <c r="T107" s="38">
        <f t="shared" si="30"/>
        <v>0.27710248446226132</v>
      </c>
      <c r="U107" s="38">
        <f t="shared" si="31"/>
        <v>-0.4766731955447715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10999164</v>
      </c>
      <c r="E108" s="33">
        <v>10999164</v>
      </c>
      <c r="F108" s="33">
        <v>1672170</v>
      </c>
      <c r="G108" s="38">
        <f t="shared" si="24"/>
        <v>0.152027008598108</v>
      </c>
      <c r="H108" s="33">
        <v>2336287</v>
      </c>
      <c r="I108" s="38">
        <f t="shared" si="25"/>
        <v>0.21240587011885631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4008457</v>
      </c>
      <c r="O108" s="38">
        <f t="shared" si="29"/>
        <v>0.36443287871696428</v>
      </c>
      <c r="P108" s="33">
        <v>3595162</v>
      </c>
      <c r="Q108" s="33">
        <v>10165350</v>
      </c>
      <c r="R108" s="33">
        <v>10165350</v>
      </c>
      <c r="S108" s="33">
        <v>2025821</v>
      </c>
      <c r="T108" s="38">
        <f t="shared" si="30"/>
        <v>0.19928689125312951</v>
      </c>
      <c r="U108" s="38">
        <f t="shared" si="31"/>
        <v>-0.35015807354439099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47417546</v>
      </c>
      <c r="E110" s="33">
        <v>47417546</v>
      </c>
      <c r="F110" s="33">
        <v>10897773</v>
      </c>
      <c r="G110" s="38">
        <f t="shared" si="24"/>
        <v>0.22982574846872084</v>
      </c>
      <c r="H110" s="33">
        <v>13474688</v>
      </c>
      <c r="I110" s="38">
        <f t="shared" si="25"/>
        <v>0.28417092693915452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24372461</v>
      </c>
      <c r="O110" s="38">
        <f t="shared" si="29"/>
        <v>0.51399667540787541</v>
      </c>
      <c r="P110" s="33">
        <v>23133592</v>
      </c>
      <c r="Q110" s="33">
        <v>46308000</v>
      </c>
      <c r="R110" s="33">
        <v>46308000</v>
      </c>
      <c r="S110" s="33">
        <v>15723440</v>
      </c>
      <c r="T110" s="38">
        <f t="shared" si="30"/>
        <v>0.33954046816964673</v>
      </c>
      <c r="U110" s="38">
        <f t="shared" si="31"/>
        <v>-0.41752720459494574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17248</v>
      </c>
      <c r="Q111" s="33">
        <v>1250000</v>
      </c>
      <c r="R111" s="33">
        <v>1250000</v>
      </c>
      <c r="S111" s="33">
        <v>0</v>
      </c>
      <c r="T111" s="38">
        <f t="shared" si="30"/>
        <v>0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64302025</v>
      </c>
      <c r="E112" s="34">
        <f>SUM(E107:E111)</f>
        <v>64302025</v>
      </c>
      <c r="F112" s="34">
        <f>SUM(F107:F111)</f>
        <v>13944900</v>
      </c>
      <c r="G112" s="39">
        <f t="shared" si="24"/>
        <v>0.21686564303379249</v>
      </c>
      <c r="H112" s="34">
        <f>SUM(H107:H111)</f>
        <v>17601119</v>
      </c>
      <c r="I112" s="39">
        <f t="shared" si="25"/>
        <v>0.2737257341428983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31546019</v>
      </c>
      <c r="O112" s="39">
        <f t="shared" si="29"/>
        <v>0.49059137717669077</v>
      </c>
      <c r="P112" s="34">
        <f>SUM(P107:P111)</f>
        <v>30166702</v>
      </c>
      <c r="Q112" s="34">
        <f>SUM(Q107:Q111)</f>
        <v>63434284</v>
      </c>
      <c r="R112" s="34">
        <f>SUM(R107:R111)</f>
        <v>63434284</v>
      </c>
      <c r="S112" s="34">
        <f>SUM(S107:S111)</f>
        <v>19331775</v>
      </c>
      <c r="T112" s="39">
        <f t="shared" si="30"/>
        <v>0.30475278951678558</v>
      </c>
      <c r="U112" s="39">
        <f t="shared" si="31"/>
        <v>-0.4165381751044579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980000</v>
      </c>
      <c r="E113" s="33">
        <v>980000</v>
      </c>
      <c r="F113" s="33">
        <v>205569</v>
      </c>
      <c r="G113" s="38">
        <f t="shared" si="24"/>
        <v>0.20976428571428571</v>
      </c>
      <c r="H113" s="33">
        <v>254974</v>
      </c>
      <c r="I113" s="38">
        <f t="shared" si="25"/>
        <v>0.26017755102040818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460543</v>
      </c>
      <c r="O113" s="38">
        <f t="shared" si="29"/>
        <v>0.46994183673469386</v>
      </c>
      <c r="P113" s="33">
        <v>1238882</v>
      </c>
      <c r="Q113" s="33">
        <v>650000</v>
      </c>
      <c r="R113" s="33">
        <v>650000</v>
      </c>
      <c r="S113" s="33">
        <v>801699</v>
      </c>
      <c r="T113" s="38">
        <f t="shared" si="30"/>
        <v>1.2333830769230769</v>
      </c>
      <c r="U113" s="38">
        <f t="shared" si="31"/>
        <v>-0.79419024572154573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12397965</v>
      </c>
      <c r="E114" s="33">
        <v>12397965</v>
      </c>
      <c r="F114" s="33">
        <v>2803646</v>
      </c>
      <c r="G114" s="38">
        <f t="shared" si="24"/>
        <v>0.2261375959683706</v>
      </c>
      <c r="H114" s="33">
        <v>2912378</v>
      </c>
      <c r="I114" s="38">
        <f t="shared" si="25"/>
        <v>0.23490774494039948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5716024</v>
      </c>
      <c r="O114" s="38">
        <f t="shared" si="29"/>
        <v>0.46104534090877008</v>
      </c>
      <c r="P114" s="33">
        <v>5000413</v>
      </c>
      <c r="Q114" s="33">
        <v>12564706</v>
      </c>
      <c r="R114" s="33">
        <v>12564706</v>
      </c>
      <c r="S114" s="33">
        <v>2602531</v>
      </c>
      <c r="T114" s="38">
        <f t="shared" si="30"/>
        <v>0.20713027427780642</v>
      </c>
      <c r="U114" s="38">
        <f t="shared" si="31"/>
        <v>-0.41757250851079697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50000</v>
      </c>
      <c r="F116" s="33">
        <v>0</v>
      </c>
      <c r="G116" s="38">
        <f t="shared" si="24"/>
        <v>0</v>
      </c>
      <c r="H116" s="33">
        <v>5660</v>
      </c>
      <c r="I116" s="38">
        <f t="shared" si="25"/>
        <v>0.1132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5660</v>
      </c>
      <c r="O116" s="38">
        <f t="shared" si="29"/>
        <v>0.1132</v>
      </c>
      <c r="P116" s="33">
        <v>4340</v>
      </c>
      <c r="Q116" s="33">
        <v>35500</v>
      </c>
      <c r="R116" s="33">
        <v>35500</v>
      </c>
      <c r="S116" s="33">
        <v>0</v>
      </c>
      <c r="T116" s="38">
        <f t="shared" si="30"/>
        <v>0</v>
      </c>
      <c r="U116" s="38">
        <f t="shared" si="31"/>
        <v>0.30414746543778803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207747168</v>
      </c>
      <c r="E117" s="33">
        <v>207747168</v>
      </c>
      <c r="F117" s="33">
        <v>45427179</v>
      </c>
      <c r="G117" s="38">
        <f t="shared" si="24"/>
        <v>0.21866569560168445</v>
      </c>
      <c r="H117" s="33">
        <v>134743854</v>
      </c>
      <c r="I117" s="38">
        <f t="shared" si="25"/>
        <v>0.64859538301865083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180171033</v>
      </c>
      <c r="O117" s="38">
        <f t="shared" si="29"/>
        <v>0.8672610786203353</v>
      </c>
      <c r="P117" s="33">
        <v>262984310</v>
      </c>
      <c r="Q117" s="33">
        <v>186412961</v>
      </c>
      <c r="R117" s="33">
        <v>186412961</v>
      </c>
      <c r="S117" s="33">
        <v>41994532</v>
      </c>
      <c r="T117" s="38">
        <f t="shared" si="30"/>
        <v>0.22527688941113919</v>
      </c>
      <c r="U117" s="38">
        <f t="shared" si="31"/>
        <v>-0.4876353878297911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15000</v>
      </c>
      <c r="R118" s="33">
        <v>15000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30082</v>
      </c>
      <c r="G119" s="38">
        <f t="shared" si="24"/>
        <v>0</v>
      </c>
      <c r="H119" s="33">
        <v>30518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60600</v>
      </c>
      <c r="O119" s="38">
        <f t="shared" si="29"/>
        <v>0</v>
      </c>
      <c r="P119" s="33">
        <v>99761</v>
      </c>
      <c r="Q119" s="33">
        <v>2412</v>
      </c>
      <c r="R119" s="33">
        <v>2412</v>
      </c>
      <c r="S119" s="33">
        <v>26698</v>
      </c>
      <c r="T119" s="38">
        <f t="shared" si="30"/>
        <v>11.068822553897181</v>
      </c>
      <c r="U119" s="38">
        <f t="shared" si="31"/>
        <v>-0.69408887240504802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82720324</v>
      </c>
      <c r="E120" s="33">
        <v>82720324</v>
      </c>
      <c r="F120" s="33">
        <v>1490163</v>
      </c>
      <c r="G120" s="38">
        <f t="shared" si="24"/>
        <v>1.8014472477162927E-2</v>
      </c>
      <c r="H120" s="33">
        <v>1173837</v>
      </c>
      <c r="I120" s="38">
        <f t="shared" si="25"/>
        <v>1.419043039531615E-2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2664000</v>
      </c>
      <c r="O120" s="38">
        <f t="shared" si="29"/>
        <v>3.2204902872479076E-2</v>
      </c>
      <c r="P120" s="33">
        <v>0</v>
      </c>
      <c r="Q120" s="33">
        <v>90826478</v>
      </c>
      <c r="R120" s="33">
        <v>90826478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303895457</v>
      </c>
      <c r="E121" s="34">
        <f>SUM(E113:E120)</f>
        <v>303895457</v>
      </c>
      <c r="F121" s="34">
        <f>SUM(F113:F120)</f>
        <v>49956639</v>
      </c>
      <c r="G121" s="39">
        <f t="shared" si="24"/>
        <v>0.16438758082520463</v>
      </c>
      <c r="H121" s="34">
        <f>SUM(H113:H120)</f>
        <v>139121221</v>
      </c>
      <c r="I121" s="39">
        <f t="shared" si="25"/>
        <v>0.45779302650121551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189077860</v>
      </c>
      <c r="O121" s="39">
        <f t="shared" si="29"/>
        <v>0.62218060732642011</v>
      </c>
      <c r="P121" s="34">
        <f>SUM(P113:P120)</f>
        <v>269327706</v>
      </c>
      <c r="Q121" s="34">
        <f>SUM(Q113:Q120)</f>
        <v>290507057</v>
      </c>
      <c r="R121" s="34">
        <f>SUM(R113:R120)</f>
        <v>290507057</v>
      </c>
      <c r="S121" s="34">
        <f>SUM(S113:S120)</f>
        <v>45425460</v>
      </c>
      <c r="T121" s="39">
        <f t="shared" si="30"/>
        <v>0.15636611540214668</v>
      </c>
      <c r="U121" s="39">
        <f t="shared" si="31"/>
        <v>-0.48345002054857289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6382642</v>
      </c>
      <c r="E122" s="33">
        <v>6382642</v>
      </c>
      <c r="F122" s="33">
        <v>1749428</v>
      </c>
      <c r="G122" s="38">
        <f t="shared" si="24"/>
        <v>0.27409151257426001</v>
      </c>
      <c r="H122" s="33">
        <v>2208335</v>
      </c>
      <c r="I122" s="38">
        <f t="shared" si="25"/>
        <v>0.3459907354979333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3957763</v>
      </c>
      <c r="O122" s="38">
        <f t="shared" si="29"/>
        <v>0.62008224807219325</v>
      </c>
      <c r="P122" s="33">
        <v>2895176</v>
      </c>
      <c r="Q122" s="33">
        <v>5874207</v>
      </c>
      <c r="R122" s="33">
        <v>5874207</v>
      </c>
      <c r="S122" s="33">
        <v>1507660</v>
      </c>
      <c r="T122" s="38">
        <f t="shared" si="30"/>
        <v>0.25665762204157938</v>
      </c>
      <c r="U122" s="38">
        <f t="shared" si="31"/>
        <v>-0.23723635454286718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11449215</v>
      </c>
      <c r="E123" s="33">
        <v>11449215</v>
      </c>
      <c r="F123" s="33">
        <v>816222</v>
      </c>
      <c r="G123" s="38">
        <f t="shared" si="24"/>
        <v>7.1290651804512356E-2</v>
      </c>
      <c r="H123" s="33">
        <v>849960</v>
      </c>
      <c r="I123" s="38">
        <f t="shared" si="25"/>
        <v>7.4237404049098565E-2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1666182</v>
      </c>
      <c r="O123" s="38">
        <f t="shared" si="29"/>
        <v>0.14552805585361092</v>
      </c>
      <c r="P123" s="33">
        <v>993003</v>
      </c>
      <c r="Q123" s="33">
        <v>10258084</v>
      </c>
      <c r="R123" s="33">
        <v>10258084</v>
      </c>
      <c r="S123" s="33">
        <v>443613</v>
      </c>
      <c r="T123" s="38">
        <f t="shared" si="30"/>
        <v>4.324521031412884E-2</v>
      </c>
      <c r="U123" s="38">
        <f t="shared" si="31"/>
        <v>-0.14405092431744915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50146992</v>
      </c>
      <c r="E124" s="33">
        <v>50146992</v>
      </c>
      <c r="F124" s="33">
        <v>11506880</v>
      </c>
      <c r="G124" s="38">
        <f t="shared" si="24"/>
        <v>0.2294630154486634</v>
      </c>
      <c r="H124" s="33">
        <v>12374999</v>
      </c>
      <c r="I124" s="38">
        <f t="shared" si="25"/>
        <v>0.24677450244672702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23881879</v>
      </c>
      <c r="O124" s="38">
        <f t="shared" si="29"/>
        <v>0.47623751789539043</v>
      </c>
      <c r="P124" s="33">
        <v>26145512</v>
      </c>
      <c r="Q124" s="33">
        <v>51432276</v>
      </c>
      <c r="R124" s="33">
        <v>51432276</v>
      </c>
      <c r="S124" s="33">
        <v>15177344</v>
      </c>
      <c r="T124" s="38">
        <f t="shared" si="30"/>
        <v>0.29509376563463768</v>
      </c>
      <c r="U124" s="38">
        <f t="shared" si="31"/>
        <v>-0.52668744830852798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12471</v>
      </c>
      <c r="R125" s="33">
        <v>12471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67978849</v>
      </c>
      <c r="E126" s="34">
        <f>SUM(E122:E125)</f>
        <v>67978849</v>
      </c>
      <c r="F126" s="34">
        <f>SUM(F122:F125)</f>
        <v>14072530</v>
      </c>
      <c r="G126" s="39">
        <f t="shared" si="24"/>
        <v>0.20701336087641026</v>
      </c>
      <c r="H126" s="34">
        <f>SUM(H122:H125)</f>
        <v>15433294</v>
      </c>
      <c r="I126" s="39">
        <f t="shared" si="25"/>
        <v>0.22703082248421122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29505824</v>
      </c>
      <c r="O126" s="39">
        <f t="shared" si="29"/>
        <v>0.4340441833606215</v>
      </c>
      <c r="P126" s="34">
        <f>SUM(P122:P125)</f>
        <v>30033691</v>
      </c>
      <c r="Q126" s="34">
        <f>SUM(Q122:Q125)</f>
        <v>67577038</v>
      </c>
      <c r="R126" s="34">
        <f>SUM(R122:R125)</f>
        <v>67577038</v>
      </c>
      <c r="S126" s="34">
        <f>SUM(S122:S125)</f>
        <v>17128617</v>
      </c>
      <c r="T126" s="39">
        <f t="shared" si="30"/>
        <v>0.25346800491610777</v>
      </c>
      <c r="U126" s="39">
        <f t="shared" si="31"/>
        <v>-0.48613395536366144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3178760</v>
      </c>
      <c r="E127" s="33">
        <v>3178760</v>
      </c>
      <c r="F127" s="33">
        <v>14359</v>
      </c>
      <c r="G127" s="38">
        <f t="shared" si="24"/>
        <v>4.5171702173174445E-3</v>
      </c>
      <c r="H127" s="33">
        <v>83271</v>
      </c>
      <c r="I127" s="38">
        <f t="shared" si="25"/>
        <v>2.6196063873963431E-2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97630</v>
      </c>
      <c r="O127" s="38">
        <f t="shared" si="29"/>
        <v>3.0713234091280878E-2</v>
      </c>
      <c r="P127" s="33">
        <v>546618</v>
      </c>
      <c r="Q127" s="33">
        <v>3027362</v>
      </c>
      <c r="R127" s="33">
        <v>3027362</v>
      </c>
      <c r="S127" s="33">
        <v>45791</v>
      </c>
      <c r="T127" s="38">
        <f t="shared" si="30"/>
        <v>1.5125710106686945E-2</v>
      </c>
      <c r="U127" s="38">
        <f t="shared" si="31"/>
        <v>-0.8476614381524209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16331579</v>
      </c>
      <c r="E128" s="33">
        <v>16331579</v>
      </c>
      <c r="F128" s="33">
        <v>1279225</v>
      </c>
      <c r="G128" s="38">
        <f t="shared" si="24"/>
        <v>7.8328311059206221E-2</v>
      </c>
      <c r="H128" s="33">
        <v>611065</v>
      </c>
      <c r="I128" s="38">
        <f t="shared" si="25"/>
        <v>3.7416161658343015E-2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1890290</v>
      </c>
      <c r="O128" s="38">
        <f t="shared" si="29"/>
        <v>0.11574447271754923</v>
      </c>
      <c r="P128" s="33">
        <v>1690687</v>
      </c>
      <c r="Q128" s="33">
        <v>18149185</v>
      </c>
      <c r="R128" s="33">
        <v>18149185</v>
      </c>
      <c r="S128" s="33">
        <v>1587657</v>
      </c>
      <c r="T128" s="38">
        <f t="shared" si="30"/>
        <v>8.7478142957934477E-2</v>
      </c>
      <c r="U128" s="38">
        <f t="shared" si="31"/>
        <v>-0.63857000142545606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9651106</v>
      </c>
      <c r="E129" s="33">
        <v>9651106</v>
      </c>
      <c r="F129" s="33">
        <v>844272</v>
      </c>
      <c r="G129" s="38">
        <f t="shared" si="24"/>
        <v>8.7479300299882726E-2</v>
      </c>
      <c r="H129" s="33">
        <v>3422543</v>
      </c>
      <c r="I129" s="38">
        <f t="shared" si="25"/>
        <v>0.35462702409444058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4266815</v>
      </c>
      <c r="O129" s="38">
        <f t="shared" si="29"/>
        <v>0.44210632439432329</v>
      </c>
      <c r="P129" s="33">
        <v>7622811</v>
      </c>
      <c r="Q129" s="33">
        <v>12244980</v>
      </c>
      <c r="R129" s="33">
        <v>12244980</v>
      </c>
      <c r="S129" s="33">
        <v>4466305</v>
      </c>
      <c r="T129" s="38">
        <f t="shared" si="30"/>
        <v>0.36474579786982092</v>
      </c>
      <c r="U129" s="38">
        <f t="shared" si="31"/>
        <v>-0.5510130055697301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42928083</v>
      </c>
      <c r="E130" s="33">
        <v>42928083</v>
      </c>
      <c r="F130" s="33">
        <v>10786092</v>
      </c>
      <c r="G130" s="38">
        <f t="shared" si="24"/>
        <v>0.25125957755905381</v>
      </c>
      <c r="H130" s="33">
        <v>13977299</v>
      </c>
      <c r="I130" s="38">
        <f t="shared" si="25"/>
        <v>0.32559802402543808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24763391</v>
      </c>
      <c r="O130" s="38">
        <f t="shared" si="29"/>
        <v>0.57685760158449195</v>
      </c>
      <c r="P130" s="33">
        <v>21695107</v>
      </c>
      <c r="Q130" s="33">
        <v>36109926</v>
      </c>
      <c r="R130" s="33">
        <v>36109926</v>
      </c>
      <c r="S130" s="33">
        <v>12239855</v>
      </c>
      <c r="T130" s="38">
        <f t="shared" si="30"/>
        <v>0.33896095494629369</v>
      </c>
      <c r="U130" s="38">
        <f t="shared" si="31"/>
        <v>-0.35573956837364296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72089528</v>
      </c>
      <c r="E132" s="34">
        <f>SUM(E127:E131)</f>
        <v>72089528</v>
      </c>
      <c r="F132" s="34">
        <f>SUM(F127:F131)</f>
        <v>12923948</v>
      </c>
      <c r="G132" s="39">
        <f t="shared" si="24"/>
        <v>0.1792763575869161</v>
      </c>
      <c r="H132" s="34">
        <f>SUM(H127:H131)</f>
        <v>18094178</v>
      </c>
      <c r="I132" s="39">
        <f t="shared" si="25"/>
        <v>0.25099592828517342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31018126</v>
      </c>
      <c r="O132" s="39">
        <f t="shared" si="29"/>
        <v>0.43027228587208949</v>
      </c>
      <c r="P132" s="34">
        <f>SUM(P127:P131)</f>
        <v>31555223</v>
      </c>
      <c r="Q132" s="34">
        <f>SUM(Q127:Q131)</f>
        <v>69531453</v>
      </c>
      <c r="R132" s="34">
        <f>SUM(R127:R131)</f>
        <v>69531453</v>
      </c>
      <c r="S132" s="34">
        <f>SUM(S127:S131)</f>
        <v>18339608</v>
      </c>
      <c r="T132" s="39">
        <f t="shared" si="30"/>
        <v>0.263759884321704</v>
      </c>
      <c r="U132" s="39">
        <f t="shared" si="31"/>
        <v>-0.42658690765709373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60864422</v>
      </c>
      <c r="E133" s="33">
        <v>60864422</v>
      </c>
      <c r="F133" s="33">
        <v>13690446</v>
      </c>
      <c r="G133" s="38">
        <f t="shared" si="24"/>
        <v>0.22493347591471419</v>
      </c>
      <c r="H133" s="33">
        <v>15828708</v>
      </c>
      <c r="I133" s="38">
        <f t="shared" si="25"/>
        <v>0.26006503438084072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29519154</v>
      </c>
      <c r="O133" s="38">
        <f t="shared" si="29"/>
        <v>0.48499851029555491</v>
      </c>
      <c r="P133" s="33">
        <v>26020331</v>
      </c>
      <c r="Q133" s="33">
        <v>70262188</v>
      </c>
      <c r="R133" s="33">
        <v>70262188</v>
      </c>
      <c r="S133" s="33">
        <v>13838456</v>
      </c>
      <c r="T133" s="38">
        <f t="shared" si="30"/>
        <v>0.19695452694982968</v>
      </c>
      <c r="U133" s="38">
        <f t="shared" si="31"/>
        <v>-0.39167922191304949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9818032</v>
      </c>
      <c r="E134" s="33">
        <v>9818032</v>
      </c>
      <c r="F134" s="33">
        <v>1034676</v>
      </c>
      <c r="G134" s="38">
        <f t="shared" si="24"/>
        <v>0.10538527476789646</v>
      </c>
      <c r="H134" s="33">
        <v>2462664</v>
      </c>
      <c r="I134" s="38">
        <f t="shared" si="25"/>
        <v>0.2508307163798203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3497340</v>
      </c>
      <c r="O134" s="38">
        <f t="shared" si="29"/>
        <v>0.35621599114771679</v>
      </c>
      <c r="P134" s="33">
        <v>4167350</v>
      </c>
      <c r="Q134" s="33">
        <v>9234647</v>
      </c>
      <c r="R134" s="33">
        <v>9234647</v>
      </c>
      <c r="S134" s="33">
        <v>1678056</v>
      </c>
      <c r="T134" s="38">
        <f t="shared" si="30"/>
        <v>0.18171306385614958</v>
      </c>
      <c r="U134" s="38">
        <f t="shared" si="31"/>
        <v>-0.40905755456105197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7937050</v>
      </c>
      <c r="E136" s="33">
        <v>7937050</v>
      </c>
      <c r="F136" s="33">
        <v>1935788</v>
      </c>
      <c r="G136" s="38">
        <f t="shared" si="24"/>
        <v>0.2438926301333619</v>
      </c>
      <c r="H136" s="33">
        <v>2188333</v>
      </c>
      <c r="I136" s="38">
        <f t="shared" si="25"/>
        <v>0.27571112693003069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4124121</v>
      </c>
      <c r="O136" s="38">
        <f t="shared" si="29"/>
        <v>0.51960375706339257</v>
      </c>
      <c r="P136" s="33">
        <v>0</v>
      </c>
      <c r="Q136" s="33">
        <v>64485</v>
      </c>
      <c r="R136" s="33">
        <v>64485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78619504</v>
      </c>
      <c r="E137" s="34">
        <f>SUM(E133:E136)</f>
        <v>78619504</v>
      </c>
      <c r="F137" s="34">
        <f>SUM(F133:F136)</f>
        <v>16660910</v>
      </c>
      <c r="G137" s="39">
        <f t="shared" ref="G137:G170" si="32">IF(($D137     =0),0,($F137     /$D137     ))</f>
        <v>0.21191827920969838</v>
      </c>
      <c r="H137" s="34">
        <f>SUM(H133:H136)</f>
        <v>20479705</v>
      </c>
      <c r="I137" s="39">
        <f t="shared" ref="I137:I170" si="33">IF(($D137     =0),0,($H137     /$D137     ))</f>
        <v>0.26049140427037037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37140615</v>
      </c>
      <c r="O137" s="39">
        <f t="shared" ref="O137:O170" si="37">IF(($D137     =0),0,($N137     /$D137     ))</f>
        <v>0.47240968348006879</v>
      </c>
      <c r="P137" s="34">
        <f>SUM(P133:P136)</f>
        <v>30187681</v>
      </c>
      <c r="Q137" s="34">
        <f>SUM(Q133:Q136)</f>
        <v>79561320</v>
      </c>
      <c r="R137" s="34">
        <f>SUM(R133:R136)</f>
        <v>79561320</v>
      </c>
      <c r="S137" s="34">
        <f>SUM(S133:S136)</f>
        <v>15516512</v>
      </c>
      <c r="T137" s="39">
        <f t="shared" ref="T137:T170" si="38">IF(($Q137     =0),0,($S137     /$Q137     ))</f>
        <v>0.19502582410648792</v>
      </c>
      <c r="U137" s="39">
        <f t="shared" ref="U137:U170" si="39">IF(($P137     =0),0,(($H137     /$P137     )-1))</f>
        <v>-0.32158733888833657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767002</v>
      </c>
      <c r="E138" s="33">
        <v>767002</v>
      </c>
      <c r="F138" s="33">
        <v>0</v>
      </c>
      <c r="G138" s="38">
        <f t="shared" si="32"/>
        <v>0</v>
      </c>
      <c r="H138" s="33">
        <v>3916</v>
      </c>
      <c r="I138" s="38">
        <f t="shared" si="33"/>
        <v>5.1055929449988395E-3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3916</v>
      </c>
      <c r="O138" s="38">
        <f t="shared" si="37"/>
        <v>5.1055929449988395E-3</v>
      </c>
      <c r="P138" s="33">
        <v>148550</v>
      </c>
      <c r="Q138" s="33">
        <v>667650</v>
      </c>
      <c r="R138" s="33">
        <v>667650</v>
      </c>
      <c r="S138" s="33">
        <v>148550</v>
      </c>
      <c r="T138" s="38">
        <f t="shared" si="38"/>
        <v>0.2224968171946379</v>
      </c>
      <c r="U138" s="38">
        <f t="shared" si="39"/>
        <v>-0.97363850555368558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21576658</v>
      </c>
      <c r="E139" s="33">
        <v>21576658</v>
      </c>
      <c r="F139" s="33">
        <v>4126936</v>
      </c>
      <c r="G139" s="38">
        <f t="shared" si="32"/>
        <v>0.19126854585172551</v>
      </c>
      <c r="H139" s="33">
        <v>6816541</v>
      </c>
      <c r="I139" s="38">
        <f t="shared" si="33"/>
        <v>0.31592200237868162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10943477</v>
      </c>
      <c r="O139" s="38">
        <f t="shared" si="37"/>
        <v>0.5071905482304071</v>
      </c>
      <c r="P139" s="33">
        <v>9063532</v>
      </c>
      <c r="Q139" s="33">
        <v>26344367</v>
      </c>
      <c r="R139" s="33">
        <v>26344367</v>
      </c>
      <c r="S139" s="33">
        <v>4606322</v>
      </c>
      <c r="T139" s="38">
        <f t="shared" si="38"/>
        <v>0.17485035795318218</v>
      </c>
      <c r="U139" s="38">
        <f t="shared" si="39"/>
        <v>-0.24791560287976033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37177227</v>
      </c>
      <c r="E140" s="33">
        <v>37177227</v>
      </c>
      <c r="F140" s="33">
        <v>3954992</v>
      </c>
      <c r="G140" s="38">
        <f t="shared" si="32"/>
        <v>0.10638211397531075</v>
      </c>
      <c r="H140" s="33">
        <v>8713339</v>
      </c>
      <c r="I140" s="38">
        <f t="shared" si="33"/>
        <v>0.23437302088184253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12668331</v>
      </c>
      <c r="O140" s="38">
        <f t="shared" si="37"/>
        <v>0.34075513485715325</v>
      </c>
      <c r="P140" s="33">
        <v>7242759</v>
      </c>
      <c r="Q140" s="33">
        <v>35390983</v>
      </c>
      <c r="R140" s="33">
        <v>35390983</v>
      </c>
      <c r="S140" s="33">
        <v>4035907</v>
      </c>
      <c r="T140" s="38">
        <f t="shared" si="38"/>
        <v>0.11403771972086789</v>
      </c>
      <c r="U140" s="38">
        <f t="shared" si="39"/>
        <v>0.20304141004829779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11499660</v>
      </c>
      <c r="E141" s="33">
        <v>11499660</v>
      </c>
      <c r="F141" s="33">
        <v>4772133</v>
      </c>
      <c r="G141" s="38">
        <f t="shared" si="32"/>
        <v>0.41498035594095828</v>
      </c>
      <c r="H141" s="33">
        <v>3728355</v>
      </c>
      <c r="I141" s="38">
        <f t="shared" si="33"/>
        <v>0.32421436807696924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8500488</v>
      </c>
      <c r="O141" s="38">
        <f t="shared" si="37"/>
        <v>0.73919472401792752</v>
      </c>
      <c r="P141" s="33">
        <v>10339213</v>
      </c>
      <c r="Q141" s="33">
        <v>10258542</v>
      </c>
      <c r="R141" s="33">
        <v>10258542</v>
      </c>
      <c r="S141" s="33">
        <v>5008366</v>
      </c>
      <c r="T141" s="38">
        <f t="shared" si="38"/>
        <v>0.48821421211708255</v>
      </c>
      <c r="U141" s="38">
        <f t="shared" si="39"/>
        <v>-0.63939663492762944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48493797</v>
      </c>
      <c r="E142" s="33">
        <v>48493797</v>
      </c>
      <c r="F142" s="33">
        <v>10091707</v>
      </c>
      <c r="G142" s="38">
        <f t="shared" si="32"/>
        <v>0.2081030487260051</v>
      </c>
      <c r="H142" s="33">
        <v>13599511</v>
      </c>
      <c r="I142" s="38">
        <f t="shared" si="33"/>
        <v>0.2804381558325903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23691218</v>
      </c>
      <c r="O142" s="38">
        <f t="shared" si="37"/>
        <v>0.4885412045585954</v>
      </c>
      <c r="P142" s="33">
        <v>19843991</v>
      </c>
      <c r="Q142" s="33">
        <v>48037577</v>
      </c>
      <c r="R142" s="33">
        <v>48037577</v>
      </c>
      <c r="S142" s="33">
        <v>8165738</v>
      </c>
      <c r="T142" s="38">
        <f t="shared" si="38"/>
        <v>0.16998646705265755</v>
      </c>
      <c r="U142" s="38">
        <f t="shared" si="39"/>
        <v>-0.31467863495805859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119514344</v>
      </c>
      <c r="E144" s="34">
        <f>SUM(E138:E143)</f>
        <v>119514344</v>
      </c>
      <c r="F144" s="34">
        <f>SUM(F138:F143)</f>
        <v>22945768</v>
      </c>
      <c r="G144" s="39">
        <f t="shared" si="32"/>
        <v>0.19199174954263232</v>
      </c>
      <c r="H144" s="34">
        <f>SUM(H138:H143)</f>
        <v>32861662</v>
      </c>
      <c r="I144" s="39">
        <f t="shared" si="33"/>
        <v>0.27495998304605179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55807430</v>
      </c>
      <c r="O144" s="39">
        <f t="shared" si="37"/>
        <v>0.46695173258868411</v>
      </c>
      <c r="P144" s="34">
        <f>SUM(P138:P143)</f>
        <v>46638045</v>
      </c>
      <c r="Q144" s="34">
        <f>SUM(Q138:Q143)</f>
        <v>120699119</v>
      </c>
      <c r="R144" s="34">
        <f>SUM(R138:R143)</f>
        <v>120699119</v>
      </c>
      <c r="S144" s="34">
        <f>SUM(S138:S143)</f>
        <v>21964883</v>
      </c>
      <c r="T144" s="39">
        <f t="shared" si="38"/>
        <v>0.18198047493619238</v>
      </c>
      <c r="U144" s="39">
        <f t="shared" si="39"/>
        <v>-0.29538937577679336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1998695</v>
      </c>
      <c r="E145" s="33">
        <v>1998695</v>
      </c>
      <c r="F145" s="33">
        <v>293830</v>
      </c>
      <c r="G145" s="38">
        <f t="shared" si="32"/>
        <v>0.14701092462831997</v>
      </c>
      <c r="H145" s="33">
        <v>762528</v>
      </c>
      <c r="I145" s="38">
        <f t="shared" si="33"/>
        <v>0.38151293719151746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1056358</v>
      </c>
      <c r="O145" s="38">
        <f t="shared" si="37"/>
        <v>0.52852386181983746</v>
      </c>
      <c r="P145" s="33">
        <v>1246860</v>
      </c>
      <c r="Q145" s="33">
        <v>4488301</v>
      </c>
      <c r="R145" s="33">
        <v>4488301</v>
      </c>
      <c r="S145" s="33">
        <v>664680</v>
      </c>
      <c r="T145" s="38">
        <f t="shared" si="38"/>
        <v>0.14809167210487889</v>
      </c>
      <c r="U145" s="38">
        <f t="shared" si="39"/>
        <v>-0.38844136470814683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4169552</v>
      </c>
      <c r="E146" s="33">
        <v>4169552</v>
      </c>
      <c r="F146" s="33">
        <v>4591333</v>
      </c>
      <c r="G146" s="38">
        <f t="shared" si="32"/>
        <v>1.1011573905302057</v>
      </c>
      <c r="H146" s="33">
        <v>5320373</v>
      </c>
      <c r="I146" s="38">
        <f t="shared" si="33"/>
        <v>1.2760059114264555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9911706</v>
      </c>
      <c r="O146" s="38">
        <f t="shared" si="37"/>
        <v>2.3771633019566609</v>
      </c>
      <c r="P146" s="33">
        <v>10099178</v>
      </c>
      <c r="Q146" s="33">
        <v>18757763</v>
      </c>
      <c r="R146" s="33">
        <v>18757763</v>
      </c>
      <c r="S146" s="33">
        <v>5641501</v>
      </c>
      <c r="T146" s="38">
        <f t="shared" si="38"/>
        <v>0.30075553252272141</v>
      </c>
      <c r="U146" s="38">
        <f t="shared" si="39"/>
        <v>-0.47318752080614879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22448276</v>
      </c>
      <c r="E147" s="33">
        <v>22448276</v>
      </c>
      <c r="F147" s="33">
        <v>4869583</v>
      </c>
      <c r="G147" s="38">
        <f t="shared" si="32"/>
        <v>0.21692458699278289</v>
      </c>
      <c r="H147" s="33">
        <v>6170851</v>
      </c>
      <c r="I147" s="38">
        <f t="shared" si="33"/>
        <v>0.27489197834167756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11040434</v>
      </c>
      <c r="O147" s="38">
        <f t="shared" si="37"/>
        <v>0.49181656533446044</v>
      </c>
      <c r="P147" s="33">
        <v>7345868</v>
      </c>
      <c r="Q147" s="33">
        <v>18952339</v>
      </c>
      <c r="R147" s="33">
        <v>18952339</v>
      </c>
      <c r="S147" s="33">
        <v>6817701</v>
      </c>
      <c r="T147" s="38">
        <f t="shared" si="38"/>
        <v>0.35972873849502163</v>
      </c>
      <c r="U147" s="38">
        <f t="shared" si="39"/>
        <v>-0.15995618216935015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14464661</v>
      </c>
      <c r="E148" s="33">
        <v>14464661</v>
      </c>
      <c r="F148" s="33">
        <v>3489047</v>
      </c>
      <c r="G148" s="38">
        <f t="shared" si="32"/>
        <v>0.24121180579344376</v>
      </c>
      <c r="H148" s="33">
        <v>3682208</v>
      </c>
      <c r="I148" s="38">
        <f t="shared" si="33"/>
        <v>0.25456580005573581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7171255</v>
      </c>
      <c r="O148" s="38">
        <f t="shared" si="37"/>
        <v>0.49577760584917957</v>
      </c>
      <c r="P148" s="33">
        <v>8243329</v>
      </c>
      <c r="Q148" s="33">
        <v>294468</v>
      </c>
      <c r="R148" s="33">
        <v>294468</v>
      </c>
      <c r="S148" s="33">
        <v>4321209</v>
      </c>
      <c r="T148" s="38">
        <f t="shared" si="38"/>
        <v>14.674630180528954</v>
      </c>
      <c r="U148" s="38">
        <f t="shared" si="39"/>
        <v>-0.55331056178881122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43081184</v>
      </c>
      <c r="E150" s="34">
        <f>SUM(E145:E149)</f>
        <v>43081184</v>
      </c>
      <c r="F150" s="34">
        <f>SUM(F145:F149)</f>
        <v>13243793</v>
      </c>
      <c r="G150" s="39">
        <f t="shared" si="32"/>
        <v>0.3074147869287901</v>
      </c>
      <c r="H150" s="34">
        <f>SUM(H145:H149)</f>
        <v>15935960</v>
      </c>
      <c r="I150" s="39">
        <f t="shared" si="33"/>
        <v>0.36990533964897532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29179753</v>
      </c>
      <c r="O150" s="39">
        <f t="shared" si="37"/>
        <v>0.67732012657776541</v>
      </c>
      <c r="P150" s="34">
        <f>SUM(P145:P149)</f>
        <v>26935235</v>
      </c>
      <c r="Q150" s="34">
        <f>SUM(Q145:Q149)</f>
        <v>42492871</v>
      </c>
      <c r="R150" s="34">
        <f>SUM(R145:R149)</f>
        <v>42492871</v>
      </c>
      <c r="S150" s="34">
        <f>SUM(S145:S149)</f>
        <v>17445091</v>
      </c>
      <c r="T150" s="39">
        <f t="shared" si="38"/>
        <v>0.41054159414175617</v>
      </c>
      <c r="U150" s="39">
        <f t="shared" si="39"/>
        <v>-0.40836009041688326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20639690</v>
      </c>
      <c r="E151" s="33">
        <v>20639690</v>
      </c>
      <c r="F151" s="33">
        <v>4119826</v>
      </c>
      <c r="G151" s="38">
        <f t="shared" si="32"/>
        <v>0.19960697084113183</v>
      </c>
      <c r="H151" s="33">
        <v>5684962</v>
      </c>
      <c r="I151" s="38">
        <f t="shared" si="33"/>
        <v>0.27543834233944403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9804788</v>
      </c>
      <c r="O151" s="38">
        <f t="shared" si="37"/>
        <v>0.47504531318057586</v>
      </c>
      <c r="P151" s="33">
        <v>10150919</v>
      </c>
      <c r="Q151" s="33">
        <v>17816764</v>
      </c>
      <c r="R151" s="33">
        <v>17816764</v>
      </c>
      <c r="S151" s="33">
        <v>5435509</v>
      </c>
      <c r="T151" s="38">
        <f t="shared" si="38"/>
        <v>0.30507835205091116</v>
      </c>
      <c r="U151" s="38">
        <f t="shared" si="39"/>
        <v>-0.4399559291134133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156103200</v>
      </c>
      <c r="E152" s="33">
        <v>156103200</v>
      </c>
      <c r="F152" s="33">
        <v>25889656</v>
      </c>
      <c r="G152" s="38">
        <f t="shared" si="32"/>
        <v>0.16584961743257026</v>
      </c>
      <c r="H152" s="33">
        <v>28044414</v>
      </c>
      <c r="I152" s="38">
        <f t="shared" si="33"/>
        <v>0.17965303722153037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53934070</v>
      </c>
      <c r="O152" s="38">
        <f t="shared" si="37"/>
        <v>0.34550265465410063</v>
      </c>
      <c r="P152" s="33">
        <v>47155661</v>
      </c>
      <c r="Q152" s="33">
        <v>107238700</v>
      </c>
      <c r="R152" s="33">
        <v>107238700</v>
      </c>
      <c r="S152" s="33">
        <v>24158954</v>
      </c>
      <c r="T152" s="38">
        <f t="shared" si="38"/>
        <v>0.22528204836500257</v>
      </c>
      <c r="U152" s="38">
        <f t="shared" si="39"/>
        <v>-0.40528001505482025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77259680</v>
      </c>
      <c r="E153" s="33">
        <v>77259680</v>
      </c>
      <c r="F153" s="33">
        <v>17537512</v>
      </c>
      <c r="G153" s="38">
        <f t="shared" si="32"/>
        <v>0.22699436497795486</v>
      </c>
      <c r="H153" s="33">
        <v>17789892</v>
      </c>
      <c r="I153" s="38">
        <f t="shared" si="33"/>
        <v>0.23026101065911742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35327404</v>
      </c>
      <c r="O153" s="38">
        <f t="shared" si="37"/>
        <v>0.45725537563707225</v>
      </c>
      <c r="P153" s="33">
        <v>33699722</v>
      </c>
      <c r="Q153" s="33">
        <v>68511550</v>
      </c>
      <c r="R153" s="33">
        <v>68511550</v>
      </c>
      <c r="S153" s="33">
        <v>18185448</v>
      </c>
      <c r="T153" s="38">
        <f t="shared" si="38"/>
        <v>0.265436236663745</v>
      </c>
      <c r="U153" s="38">
        <f t="shared" si="39"/>
        <v>-0.47210567493702171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15280966</v>
      </c>
      <c r="E154" s="33">
        <v>15280966</v>
      </c>
      <c r="F154" s="33">
        <v>2647033</v>
      </c>
      <c r="G154" s="38">
        <f t="shared" si="32"/>
        <v>0.17322419276372972</v>
      </c>
      <c r="H154" s="33">
        <v>5205197</v>
      </c>
      <c r="I154" s="38">
        <f t="shared" si="33"/>
        <v>0.34063271916186449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7852230</v>
      </c>
      <c r="O154" s="38">
        <f t="shared" si="37"/>
        <v>0.51385691192559424</v>
      </c>
      <c r="P154" s="33">
        <v>8675788</v>
      </c>
      <c r="Q154" s="33">
        <v>15083182</v>
      </c>
      <c r="R154" s="33">
        <v>15083182</v>
      </c>
      <c r="S154" s="33">
        <v>4482925</v>
      </c>
      <c r="T154" s="38">
        <f t="shared" si="38"/>
        <v>0.29721347922474184</v>
      </c>
      <c r="U154" s="38">
        <f t="shared" si="39"/>
        <v>-0.4000317896195712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200000</v>
      </c>
      <c r="E155" s="33">
        <v>200000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356975</v>
      </c>
      <c r="Q155" s="33">
        <v>322940</v>
      </c>
      <c r="R155" s="33">
        <v>322940</v>
      </c>
      <c r="S155" s="33">
        <v>356975</v>
      </c>
      <c r="T155" s="38">
        <f t="shared" si="38"/>
        <v>1.1053910943209264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269483536</v>
      </c>
      <c r="E157" s="34">
        <f>SUM(E151:E156)</f>
        <v>269483536</v>
      </c>
      <c r="F157" s="34">
        <f>SUM(F151:F156)</f>
        <v>50194027</v>
      </c>
      <c r="G157" s="39">
        <f t="shared" si="32"/>
        <v>0.18626008751792539</v>
      </c>
      <c r="H157" s="34">
        <f>SUM(H151:H156)</f>
        <v>56724465</v>
      </c>
      <c r="I157" s="39">
        <f t="shared" si="33"/>
        <v>0.21049324883431839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106918492</v>
      </c>
      <c r="O157" s="39">
        <f t="shared" si="37"/>
        <v>0.3967533363522438</v>
      </c>
      <c r="P157" s="34">
        <f>SUM(P151:P156)</f>
        <v>100039065</v>
      </c>
      <c r="Q157" s="34">
        <f>SUM(Q151:Q156)</f>
        <v>208973136</v>
      </c>
      <c r="R157" s="34">
        <f>SUM(R151:R156)</f>
        <v>208973136</v>
      </c>
      <c r="S157" s="34">
        <f>SUM(S151:S156)</f>
        <v>52619811</v>
      </c>
      <c r="T157" s="39">
        <f t="shared" si="38"/>
        <v>0.25180179618876947</v>
      </c>
      <c r="U157" s="39">
        <f t="shared" si="39"/>
        <v>-0.43297685759058224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880000</v>
      </c>
      <c r="E158" s="33">
        <v>880000</v>
      </c>
      <c r="F158" s="33">
        <v>0</v>
      </c>
      <c r="G158" s="38">
        <f t="shared" si="32"/>
        <v>0</v>
      </c>
      <c r="H158" s="33">
        <v>172631</v>
      </c>
      <c r="I158" s="38">
        <f t="shared" si="33"/>
        <v>0.19617159090909092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172631</v>
      </c>
      <c r="O158" s="38">
        <f t="shared" si="37"/>
        <v>0.19617159090909092</v>
      </c>
      <c r="P158" s="33">
        <v>0</v>
      </c>
      <c r="Q158" s="33">
        <v>422200</v>
      </c>
      <c r="R158" s="33">
        <v>422200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138482437</v>
      </c>
      <c r="E159" s="33">
        <v>138482437</v>
      </c>
      <c r="F159" s="33">
        <v>26725276</v>
      </c>
      <c r="G159" s="38">
        <f t="shared" si="32"/>
        <v>0.19298675398093984</v>
      </c>
      <c r="H159" s="33">
        <v>31009556</v>
      </c>
      <c r="I159" s="38">
        <f t="shared" si="33"/>
        <v>0.22392410670820301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57734832</v>
      </c>
      <c r="O159" s="38">
        <f t="shared" si="37"/>
        <v>0.41691086068914285</v>
      </c>
      <c r="P159" s="33">
        <v>52400251</v>
      </c>
      <c r="Q159" s="33">
        <v>130099860</v>
      </c>
      <c r="R159" s="33">
        <v>130099860</v>
      </c>
      <c r="S159" s="33">
        <v>28529665</v>
      </c>
      <c r="T159" s="38">
        <f t="shared" si="38"/>
        <v>0.21929051268771543</v>
      </c>
      <c r="U159" s="38">
        <f t="shared" si="39"/>
        <v>-0.40821741483642893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61492</v>
      </c>
      <c r="Q160" s="33">
        <v>0</v>
      </c>
      <c r="R160" s="33">
        <v>0</v>
      </c>
      <c r="S160" s="33">
        <v>61492</v>
      </c>
      <c r="T160" s="38">
        <f t="shared" si="38"/>
        <v>0</v>
      </c>
      <c r="U160" s="38">
        <f t="shared" si="39"/>
        <v>-1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139362437</v>
      </c>
      <c r="E163" s="34">
        <f>SUM(E158:E162)</f>
        <v>139362437</v>
      </c>
      <c r="F163" s="34">
        <f>SUM(F158:F162)</f>
        <v>26725276</v>
      </c>
      <c r="G163" s="39">
        <f t="shared" si="32"/>
        <v>0.19176814481222082</v>
      </c>
      <c r="H163" s="34">
        <f>SUM(H158:H162)</f>
        <v>31182187</v>
      </c>
      <c r="I163" s="39">
        <f t="shared" si="33"/>
        <v>0.22374886426534002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57907463</v>
      </c>
      <c r="O163" s="39">
        <f t="shared" si="37"/>
        <v>0.41551700907756084</v>
      </c>
      <c r="P163" s="34">
        <f>SUM(P158:P162)</f>
        <v>52461743</v>
      </c>
      <c r="Q163" s="34">
        <f>SUM(Q158:Q162)</f>
        <v>130522060</v>
      </c>
      <c r="R163" s="34">
        <f>SUM(R158:R162)</f>
        <v>130522060</v>
      </c>
      <c r="S163" s="34">
        <f>SUM(S158:S162)</f>
        <v>28591157</v>
      </c>
      <c r="T163" s="39">
        <f t="shared" si="38"/>
        <v>0.2190522966002835</v>
      </c>
      <c r="U163" s="39">
        <f t="shared" si="39"/>
        <v>-0.40562045374664735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38309759</v>
      </c>
      <c r="E164" s="33">
        <v>38309759</v>
      </c>
      <c r="F164" s="33">
        <v>9275950</v>
      </c>
      <c r="G164" s="38">
        <f t="shared" si="32"/>
        <v>0.24213021021614883</v>
      </c>
      <c r="H164" s="33">
        <v>10032606</v>
      </c>
      <c r="I164" s="38">
        <f t="shared" si="33"/>
        <v>0.26188120891076344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19308556</v>
      </c>
      <c r="O164" s="38">
        <f t="shared" si="37"/>
        <v>0.50401141912691227</v>
      </c>
      <c r="P164" s="33">
        <v>17549003</v>
      </c>
      <c r="Q164" s="33">
        <v>41239675</v>
      </c>
      <c r="R164" s="33">
        <v>41239675</v>
      </c>
      <c r="S164" s="33">
        <v>9023018</v>
      </c>
      <c r="T164" s="38">
        <f t="shared" si="38"/>
        <v>0.21879459525323611</v>
      </c>
      <c r="U164" s="38">
        <f t="shared" si="39"/>
        <v>-0.42830906120421774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18471896</v>
      </c>
      <c r="E165" s="33">
        <v>18471896</v>
      </c>
      <c r="F165" s="33">
        <v>3764351</v>
      </c>
      <c r="G165" s="38">
        <f t="shared" si="32"/>
        <v>0.20378801396456542</v>
      </c>
      <c r="H165" s="33">
        <v>5208705</v>
      </c>
      <c r="I165" s="38">
        <f t="shared" si="33"/>
        <v>0.28197998732777618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8973056</v>
      </c>
      <c r="O165" s="38">
        <f t="shared" si="37"/>
        <v>0.4857680012923416</v>
      </c>
      <c r="P165" s="33">
        <v>9743366</v>
      </c>
      <c r="Q165" s="33">
        <v>18030668</v>
      </c>
      <c r="R165" s="33">
        <v>18030668</v>
      </c>
      <c r="S165" s="33">
        <v>7527799</v>
      </c>
      <c r="T165" s="38">
        <f t="shared" si="38"/>
        <v>0.4174997287954057</v>
      </c>
      <c r="U165" s="38">
        <f t="shared" si="39"/>
        <v>-0.46541010570679575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15640548</v>
      </c>
      <c r="E167" s="33">
        <v>15640548</v>
      </c>
      <c r="F167" s="33">
        <v>2866926</v>
      </c>
      <c r="G167" s="38">
        <f t="shared" si="32"/>
        <v>0.18330086644022958</v>
      </c>
      <c r="H167" s="33">
        <v>3605736</v>
      </c>
      <c r="I167" s="38">
        <f t="shared" si="33"/>
        <v>0.23053770238740995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6472662</v>
      </c>
      <c r="O167" s="38">
        <f t="shared" si="37"/>
        <v>0.41383856882763953</v>
      </c>
      <c r="P167" s="33">
        <v>4575068</v>
      </c>
      <c r="Q167" s="33">
        <v>10169369</v>
      </c>
      <c r="R167" s="33">
        <v>10169369</v>
      </c>
      <c r="S167" s="33">
        <v>2567573</v>
      </c>
      <c r="T167" s="38">
        <f t="shared" si="38"/>
        <v>0.25248105364256129</v>
      </c>
      <c r="U167" s="38">
        <f t="shared" si="39"/>
        <v>-0.21187269784842544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72422203</v>
      </c>
      <c r="E169" s="34">
        <f>SUM(E164:E168)</f>
        <v>72422203</v>
      </c>
      <c r="F169" s="34">
        <f>SUM(F164:F168)</f>
        <v>15907227</v>
      </c>
      <c r="G169" s="39">
        <f t="shared" si="32"/>
        <v>0.2196457210781064</v>
      </c>
      <c r="H169" s="34">
        <f>SUM(H164:H168)</f>
        <v>18847047</v>
      </c>
      <c r="I169" s="39">
        <f t="shared" si="33"/>
        <v>0.2602385210513411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34754274</v>
      </c>
      <c r="O169" s="39">
        <f t="shared" si="37"/>
        <v>0.47988424212944752</v>
      </c>
      <c r="P169" s="34">
        <f>SUM(P164:P168)</f>
        <v>31867437</v>
      </c>
      <c r="Q169" s="34">
        <f>SUM(Q164:Q168)</f>
        <v>69439712</v>
      </c>
      <c r="R169" s="34">
        <f>SUM(R164:R168)</f>
        <v>69439712</v>
      </c>
      <c r="S169" s="34">
        <f>SUM(S164:S168)</f>
        <v>19118390</v>
      </c>
      <c r="T169" s="39">
        <f t="shared" si="38"/>
        <v>0.27532357853097089</v>
      </c>
      <c r="U169" s="39">
        <f t="shared" si="39"/>
        <v>-0.40857976749118541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3220928367</v>
      </c>
      <c r="E170" s="34">
        <f>SUM(E105,E107:E111,E113:E120,E122:E125,E127:E131,E133:E136,E138:E143,E145:E149,E151:E156,E158:E162,E164:E168)</f>
        <v>3198021511</v>
      </c>
      <c r="F170" s="34">
        <f>SUM(F105,F107:F111,F113:F120,F122:F125,F127:F131,F133:F136,F138:F143,F145:F149,F151:F156,F158:F162,F164:F168)</f>
        <v>680674085</v>
      </c>
      <c r="G170" s="39">
        <f t="shared" si="32"/>
        <v>0.21132853868277288</v>
      </c>
      <c r="H170" s="34">
        <f>SUM(H105,H107:H111,H113:H120,H122:H125,H127:H131,H133:H136,H138:H143,H145:H149,H151:H156,H158:H162,H164:H168)</f>
        <v>918207181</v>
      </c>
      <c r="I170" s="39">
        <f t="shared" si="33"/>
        <v>0.28507531878308301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1598881266</v>
      </c>
      <c r="O170" s="39">
        <f t="shared" si="37"/>
        <v>0.49640385746585591</v>
      </c>
      <c r="P170" s="34">
        <f>SUM(P105,P107:P111,P113:P120,P122:P125,P127:P131,P133:P136,P138:P143,P145:P149,P151:P156,P158:P162,P164:P168)</f>
        <v>1594078459</v>
      </c>
      <c r="Q170" s="34">
        <f>SUM(Q105,Q107:Q111,Q113:Q120,Q122:Q125,Q127:Q131,Q133:Q136,Q138:Q143,Q145:Q149,Q151:Q156,Q158:Q162,Q164:Q168)</f>
        <v>2851481200</v>
      </c>
      <c r="R170" s="34">
        <f>SUM(R105,R107:R111,R113:R120,R122:R125,R127:R131,R133:R136,R138:R143,R145:R149,R151:R156,R158:R162,R164:R168)</f>
        <v>2851481200</v>
      </c>
      <c r="S170" s="34">
        <f>SUM(S105,S107:S111,S113:S120,S122:S125,S127:S131,S133:S136,S138:S143,S145:S149,S151:S156,S158:S162,S164:S168)</f>
        <v>779841892</v>
      </c>
      <c r="T170" s="39">
        <f t="shared" si="38"/>
        <v>0.27348659777241385</v>
      </c>
      <c r="U170" s="39">
        <f t="shared" si="39"/>
        <v>-0.42398871535092997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200000</v>
      </c>
      <c r="E173" s="33">
        <v>200000</v>
      </c>
      <c r="F173" s="33">
        <v>102220</v>
      </c>
      <c r="G173" s="38">
        <f t="shared" ref="G173:G205" si="40">IF(($D173     =0),0,($F173     /$D173     ))</f>
        <v>0.5111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102220</v>
      </c>
      <c r="O173" s="38">
        <f t="shared" ref="O173:O205" si="45">IF(($D173     =0),0,($N173     /$D173     ))</f>
        <v>0.5111</v>
      </c>
      <c r="P173" s="33">
        <v>146925</v>
      </c>
      <c r="Q173" s="33">
        <v>140000</v>
      </c>
      <c r="R173" s="33">
        <v>140000</v>
      </c>
      <c r="S173" s="33">
        <v>18550</v>
      </c>
      <c r="T173" s="38">
        <f t="shared" ref="T173:T205" si="46">IF(($Q173     =0),0,($S173     /$Q173     ))</f>
        <v>0.13250000000000001</v>
      </c>
      <c r="U173" s="38">
        <f t="shared" ref="U173:U205" si="47">IF(($P173     =0),0,(($H173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18297616</v>
      </c>
      <c r="E175" s="33">
        <v>18297616</v>
      </c>
      <c r="F175" s="33">
        <v>5710160</v>
      </c>
      <c r="G175" s="38">
        <f t="shared" si="40"/>
        <v>0.31207125562149735</v>
      </c>
      <c r="H175" s="33">
        <v>4218431</v>
      </c>
      <c r="I175" s="38">
        <f t="shared" si="41"/>
        <v>0.23054538908238101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9928591</v>
      </c>
      <c r="O175" s="38">
        <f t="shared" si="45"/>
        <v>0.54261664470387838</v>
      </c>
      <c r="P175" s="33">
        <v>8783639</v>
      </c>
      <c r="Q175" s="33">
        <v>51032724</v>
      </c>
      <c r="R175" s="33">
        <v>51032724</v>
      </c>
      <c r="S175" s="33">
        <v>4381838</v>
      </c>
      <c r="T175" s="38">
        <f t="shared" si="46"/>
        <v>8.5863298224096371E-2</v>
      </c>
      <c r="U175" s="38">
        <f t="shared" si="47"/>
        <v>-0.51973993922109041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36981268</v>
      </c>
      <c r="E176" s="33">
        <v>36981268</v>
      </c>
      <c r="F176" s="33">
        <v>6618989</v>
      </c>
      <c r="G176" s="38">
        <f t="shared" si="40"/>
        <v>0.1789822079653948</v>
      </c>
      <c r="H176" s="33">
        <v>4835109</v>
      </c>
      <c r="I176" s="38">
        <f t="shared" si="41"/>
        <v>0.13074481383385772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11454098</v>
      </c>
      <c r="O176" s="38">
        <f t="shared" si="45"/>
        <v>0.30972702179925254</v>
      </c>
      <c r="P176" s="33">
        <v>8626128</v>
      </c>
      <c r="Q176" s="33">
        <v>29619692</v>
      </c>
      <c r="R176" s="33">
        <v>29619692</v>
      </c>
      <c r="S176" s="33">
        <v>2392867</v>
      </c>
      <c r="T176" s="38">
        <f t="shared" si="46"/>
        <v>8.0786356590068525E-2</v>
      </c>
      <c r="U176" s="38">
        <f t="shared" si="47"/>
        <v>-0.43948095831640799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83836512</v>
      </c>
      <c r="E178" s="33">
        <v>83836512</v>
      </c>
      <c r="F178" s="33">
        <v>18370579</v>
      </c>
      <c r="G178" s="38">
        <f t="shared" si="40"/>
        <v>0.21912384666003279</v>
      </c>
      <c r="H178" s="33">
        <v>20905194</v>
      </c>
      <c r="I178" s="38">
        <f t="shared" si="41"/>
        <v>0.24935667648005203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39275773</v>
      </c>
      <c r="O178" s="38">
        <f t="shared" si="45"/>
        <v>0.46848052314008481</v>
      </c>
      <c r="P178" s="33">
        <v>44476013</v>
      </c>
      <c r="Q178" s="33">
        <v>67644744</v>
      </c>
      <c r="R178" s="33">
        <v>67644744</v>
      </c>
      <c r="S178" s="33">
        <v>22054966</v>
      </c>
      <c r="T178" s="38">
        <f t="shared" si="46"/>
        <v>0.32604108901646522</v>
      </c>
      <c r="U178" s="38">
        <f t="shared" si="47"/>
        <v>-0.52996699591755225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139315396</v>
      </c>
      <c r="E179" s="34">
        <f>SUM(E173:E178)</f>
        <v>139315396</v>
      </c>
      <c r="F179" s="34">
        <f>SUM(F173:F178)</f>
        <v>30801948</v>
      </c>
      <c r="G179" s="39">
        <f t="shared" si="40"/>
        <v>0.22109507552201912</v>
      </c>
      <c r="H179" s="34">
        <f>SUM(H173:H178)</f>
        <v>29958734</v>
      </c>
      <c r="I179" s="39">
        <f t="shared" si="41"/>
        <v>0.21504252121567383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60760682</v>
      </c>
      <c r="O179" s="39">
        <f t="shared" si="45"/>
        <v>0.43613759673769292</v>
      </c>
      <c r="P179" s="34">
        <f>SUM(P173:P178)</f>
        <v>62032705</v>
      </c>
      <c r="Q179" s="34">
        <f>SUM(Q173:Q178)</f>
        <v>148437160</v>
      </c>
      <c r="R179" s="34">
        <f>SUM(R173:R178)</f>
        <v>148437160</v>
      </c>
      <c r="S179" s="34">
        <f>SUM(S173:S178)</f>
        <v>28848221</v>
      </c>
      <c r="T179" s="39">
        <f t="shared" si="46"/>
        <v>0.19434635505017747</v>
      </c>
      <c r="U179" s="39">
        <f t="shared" si="47"/>
        <v>-0.51704936936088797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46704480</v>
      </c>
      <c r="E180" s="33">
        <v>46704480</v>
      </c>
      <c r="F180" s="33">
        <v>5368554</v>
      </c>
      <c r="G180" s="38">
        <f t="shared" si="40"/>
        <v>0.11494730269986948</v>
      </c>
      <c r="H180" s="33">
        <v>5979386</v>
      </c>
      <c r="I180" s="38">
        <f t="shared" si="41"/>
        <v>0.1280259623916164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11347940</v>
      </c>
      <c r="O180" s="38">
        <f t="shared" si="45"/>
        <v>0.24297326509148587</v>
      </c>
      <c r="P180" s="33">
        <v>10732947</v>
      </c>
      <c r="Q180" s="33">
        <v>13943016</v>
      </c>
      <c r="R180" s="33">
        <v>13943016</v>
      </c>
      <c r="S180" s="33">
        <v>5519716</v>
      </c>
      <c r="T180" s="38">
        <f t="shared" si="46"/>
        <v>0.39587676009265138</v>
      </c>
      <c r="U180" s="38">
        <f t="shared" si="47"/>
        <v>-0.44289429548100812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1029628</v>
      </c>
      <c r="E181" s="33">
        <v>1029628</v>
      </c>
      <c r="F181" s="33">
        <v>95846</v>
      </c>
      <c r="G181" s="38">
        <f t="shared" si="40"/>
        <v>9.3087989060126566E-2</v>
      </c>
      <c r="H181" s="33">
        <v>95844</v>
      </c>
      <c r="I181" s="38">
        <f t="shared" si="41"/>
        <v>9.3086046611009027E-2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191690</v>
      </c>
      <c r="O181" s="38">
        <f t="shared" si="45"/>
        <v>0.18617403567113561</v>
      </c>
      <c r="P181" s="33">
        <v>2445724</v>
      </c>
      <c r="Q181" s="33">
        <v>6309528</v>
      </c>
      <c r="R181" s="33">
        <v>6309528</v>
      </c>
      <c r="S181" s="33">
        <v>1579879</v>
      </c>
      <c r="T181" s="38">
        <f t="shared" si="46"/>
        <v>0.25039575068055803</v>
      </c>
      <c r="U181" s="38">
        <f t="shared" si="47"/>
        <v>-0.96081160425297374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5329284</v>
      </c>
      <c r="E182" s="33">
        <v>5329284</v>
      </c>
      <c r="F182" s="33">
        <v>929768</v>
      </c>
      <c r="G182" s="38">
        <f t="shared" si="40"/>
        <v>0.17446396176296852</v>
      </c>
      <c r="H182" s="33">
        <v>1142561</v>
      </c>
      <c r="I182" s="38">
        <f t="shared" si="41"/>
        <v>0.21439296535894878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2072329</v>
      </c>
      <c r="O182" s="38">
        <f t="shared" si="45"/>
        <v>0.38885692712191733</v>
      </c>
      <c r="P182" s="33">
        <v>2173809</v>
      </c>
      <c r="Q182" s="33">
        <v>5014068</v>
      </c>
      <c r="R182" s="33">
        <v>5014068</v>
      </c>
      <c r="S182" s="33">
        <v>1187992</v>
      </c>
      <c r="T182" s="38">
        <f t="shared" si="46"/>
        <v>0.23693176877537361</v>
      </c>
      <c r="U182" s="38">
        <f t="shared" si="47"/>
        <v>-0.47439678463011237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13108140</v>
      </c>
      <c r="E183" s="33">
        <v>12978140</v>
      </c>
      <c r="F183" s="33">
        <v>4014</v>
      </c>
      <c r="G183" s="38">
        <f t="shared" si="40"/>
        <v>3.0622193537755928E-4</v>
      </c>
      <c r="H183" s="33">
        <v>3925168</v>
      </c>
      <c r="I183" s="38">
        <f t="shared" si="41"/>
        <v>0.2994450776387802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3929182</v>
      </c>
      <c r="O183" s="38">
        <f t="shared" si="45"/>
        <v>0.29975129957415775</v>
      </c>
      <c r="P183" s="33">
        <v>4177982</v>
      </c>
      <c r="Q183" s="33">
        <v>8062080</v>
      </c>
      <c r="R183" s="33">
        <v>8062080</v>
      </c>
      <c r="S183" s="33">
        <v>1179171</v>
      </c>
      <c r="T183" s="38">
        <f t="shared" si="46"/>
        <v>0.14626138663967611</v>
      </c>
      <c r="U183" s="38">
        <f t="shared" si="47"/>
        <v>-6.0511031402241566E-2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66171532</v>
      </c>
      <c r="E185" s="34">
        <f>SUM(E180:E184)</f>
        <v>66041532</v>
      </c>
      <c r="F185" s="34">
        <f>SUM(F180:F184)</f>
        <v>6398182</v>
      </c>
      <c r="G185" s="39">
        <f t="shared" si="40"/>
        <v>9.6690854913257865E-2</v>
      </c>
      <c r="H185" s="34">
        <f>SUM(H180:H184)</f>
        <v>11142959</v>
      </c>
      <c r="I185" s="39">
        <f t="shared" si="41"/>
        <v>0.16839505846713659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17541141</v>
      </c>
      <c r="O185" s="39">
        <f t="shared" si="45"/>
        <v>0.26508591338039444</v>
      </c>
      <c r="P185" s="34">
        <f>SUM(P180:P184)</f>
        <v>19530462</v>
      </c>
      <c r="Q185" s="34">
        <f>SUM(Q180:Q184)</f>
        <v>33328692</v>
      </c>
      <c r="R185" s="34">
        <f>SUM(R180:R184)</f>
        <v>33328692</v>
      </c>
      <c r="S185" s="34">
        <f>SUM(S180:S184)</f>
        <v>9466758</v>
      </c>
      <c r="T185" s="39">
        <f t="shared" si="46"/>
        <v>0.28404229004846637</v>
      </c>
      <c r="U185" s="39">
        <f t="shared" si="47"/>
        <v>-0.42945748031971798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15812697</v>
      </c>
      <c r="E186" s="33">
        <v>15812697</v>
      </c>
      <c r="F186" s="33">
        <v>3974607</v>
      </c>
      <c r="G186" s="38">
        <f t="shared" si="40"/>
        <v>0.2513554139436176</v>
      </c>
      <c r="H186" s="33">
        <v>4504856</v>
      </c>
      <c r="I186" s="38">
        <f t="shared" si="41"/>
        <v>0.28488852976819828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8479463</v>
      </c>
      <c r="O186" s="38">
        <f t="shared" si="45"/>
        <v>0.53624394371181594</v>
      </c>
      <c r="P186" s="33">
        <v>9284784</v>
      </c>
      <c r="Q186" s="33">
        <v>14685334</v>
      </c>
      <c r="R186" s="33">
        <v>14685334</v>
      </c>
      <c r="S186" s="33">
        <v>4621346</v>
      </c>
      <c r="T186" s="38">
        <f t="shared" si="46"/>
        <v>0.31469124229656609</v>
      </c>
      <c r="U186" s="38">
        <f t="shared" si="47"/>
        <v>-0.51481305327081384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15600488</v>
      </c>
      <c r="E187" s="33">
        <v>15600488</v>
      </c>
      <c r="F187" s="33">
        <v>3468535</v>
      </c>
      <c r="G187" s="38">
        <f t="shared" si="40"/>
        <v>0.22233503208361174</v>
      </c>
      <c r="H187" s="33">
        <v>4228942</v>
      </c>
      <c r="I187" s="38">
        <f t="shared" si="41"/>
        <v>0.27107754577933718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7697477</v>
      </c>
      <c r="O187" s="38">
        <f t="shared" si="45"/>
        <v>0.4934125778629489</v>
      </c>
      <c r="P187" s="33">
        <v>7741428</v>
      </c>
      <c r="Q187" s="33">
        <v>14349573</v>
      </c>
      <c r="R187" s="33">
        <v>14349573</v>
      </c>
      <c r="S187" s="33">
        <v>4221188</v>
      </c>
      <c r="T187" s="38">
        <f t="shared" si="46"/>
        <v>0.29416819580624454</v>
      </c>
      <c r="U187" s="38">
        <f t="shared" si="47"/>
        <v>-0.45372585006280497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50902616</v>
      </c>
      <c r="E188" s="33">
        <v>50902616</v>
      </c>
      <c r="F188" s="33">
        <v>14664962</v>
      </c>
      <c r="G188" s="38">
        <f t="shared" si="40"/>
        <v>0.2880983955716539</v>
      </c>
      <c r="H188" s="33">
        <v>15575845</v>
      </c>
      <c r="I188" s="38">
        <f t="shared" si="41"/>
        <v>0.30599301615461177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30240807</v>
      </c>
      <c r="O188" s="38">
        <f t="shared" si="45"/>
        <v>0.59409141172626567</v>
      </c>
      <c r="P188" s="33">
        <v>27956573</v>
      </c>
      <c r="Q188" s="33">
        <v>54804168</v>
      </c>
      <c r="R188" s="33">
        <v>54804168</v>
      </c>
      <c r="S188" s="33">
        <v>13866207</v>
      </c>
      <c r="T188" s="38">
        <f t="shared" si="46"/>
        <v>0.25301373063450211</v>
      </c>
      <c r="U188" s="38">
        <f t="shared" si="47"/>
        <v>-0.44285571053361938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16771818</v>
      </c>
      <c r="E189" s="33">
        <v>16771818</v>
      </c>
      <c r="F189" s="33">
        <v>2192603</v>
      </c>
      <c r="G189" s="38">
        <f t="shared" si="40"/>
        <v>0.13073138523206013</v>
      </c>
      <c r="H189" s="33">
        <v>2365626</v>
      </c>
      <c r="I189" s="38">
        <f t="shared" si="41"/>
        <v>0.14104767890994285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4558229</v>
      </c>
      <c r="O189" s="38">
        <f t="shared" si="45"/>
        <v>0.27177906414200298</v>
      </c>
      <c r="P189" s="33">
        <v>92526</v>
      </c>
      <c r="Q189" s="33">
        <v>11571432</v>
      </c>
      <c r="R189" s="33">
        <v>11571432</v>
      </c>
      <c r="S189" s="33">
        <v>74492</v>
      </c>
      <c r="T189" s="38">
        <f t="shared" si="46"/>
        <v>6.4375783394829611E-3</v>
      </c>
      <c r="U189" s="38">
        <f t="shared" si="47"/>
        <v>24.567148693340251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44874000</v>
      </c>
      <c r="E190" s="33">
        <v>44874000</v>
      </c>
      <c r="F190" s="33">
        <v>9797339</v>
      </c>
      <c r="G190" s="38">
        <f t="shared" si="40"/>
        <v>0.21832996835584079</v>
      </c>
      <c r="H190" s="33">
        <v>11499040</v>
      </c>
      <c r="I190" s="38">
        <f t="shared" si="41"/>
        <v>0.2562517270579846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21296379</v>
      </c>
      <c r="O190" s="38">
        <f t="shared" si="45"/>
        <v>0.47458169541382539</v>
      </c>
      <c r="P190" s="33">
        <v>19268092</v>
      </c>
      <c r="Q190" s="33">
        <v>42708000</v>
      </c>
      <c r="R190" s="33">
        <v>42708000</v>
      </c>
      <c r="S190" s="33">
        <v>9897942</v>
      </c>
      <c r="T190" s="38">
        <f t="shared" si="46"/>
        <v>0.23175849957853328</v>
      </c>
      <c r="U190" s="38">
        <f t="shared" si="47"/>
        <v>-0.40320816404654913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143961619</v>
      </c>
      <c r="E191" s="34">
        <f>SUM(E186:E190)</f>
        <v>143961619</v>
      </c>
      <c r="F191" s="34">
        <f>SUM(F186:F190)</f>
        <v>34098046</v>
      </c>
      <c r="G191" s="39">
        <f t="shared" si="40"/>
        <v>0.23685511622372071</v>
      </c>
      <c r="H191" s="34">
        <f>SUM(H186:H190)</f>
        <v>38174309</v>
      </c>
      <c r="I191" s="39">
        <f t="shared" si="41"/>
        <v>0.26517004507986258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72272355</v>
      </c>
      <c r="O191" s="39">
        <f t="shared" si="45"/>
        <v>0.50202516130358332</v>
      </c>
      <c r="P191" s="34">
        <f>SUM(P186:P190)</f>
        <v>64343403</v>
      </c>
      <c r="Q191" s="34">
        <f>SUM(Q186:Q190)</f>
        <v>138118507</v>
      </c>
      <c r="R191" s="34">
        <f>SUM(R186:R190)</f>
        <v>138118507</v>
      </c>
      <c r="S191" s="34">
        <f>SUM(S186:S190)</f>
        <v>32681175</v>
      </c>
      <c r="T191" s="39">
        <f t="shared" si="46"/>
        <v>0.23661691477739474</v>
      </c>
      <c r="U191" s="39">
        <f t="shared" si="47"/>
        <v>-0.40670982229522423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1672488</v>
      </c>
      <c r="E192" s="33">
        <v>1672488</v>
      </c>
      <c r="F192" s="33">
        <v>306655</v>
      </c>
      <c r="G192" s="38">
        <f t="shared" si="40"/>
        <v>0.18335258608731422</v>
      </c>
      <c r="H192" s="33">
        <v>323655</v>
      </c>
      <c r="I192" s="38">
        <f t="shared" si="41"/>
        <v>0.19351708353064417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630310</v>
      </c>
      <c r="O192" s="38">
        <f t="shared" si="45"/>
        <v>0.37686966961795837</v>
      </c>
      <c r="P192" s="33">
        <v>606006</v>
      </c>
      <c r="Q192" s="33">
        <v>1248420</v>
      </c>
      <c r="R192" s="33">
        <v>1248420</v>
      </c>
      <c r="S192" s="33">
        <v>331586</v>
      </c>
      <c r="T192" s="38">
        <f t="shared" si="46"/>
        <v>0.26560452411848579</v>
      </c>
      <c r="U192" s="38">
        <f t="shared" si="47"/>
        <v>-0.46592112949376741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26866119</v>
      </c>
      <c r="E193" s="33">
        <v>26866119</v>
      </c>
      <c r="F193" s="33">
        <v>5138608</v>
      </c>
      <c r="G193" s="38">
        <f t="shared" si="40"/>
        <v>0.19126722397083107</v>
      </c>
      <c r="H193" s="33">
        <v>5431042</v>
      </c>
      <c r="I193" s="38">
        <f t="shared" si="41"/>
        <v>0.20215208605306931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10569650</v>
      </c>
      <c r="O193" s="38">
        <f t="shared" si="45"/>
        <v>0.39341931002390035</v>
      </c>
      <c r="P193" s="33">
        <v>8990542</v>
      </c>
      <c r="Q193" s="33">
        <v>21401522</v>
      </c>
      <c r="R193" s="33">
        <v>21401522</v>
      </c>
      <c r="S193" s="33">
        <v>4278770</v>
      </c>
      <c r="T193" s="38">
        <f t="shared" si="46"/>
        <v>0.19992830416453558</v>
      </c>
      <c r="U193" s="38">
        <f t="shared" si="47"/>
        <v>-0.39591606379237199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18645059</v>
      </c>
      <c r="E194" s="33">
        <v>18645059</v>
      </c>
      <c r="F194" s="33">
        <v>6287344</v>
      </c>
      <c r="G194" s="38">
        <f t="shared" si="40"/>
        <v>0.33721234135005956</v>
      </c>
      <c r="H194" s="33">
        <v>841762</v>
      </c>
      <c r="I194" s="38">
        <f t="shared" si="41"/>
        <v>4.5146652526012389E-2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7129106</v>
      </c>
      <c r="O194" s="38">
        <f t="shared" si="45"/>
        <v>0.38235899387607192</v>
      </c>
      <c r="P194" s="33">
        <v>20577499</v>
      </c>
      <c r="Q194" s="33">
        <v>17020872</v>
      </c>
      <c r="R194" s="33">
        <v>17020872</v>
      </c>
      <c r="S194" s="33">
        <v>11740936</v>
      </c>
      <c r="T194" s="38">
        <f t="shared" si="46"/>
        <v>0.6897963864601061</v>
      </c>
      <c r="U194" s="38">
        <f t="shared" si="47"/>
        <v>-0.95909308512176339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41437410</v>
      </c>
      <c r="E195" s="33">
        <v>41437410</v>
      </c>
      <c r="F195" s="33">
        <v>16700211</v>
      </c>
      <c r="G195" s="38">
        <f t="shared" si="40"/>
        <v>0.40302255860103225</v>
      </c>
      <c r="H195" s="33">
        <v>16520361</v>
      </c>
      <c r="I195" s="38">
        <f t="shared" si="41"/>
        <v>0.39868227768096509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33220572</v>
      </c>
      <c r="O195" s="38">
        <f t="shared" si="45"/>
        <v>0.8017048362819974</v>
      </c>
      <c r="P195" s="33">
        <v>24375636</v>
      </c>
      <c r="Q195" s="33">
        <v>38695081</v>
      </c>
      <c r="R195" s="33">
        <v>38695081</v>
      </c>
      <c r="S195" s="33">
        <v>12441310</v>
      </c>
      <c r="T195" s="38">
        <f t="shared" si="46"/>
        <v>0.32152174587772536</v>
      </c>
      <c r="U195" s="38">
        <f t="shared" si="47"/>
        <v>-0.32225928381930224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16920728</v>
      </c>
      <c r="E196" s="33">
        <v>16920728</v>
      </c>
      <c r="F196" s="33">
        <v>2894637</v>
      </c>
      <c r="G196" s="38">
        <f t="shared" si="40"/>
        <v>0.17107047640030618</v>
      </c>
      <c r="H196" s="33">
        <v>3649552</v>
      </c>
      <c r="I196" s="38">
        <f t="shared" si="41"/>
        <v>0.21568528257176642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6544189</v>
      </c>
      <c r="O196" s="38">
        <f t="shared" si="45"/>
        <v>0.38675575897207259</v>
      </c>
      <c r="P196" s="33">
        <v>2509156</v>
      </c>
      <c r="Q196" s="33">
        <v>17746608</v>
      </c>
      <c r="R196" s="33">
        <v>17746608</v>
      </c>
      <c r="S196" s="33">
        <v>1761232</v>
      </c>
      <c r="T196" s="38">
        <f t="shared" si="46"/>
        <v>9.9243303283647222E-2</v>
      </c>
      <c r="U196" s="38">
        <f t="shared" si="47"/>
        <v>0.45449386168097949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47548312</v>
      </c>
      <c r="E197" s="33">
        <v>47548312</v>
      </c>
      <c r="F197" s="33">
        <v>10303637</v>
      </c>
      <c r="G197" s="38">
        <f t="shared" si="40"/>
        <v>0.21669827101328012</v>
      </c>
      <c r="H197" s="33">
        <v>11427621</v>
      </c>
      <c r="I197" s="38">
        <f t="shared" si="41"/>
        <v>0.24033704918904378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21731258</v>
      </c>
      <c r="O197" s="38">
        <f t="shared" si="45"/>
        <v>0.4570353202023239</v>
      </c>
      <c r="P197" s="33">
        <v>22569915</v>
      </c>
      <c r="Q197" s="33">
        <v>20094912</v>
      </c>
      <c r="R197" s="33">
        <v>20094912</v>
      </c>
      <c r="S197" s="33">
        <v>10316144</v>
      </c>
      <c r="T197" s="38">
        <f t="shared" si="46"/>
        <v>0.51337094683470119</v>
      </c>
      <c r="U197" s="38">
        <f t="shared" si="47"/>
        <v>-0.4936790413255876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153090116</v>
      </c>
      <c r="E198" s="34">
        <f>SUM(E192:E197)</f>
        <v>153090116</v>
      </c>
      <c r="F198" s="34">
        <f>SUM(F192:F197)</f>
        <v>41631092</v>
      </c>
      <c r="G198" s="39">
        <f t="shared" si="40"/>
        <v>0.27193847054110271</v>
      </c>
      <c r="H198" s="34">
        <f>SUM(H192:H197)</f>
        <v>38193993</v>
      </c>
      <c r="I198" s="39">
        <f t="shared" si="41"/>
        <v>0.24948699496706894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79825085</v>
      </c>
      <c r="O198" s="39">
        <f t="shared" si="45"/>
        <v>0.5214254655081717</v>
      </c>
      <c r="P198" s="34">
        <f>SUM(P192:P197)</f>
        <v>79628754</v>
      </c>
      <c r="Q198" s="34">
        <f>SUM(Q192:Q197)</f>
        <v>116207415</v>
      </c>
      <c r="R198" s="34">
        <f>SUM(R192:R197)</f>
        <v>116207415</v>
      </c>
      <c r="S198" s="34">
        <f>SUM(S192:S197)</f>
        <v>40869978</v>
      </c>
      <c r="T198" s="39">
        <f t="shared" si="46"/>
        <v>0.351698538341981</v>
      </c>
      <c r="U198" s="39">
        <f t="shared" si="47"/>
        <v>-0.52034923213792839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56310502</v>
      </c>
      <c r="E200" s="33">
        <v>56310502</v>
      </c>
      <c r="F200" s="33">
        <v>3973979</v>
      </c>
      <c r="G200" s="38">
        <f t="shared" si="40"/>
        <v>7.0572608285395855E-2</v>
      </c>
      <c r="H200" s="33">
        <v>4595169</v>
      </c>
      <c r="I200" s="38">
        <f t="shared" si="41"/>
        <v>8.1604120666514388E-2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8569148</v>
      </c>
      <c r="O200" s="38">
        <f t="shared" si="45"/>
        <v>0.15217672895191026</v>
      </c>
      <c r="P200" s="33">
        <v>8163928</v>
      </c>
      <c r="Q200" s="33">
        <v>42740462</v>
      </c>
      <c r="R200" s="33">
        <v>42740462</v>
      </c>
      <c r="S200" s="33">
        <v>4547912</v>
      </c>
      <c r="T200" s="38">
        <f t="shared" si="46"/>
        <v>0.10640764716113738</v>
      </c>
      <c r="U200" s="38">
        <f t="shared" si="47"/>
        <v>-0.43713749067850671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17746719</v>
      </c>
      <c r="E201" s="33">
        <v>17746719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36580</v>
      </c>
      <c r="Q201" s="33">
        <v>15477213</v>
      </c>
      <c r="R201" s="33">
        <v>15477213</v>
      </c>
      <c r="S201" s="33">
        <v>36580</v>
      </c>
      <c r="T201" s="38">
        <f t="shared" si="46"/>
        <v>2.3634746126450544E-3</v>
      </c>
      <c r="U201" s="38">
        <f t="shared" si="47"/>
        <v>-1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3164883</v>
      </c>
      <c r="G202" s="38">
        <f t="shared" si="40"/>
        <v>0</v>
      </c>
      <c r="H202" s="33">
        <v>11017058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14181941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74057221</v>
      </c>
      <c r="E204" s="34">
        <f>SUM(E199:E203)</f>
        <v>74057221</v>
      </c>
      <c r="F204" s="34">
        <f>SUM(F199:F203)</f>
        <v>7138862</v>
      </c>
      <c r="G204" s="39">
        <f t="shared" si="40"/>
        <v>9.6396568809947653E-2</v>
      </c>
      <c r="H204" s="34">
        <f>SUM(H199:H203)</f>
        <v>15612227</v>
      </c>
      <c r="I204" s="39">
        <f t="shared" si="41"/>
        <v>0.21081302794227183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22751089</v>
      </c>
      <c r="O204" s="39">
        <f t="shared" si="45"/>
        <v>0.30720959675221948</v>
      </c>
      <c r="P204" s="34">
        <f>SUM(P199:P203)</f>
        <v>8200508</v>
      </c>
      <c r="Q204" s="34">
        <f>SUM(Q199:Q203)</f>
        <v>58217675</v>
      </c>
      <c r="R204" s="34">
        <f>SUM(R199:R203)</f>
        <v>58217675</v>
      </c>
      <c r="S204" s="34">
        <f>SUM(S199:S203)</f>
        <v>4584492</v>
      </c>
      <c r="T204" s="39">
        <f t="shared" si="46"/>
        <v>7.8747425073227337E-2</v>
      </c>
      <c r="U204" s="39">
        <f t="shared" si="47"/>
        <v>0.90381217846504147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576595884</v>
      </c>
      <c r="E205" s="34">
        <f>SUM(E173:E178,E180:E184,E186:E190,E192:E197,E199:E203)</f>
        <v>576465884</v>
      </c>
      <c r="F205" s="34">
        <f>SUM(F173:F178,F180:F184,F186:F190,F192:F197,F199:F203)</f>
        <v>120068130</v>
      </c>
      <c r="G205" s="39">
        <f t="shared" si="40"/>
        <v>0.20823618990662099</v>
      </c>
      <c r="H205" s="34">
        <f>SUM(H173:H178,H180:H184,H186:H190,H192:H197,H199:H203)</f>
        <v>133082222</v>
      </c>
      <c r="I205" s="39">
        <f t="shared" si="41"/>
        <v>0.23080674991429526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253150352</v>
      </c>
      <c r="O205" s="39">
        <f t="shared" si="45"/>
        <v>0.43904293982091624</v>
      </c>
      <c r="P205" s="34">
        <f>SUM(P173:P178,P180:P184,P186:P190,P192:P197,P199:P203)</f>
        <v>233735832</v>
      </c>
      <c r="Q205" s="34">
        <f>SUM(Q173:Q178,Q180:Q184,Q186:Q190,Q192:Q197,Q199:Q203)</f>
        <v>494309449</v>
      </c>
      <c r="R205" s="34">
        <f>SUM(R173:R178,R180:R184,R186:R190,R192:R197,R199:R203)</f>
        <v>494309449</v>
      </c>
      <c r="S205" s="34">
        <f>SUM(S173:S178,S180:S184,S186:S190,S192:S197,S199:S203)</f>
        <v>116450624</v>
      </c>
      <c r="T205" s="39">
        <f t="shared" si="46"/>
        <v>0.23558243573045679</v>
      </c>
      <c r="U205" s="39">
        <f t="shared" si="47"/>
        <v>-0.43062978037530852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37441408</v>
      </c>
      <c r="E208" s="33">
        <v>37441408</v>
      </c>
      <c r="F208" s="33">
        <v>8931074</v>
      </c>
      <c r="G208" s="38">
        <f t="shared" ref="G208:G231" si="48">IF(($D208     =0),0,($F208     /$D208     ))</f>
        <v>0.23853467262769606</v>
      </c>
      <c r="H208" s="33">
        <v>9243208</v>
      </c>
      <c r="I208" s="38">
        <f t="shared" ref="I208:I231" si="49">IF(($D208     =0),0,($H208     /$D208     ))</f>
        <v>0.24687127150773816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18174282</v>
      </c>
      <c r="O208" s="38">
        <f t="shared" ref="O208:O231" si="53">IF(($D208     =0),0,($N208     /$D208     ))</f>
        <v>0.4854059441354342</v>
      </c>
      <c r="P208" s="33">
        <v>16351199</v>
      </c>
      <c r="Q208" s="33">
        <v>38830827</v>
      </c>
      <c r="R208" s="33">
        <v>38830827</v>
      </c>
      <c r="S208" s="33">
        <v>9129323</v>
      </c>
      <c r="T208" s="38">
        <f t="shared" ref="T208:T231" si="54">IF(($Q208     =0),0,($S208     /$Q208     ))</f>
        <v>0.23510503652162751</v>
      </c>
      <c r="U208" s="38">
        <f t="shared" ref="U208:U231" si="55">IF(($P208     =0),0,(($H208     /$P208     )-1))</f>
        <v>-0.43470763214367336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29719559</v>
      </c>
      <c r="E209" s="33">
        <v>29719559</v>
      </c>
      <c r="F209" s="33">
        <v>4503255</v>
      </c>
      <c r="G209" s="38">
        <f t="shared" si="48"/>
        <v>0.15152496038046864</v>
      </c>
      <c r="H209" s="33">
        <v>10377202</v>
      </c>
      <c r="I209" s="38">
        <f t="shared" si="49"/>
        <v>0.34917079355046959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14880457</v>
      </c>
      <c r="O209" s="38">
        <f t="shared" si="53"/>
        <v>0.50069575393093824</v>
      </c>
      <c r="P209" s="33">
        <v>9430843</v>
      </c>
      <c r="Q209" s="33">
        <v>21649012</v>
      </c>
      <c r="R209" s="33">
        <v>21649012</v>
      </c>
      <c r="S209" s="33">
        <v>4807268</v>
      </c>
      <c r="T209" s="38">
        <f t="shared" si="54"/>
        <v>0.22205484481231752</v>
      </c>
      <c r="U209" s="38">
        <f t="shared" si="55"/>
        <v>0.10034723300981674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25582431</v>
      </c>
      <c r="E210" s="33">
        <v>25582431</v>
      </c>
      <c r="F210" s="33">
        <v>7048258</v>
      </c>
      <c r="G210" s="38">
        <f t="shared" si="48"/>
        <v>0.27551165876300027</v>
      </c>
      <c r="H210" s="33">
        <v>6699844</v>
      </c>
      <c r="I210" s="38">
        <f t="shared" si="49"/>
        <v>0.26189239013290017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13748102</v>
      </c>
      <c r="O210" s="38">
        <f t="shared" si="53"/>
        <v>0.53740404889590043</v>
      </c>
      <c r="P210" s="33">
        <v>11221939</v>
      </c>
      <c r="Q210" s="33">
        <v>9382644</v>
      </c>
      <c r="R210" s="33">
        <v>9382644</v>
      </c>
      <c r="S210" s="33">
        <v>6471143</v>
      </c>
      <c r="T210" s="38">
        <f t="shared" si="54"/>
        <v>0.68969290532604666</v>
      </c>
      <c r="U210" s="38">
        <f t="shared" si="55"/>
        <v>-0.40296913037934001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12041484</v>
      </c>
      <c r="E211" s="33">
        <v>12041484</v>
      </c>
      <c r="F211" s="33">
        <v>3097387</v>
      </c>
      <c r="G211" s="38">
        <f t="shared" si="48"/>
        <v>0.25722635183503961</v>
      </c>
      <c r="H211" s="33">
        <v>4554138</v>
      </c>
      <c r="I211" s="38">
        <f t="shared" si="49"/>
        <v>0.37820404860397605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7651525</v>
      </c>
      <c r="O211" s="38">
        <f t="shared" si="53"/>
        <v>0.63543040043901566</v>
      </c>
      <c r="P211" s="33">
        <v>1843858</v>
      </c>
      <c r="Q211" s="33">
        <v>7403294</v>
      </c>
      <c r="R211" s="33">
        <v>7403294</v>
      </c>
      <c r="S211" s="33">
        <v>1112444</v>
      </c>
      <c r="T211" s="38">
        <f t="shared" si="54"/>
        <v>0.15026338275907994</v>
      </c>
      <c r="U211" s="38">
        <f t="shared" si="55"/>
        <v>1.4698962718387207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36230514</v>
      </c>
      <c r="E212" s="33">
        <v>36230514</v>
      </c>
      <c r="F212" s="33">
        <v>25840117</v>
      </c>
      <c r="G212" s="38">
        <f t="shared" si="48"/>
        <v>0.71321419839641254</v>
      </c>
      <c r="H212" s="33">
        <v>3988905</v>
      </c>
      <c r="I212" s="38">
        <f t="shared" si="49"/>
        <v>0.11009794119950934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29829022</v>
      </c>
      <c r="O212" s="38">
        <f t="shared" si="53"/>
        <v>0.82331213959592187</v>
      </c>
      <c r="P212" s="33">
        <v>17759449</v>
      </c>
      <c r="Q212" s="33">
        <v>25465639</v>
      </c>
      <c r="R212" s="33">
        <v>25465639</v>
      </c>
      <c r="S212" s="33">
        <v>8871941</v>
      </c>
      <c r="T212" s="38">
        <f t="shared" si="54"/>
        <v>0.34838870526673216</v>
      </c>
      <c r="U212" s="38">
        <f t="shared" si="55"/>
        <v>-0.7753925248469139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5872488</v>
      </c>
      <c r="E213" s="33">
        <v>5872488</v>
      </c>
      <c r="F213" s="33">
        <v>24332</v>
      </c>
      <c r="G213" s="38">
        <f t="shared" si="48"/>
        <v>4.1433886284654815E-3</v>
      </c>
      <c r="H213" s="33">
        <v>63753</v>
      </c>
      <c r="I213" s="38">
        <f t="shared" si="49"/>
        <v>1.0856216308998844E-2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88085</v>
      </c>
      <c r="O213" s="38">
        <f t="shared" si="53"/>
        <v>1.4999604937464325E-2</v>
      </c>
      <c r="P213" s="33">
        <v>57117</v>
      </c>
      <c r="Q213" s="33">
        <v>5217696</v>
      </c>
      <c r="R213" s="33">
        <v>5217696</v>
      </c>
      <c r="S213" s="33">
        <v>0</v>
      </c>
      <c r="T213" s="38">
        <f t="shared" si="54"/>
        <v>0</v>
      </c>
      <c r="U213" s="38">
        <f t="shared" si="55"/>
        <v>0.11618257261410792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101966860</v>
      </c>
      <c r="E214" s="33">
        <v>101966860</v>
      </c>
      <c r="F214" s="33">
        <v>6629160</v>
      </c>
      <c r="G214" s="38">
        <f t="shared" si="48"/>
        <v>6.5012887520514012E-2</v>
      </c>
      <c r="H214" s="33">
        <v>27780112</v>
      </c>
      <c r="I214" s="38">
        <f t="shared" si="49"/>
        <v>0.2724425563364411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34409272</v>
      </c>
      <c r="O214" s="38">
        <f t="shared" si="53"/>
        <v>0.33745544385695508</v>
      </c>
      <c r="P214" s="33">
        <v>40829939</v>
      </c>
      <c r="Q214" s="33">
        <v>102569148</v>
      </c>
      <c r="R214" s="33">
        <v>102569148</v>
      </c>
      <c r="S214" s="33">
        <v>33930010</v>
      </c>
      <c r="T214" s="38">
        <f t="shared" si="54"/>
        <v>0.33080132439044924</v>
      </c>
      <c r="U214" s="38">
        <f t="shared" si="55"/>
        <v>-0.319614168416955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248854744</v>
      </c>
      <c r="E216" s="34">
        <f>SUM(E208:E215)</f>
        <v>248854744</v>
      </c>
      <c r="F216" s="34">
        <f>SUM(F208:F215)</f>
        <v>56073583</v>
      </c>
      <c r="G216" s="39">
        <f t="shared" si="48"/>
        <v>0.22532655837173834</v>
      </c>
      <c r="H216" s="34">
        <f>SUM(H208:H215)</f>
        <v>62707162</v>
      </c>
      <c r="I216" s="39">
        <f t="shared" si="49"/>
        <v>0.25198298811615183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118780745</v>
      </c>
      <c r="O216" s="39">
        <f t="shared" si="53"/>
        <v>0.47730954648789015</v>
      </c>
      <c r="P216" s="34">
        <f>SUM(P208:P215)</f>
        <v>97494344</v>
      </c>
      <c r="Q216" s="34">
        <f>SUM(Q208:Q215)</f>
        <v>210518260</v>
      </c>
      <c r="R216" s="34">
        <f>SUM(R208:R215)</f>
        <v>210518260</v>
      </c>
      <c r="S216" s="34">
        <f>SUM(S208:S215)</f>
        <v>64322129</v>
      </c>
      <c r="T216" s="39">
        <f t="shared" si="54"/>
        <v>0.30554180430714184</v>
      </c>
      <c r="U216" s="39">
        <f t="shared" si="55"/>
        <v>-0.35681230902994743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8767812</v>
      </c>
      <c r="E217" s="33">
        <v>8767812</v>
      </c>
      <c r="F217" s="33">
        <v>5201949</v>
      </c>
      <c r="G217" s="38">
        <f t="shared" si="48"/>
        <v>0.59330070033435933</v>
      </c>
      <c r="H217" s="33">
        <v>4923973</v>
      </c>
      <c r="I217" s="38">
        <f t="shared" si="49"/>
        <v>0.56159655339325254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10125922</v>
      </c>
      <c r="O217" s="38">
        <f t="shared" si="53"/>
        <v>1.1548972537276119</v>
      </c>
      <c r="P217" s="33">
        <v>10050548</v>
      </c>
      <c r="Q217" s="33">
        <v>30577524</v>
      </c>
      <c r="R217" s="33">
        <v>30577524</v>
      </c>
      <c r="S217" s="33">
        <v>5316074</v>
      </c>
      <c r="T217" s="38">
        <f t="shared" si="54"/>
        <v>0.17385560714464651</v>
      </c>
      <c r="U217" s="38">
        <f t="shared" si="55"/>
        <v>-0.51007915190296094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172075309</v>
      </c>
      <c r="E218" s="33">
        <v>172075309</v>
      </c>
      <c r="F218" s="33">
        <v>20011427</v>
      </c>
      <c r="G218" s="38">
        <f t="shared" si="48"/>
        <v>0.11629458704037544</v>
      </c>
      <c r="H218" s="33">
        <v>51817386</v>
      </c>
      <c r="I218" s="38">
        <f t="shared" si="49"/>
        <v>0.30113202353743851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71828813</v>
      </c>
      <c r="O218" s="38">
        <f t="shared" si="53"/>
        <v>0.41742661057781394</v>
      </c>
      <c r="P218" s="33">
        <v>79167910</v>
      </c>
      <c r="Q218" s="33">
        <v>155378127</v>
      </c>
      <c r="R218" s="33">
        <v>155378127</v>
      </c>
      <c r="S218" s="33">
        <v>41249176</v>
      </c>
      <c r="T218" s="38">
        <f t="shared" si="54"/>
        <v>0.26547607952565938</v>
      </c>
      <c r="U218" s="38">
        <f t="shared" si="55"/>
        <v>-0.34547487738403093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122916678</v>
      </c>
      <c r="E219" s="33">
        <v>122916678</v>
      </c>
      <c r="F219" s="33">
        <v>24840094</v>
      </c>
      <c r="G219" s="38">
        <f t="shared" si="48"/>
        <v>0.20208888170570311</v>
      </c>
      <c r="H219" s="33">
        <v>26319409</v>
      </c>
      <c r="I219" s="38">
        <f t="shared" si="49"/>
        <v>0.21412398568077148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51159503</v>
      </c>
      <c r="O219" s="38">
        <f t="shared" si="53"/>
        <v>0.41621286738647462</v>
      </c>
      <c r="P219" s="33">
        <v>51914374</v>
      </c>
      <c r="Q219" s="33">
        <v>118967786</v>
      </c>
      <c r="R219" s="33">
        <v>118967786</v>
      </c>
      <c r="S219" s="33">
        <v>27676727</v>
      </c>
      <c r="T219" s="38">
        <f t="shared" si="54"/>
        <v>0.23264051497100233</v>
      </c>
      <c r="U219" s="38">
        <f t="shared" si="55"/>
        <v>-0.49302270311494079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24194028</v>
      </c>
      <c r="E220" s="33">
        <v>24194028</v>
      </c>
      <c r="F220" s="33">
        <v>5624960</v>
      </c>
      <c r="G220" s="38">
        <f t="shared" si="48"/>
        <v>0.23249373771081028</v>
      </c>
      <c r="H220" s="33">
        <v>5449067</v>
      </c>
      <c r="I220" s="38">
        <f t="shared" si="49"/>
        <v>0.22522363783327026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11074027</v>
      </c>
      <c r="O220" s="38">
        <f t="shared" si="53"/>
        <v>0.45771737554408054</v>
      </c>
      <c r="P220" s="33">
        <v>9900881</v>
      </c>
      <c r="Q220" s="33">
        <v>22191300</v>
      </c>
      <c r="R220" s="33">
        <v>22191300</v>
      </c>
      <c r="S220" s="33">
        <v>4114173</v>
      </c>
      <c r="T220" s="38">
        <f t="shared" si="54"/>
        <v>0.18539576320449905</v>
      </c>
      <c r="U220" s="38">
        <f t="shared" si="55"/>
        <v>-0.44963816856297945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39972257</v>
      </c>
      <c r="E222" s="33">
        <v>39972257</v>
      </c>
      <c r="F222" s="33">
        <v>6417587</v>
      </c>
      <c r="G222" s="38">
        <f t="shared" si="48"/>
        <v>0.16055102918006356</v>
      </c>
      <c r="H222" s="33">
        <v>14549840</v>
      </c>
      <c r="I222" s="38">
        <f t="shared" si="49"/>
        <v>0.36399846023205545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20967427</v>
      </c>
      <c r="O222" s="38">
        <f t="shared" si="53"/>
        <v>0.52454948941211899</v>
      </c>
      <c r="P222" s="33">
        <v>15906400</v>
      </c>
      <c r="Q222" s="33">
        <v>38959132</v>
      </c>
      <c r="R222" s="33">
        <v>38959132</v>
      </c>
      <c r="S222" s="33">
        <v>9498573</v>
      </c>
      <c r="T222" s="38">
        <f t="shared" si="54"/>
        <v>0.2438086402951688</v>
      </c>
      <c r="U222" s="38">
        <f t="shared" si="55"/>
        <v>-8.5283910878640068E-2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55874010</v>
      </c>
      <c r="E223" s="33">
        <v>55874010</v>
      </c>
      <c r="F223" s="33">
        <v>11595125</v>
      </c>
      <c r="G223" s="38">
        <f t="shared" si="48"/>
        <v>0.2075226925720921</v>
      </c>
      <c r="H223" s="33">
        <v>12478621</v>
      </c>
      <c r="I223" s="38">
        <f t="shared" si="49"/>
        <v>0.22333498168468668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24073746</v>
      </c>
      <c r="O223" s="38">
        <f t="shared" si="53"/>
        <v>0.43085767425677879</v>
      </c>
      <c r="P223" s="33">
        <v>18668269</v>
      </c>
      <c r="Q223" s="33">
        <v>47065346</v>
      </c>
      <c r="R223" s="33">
        <v>47065346</v>
      </c>
      <c r="S223" s="33">
        <v>10249602</v>
      </c>
      <c r="T223" s="38">
        <f t="shared" si="54"/>
        <v>0.21777385849877742</v>
      </c>
      <c r="U223" s="38">
        <f t="shared" si="55"/>
        <v>-0.33155982485574853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423800094</v>
      </c>
      <c r="E224" s="34">
        <f>SUM(E217:E223)</f>
        <v>423800094</v>
      </c>
      <c r="F224" s="34">
        <f>SUM(F217:F223)</f>
        <v>73691142</v>
      </c>
      <c r="G224" s="39">
        <f t="shared" si="48"/>
        <v>0.17388184439619309</v>
      </c>
      <c r="H224" s="34">
        <f>SUM(H217:H223)</f>
        <v>115538296</v>
      </c>
      <c r="I224" s="39">
        <f t="shared" si="49"/>
        <v>0.2726245171620939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189229438</v>
      </c>
      <c r="O224" s="39">
        <f t="shared" si="53"/>
        <v>0.44650636155828693</v>
      </c>
      <c r="P224" s="34">
        <f>SUM(P217:P223)</f>
        <v>185608382</v>
      </c>
      <c r="Q224" s="34">
        <f>SUM(Q217:Q223)</f>
        <v>413139215</v>
      </c>
      <c r="R224" s="34">
        <f>SUM(R217:R223)</f>
        <v>413139215</v>
      </c>
      <c r="S224" s="34">
        <f>SUM(S217:S223)</f>
        <v>98104325</v>
      </c>
      <c r="T224" s="39">
        <f t="shared" si="54"/>
        <v>0.23746069469585451</v>
      </c>
      <c r="U224" s="39">
        <f t="shared" si="55"/>
        <v>-0.37751574171903513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29710112</v>
      </c>
      <c r="E225" s="33">
        <v>29710112</v>
      </c>
      <c r="F225" s="33">
        <v>7473131</v>
      </c>
      <c r="G225" s="38">
        <f t="shared" si="48"/>
        <v>0.25153493194505627</v>
      </c>
      <c r="H225" s="33">
        <v>8477355</v>
      </c>
      <c r="I225" s="38">
        <f t="shared" si="49"/>
        <v>0.28533567965008005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15950486</v>
      </c>
      <c r="O225" s="38">
        <f t="shared" si="53"/>
        <v>0.53687061159513638</v>
      </c>
      <c r="P225" s="33">
        <v>15926779</v>
      </c>
      <c r="Q225" s="33">
        <v>27733032</v>
      </c>
      <c r="R225" s="33">
        <v>27733032</v>
      </c>
      <c r="S225" s="33">
        <v>8116603</v>
      </c>
      <c r="T225" s="38">
        <f t="shared" si="54"/>
        <v>0.29266915352061035</v>
      </c>
      <c r="U225" s="38">
        <f t="shared" si="55"/>
        <v>-0.4677294762487757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35464732</v>
      </c>
      <c r="E226" s="33">
        <v>35464732</v>
      </c>
      <c r="F226" s="33">
        <v>8899931</v>
      </c>
      <c r="G226" s="38">
        <f t="shared" si="48"/>
        <v>0.25095159326172267</v>
      </c>
      <c r="H226" s="33">
        <v>10830259</v>
      </c>
      <c r="I226" s="38">
        <f t="shared" si="49"/>
        <v>0.30538110368351296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19730190</v>
      </c>
      <c r="O226" s="38">
        <f t="shared" si="53"/>
        <v>0.55633269694523557</v>
      </c>
      <c r="P226" s="33">
        <v>16698091</v>
      </c>
      <c r="Q226" s="33">
        <v>28351381</v>
      </c>
      <c r="R226" s="33">
        <v>28351381</v>
      </c>
      <c r="S226" s="33">
        <v>9263977</v>
      </c>
      <c r="T226" s="38">
        <f t="shared" si="54"/>
        <v>0.32675575838792476</v>
      </c>
      <c r="U226" s="38">
        <f t="shared" si="55"/>
        <v>-0.35140735548752244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777000</v>
      </c>
      <c r="E227" s="33">
        <v>777000</v>
      </c>
      <c r="F227" s="33">
        <v>1349873</v>
      </c>
      <c r="G227" s="38">
        <f t="shared" si="48"/>
        <v>1.7372882882882883</v>
      </c>
      <c r="H227" s="33">
        <v>3476121</v>
      </c>
      <c r="I227" s="38">
        <f t="shared" si="49"/>
        <v>4.4737722007722009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4825994</v>
      </c>
      <c r="O227" s="38">
        <f t="shared" si="53"/>
        <v>6.2110604890604888</v>
      </c>
      <c r="P227" s="33">
        <v>132558</v>
      </c>
      <c r="Q227" s="33">
        <v>1303000</v>
      </c>
      <c r="R227" s="33">
        <v>1303000</v>
      </c>
      <c r="S227" s="33">
        <v>25685</v>
      </c>
      <c r="T227" s="38">
        <f t="shared" si="54"/>
        <v>1.971220260936301E-2</v>
      </c>
      <c r="U227" s="38">
        <f t="shared" si="55"/>
        <v>25.223396550943736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139368591</v>
      </c>
      <c r="E228" s="33">
        <v>139368591</v>
      </c>
      <c r="F228" s="33">
        <v>36322894</v>
      </c>
      <c r="G228" s="38">
        <f t="shared" si="48"/>
        <v>0.26062467690442531</v>
      </c>
      <c r="H228" s="33">
        <v>36958675</v>
      </c>
      <c r="I228" s="38">
        <f t="shared" si="49"/>
        <v>0.26518654407577386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73281569</v>
      </c>
      <c r="O228" s="38">
        <f t="shared" si="53"/>
        <v>0.52581122098019917</v>
      </c>
      <c r="P228" s="33">
        <v>63636703</v>
      </c>
      <c r="Q228" s="33">
        <v>122752123</v>
      </c>
      <c r="R228" s="33">
        <v>122752123</v>
      </c>
      <c r="S228" s="33">
        <v>35443049</v>
      </c>
      <c r="T228" s="38">
        <f t="shared" si="54"/>
        <v>0.28873674958762219</v>
      </c>
      <c r="U228" s="38">
        <f t="shared" si="55"/>
        <v>-0.41922391862444541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205320435</v>
      </c>
      <c r="E230" s="34">
        <f>SUM(E225:E229)</f>
        <v>205320435</v>
      </c>
      <c r="F230" s="34">
        <f>SUM(F225:F229)</f>
        <v>54045829</v>
      </c>
      <c r="G230" s="39">
        <f t="shared" si="48"/>
        <v>0.26322674116680106</v>
      </c>
      <c r="H230" s="34">
        <f>SUM(H225:H229)</f>
        <v>59742410</v>
      </c>
      <c r="I230" s="39">
        <f t="shared" si="49"/>
        <v>0.29097157328738371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113788239</v>
      </c>
      <c r="O230" s="39">
        <f t="shared" si="53"/>
        <v>0.55419831445418477</v>
      </c>
      <c r="P230" s="34">
        <f>SUM(P225:P229)</f>
        <v>96394131</v>
      </c>
      <c r="Q230" s="34">
        <f>SUM(Q225:Q229)</f>
        <v>180139536</v>
      </c>
      <c r="R230" s="34">
        <f>SUM(R225:R229)</f>
        <v>180139536</v>
      </c>
      <c r="S230" s="34">
        <f>SUM(S225:S229)</f>
        <v>52849314</v>
      </c>
      <c r="T230" s="39">
        <f t="shared" si="54"/>
        <v>0.29337987192328507</v>
      </c>
      <c r="U230" s="39">
        <f t="shared" si="55"/>
        <v>-0.38022772361524793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877975273</v>
      </c>
      <c r="E231" s="34">
        <f>SUM(E208:E215,E217:E223,E225:E229)</f>
        <v>877975273</v>
      </c>
      <c r="F231" s="34">
        <f>SUM(F208:F215,F217:F223,F225:F229)</f>
        <v>183810554</v>
      </c>
      <c r="G231" s="39">
        <f t="shared" si="48"/>
        <v>0.20935732434915624</v>
      </c>
      <c r="H231" s="34">
        <f>SUM(H208:H215,H217:H223,H225:H229)</f>
        <v>237987868</v>
      </c>
      <c r="I231" s="39">
        <f t="shared" si="49"/>
        <v>0.27106443121889606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421798422</v>
      </c>
      <c r="O231" s="39">
        <f t="shared" si="53"/>
        <v>0.48042175556805233</v>
      </c>
      <c r="P231" s="34">
        <f>SUM(P208:P215,P217:P223,P225:P229)</f>
        <v>379496857</v>
      </c>
      <c r="Q231" s="34">
        <f>SUM(Q208:Q215,Q217:Q223,Q225:Q229)</f>
        <v>803797011</v>
      </c>
      <c r="R231" s="34">
        <f>SUM(R208:R215,R217:R223,R225:R229)</f>
        <v>803797011</v>
      </c>
      <c r="S231" s="34">
        <f>SUM(S208:S215,S217:S223,S225:S229)</f>
        <v>215275768</v>
      </c>
      <c r="T231" s="39">
        <f t="shared" si="54"/>
        <v>0.26782354879893921</v>
      </c>
      <c r="U231" s="39">
        <f t="shared" si="55"/>
        <v>-0.37288579968397473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88021229</v>
      </c>
      <c r="E235" s="33">
        <v>88021229</v>
      </c>
      <c r="F235" s="33">
        <v>20972273</v>
      </c>
      <c r="G235" s="38">
        <f t="shared" si="56"/>
        <v>0.23826380565533797</v>
      </c>
      <c r="H235" s="33">
        <v>24190286</v>
      </c>
      <c r="I235" s="38">
        <f t="shared" si="57"/>
        <v>0.27482331563445905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45162559</v>
      </c>
      <c r="O235" s="38">
        <f t="shared" si="61"/>
        <v>0.51308712128979705</v>
      </c>
      <c r="P235" s="33">
        <v>41358582</v>
      </c>
      <c r="Q235" s="33">
        <v>70941284</v>
      </c>
      <c r="R235" s="33">
        <v>70941284</v>
      </c>
      <c r="S235" s="33">
        <v>28746858</v>
      </c>
      <c r="T235" s="38">
        <f t="shared" si="62"/>
        <v>0.4052204355365206</v>
      </c>
      <c r="U235" s="38">
        <f t="shared" si="63"/>
        <v>-0.41510842900755152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318363014</v>
      </c>
      <c r="E236" s="33">
        <v>318363014</v>
      </c>
      <c r="F236" s="33">
        <v>83727967</v>
      </c>
      <c r="G236" s="38">
        <f t="shared" si="56"/>
        <v>0.26299527054986355</v>
      </c>
      <c r="H236" s="33">
        <v>84399572</v>
      </c>
      <c r="I236" s="38">
        <f t="shared" si="57"/>
        <v>0.26510482778630812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168127539</v>
      </c>
      <c r="O236" s="38">
        <f t="shared" si="61"/>
        <v>0.52810009833617166</v>
      </c>
      <c r="P236" s="33">
        <v>157275050</v>
      </c>
      <c r="Q236" s="33">
        <v>280221982</v>
      </c>
      <c r="R236" s="33">
        <v>280221982</v>
      </c>
      <c r="S236" s="33">
        <v>73708692</v>
      </c>
      <c r="T236" s="38">
        <f t="shared" si="62"/>
        <v>0.2630367948792825</v>
      </c>
      <c r="U236" s="38">
        <f t="shared" si="63"/>
        <v>-0.46336324801677065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30218363</v>
      </c>
      <c r="E238" s="33">
        <v>30218363</v>
      </c>
      <c r="F238" s="33">
        <v>7056095</v>
      </c>
      <c r="G238" s="38">
        <f t="shared" si="56"/>
        <v>0.23350354881897475</v>
      </c>
      <c r="H238" s="33">
        <v>7781015</v>
      </c>
      <c r="I238" s="38">
        <f t="shared" si="57"/>
        <v>0.25749293566961257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14837110</v>
      </c>
      <c r="O238" s="38">
        <f t="shared" si="61"/>
        <v>0.49099648448858729</v>
      </c>
      <c r="P238" s="33">
        <v>13648005</v>
      </c>
      <c r="Q238" s="33">
        <v>29766636</v>
      </c>
      <c r="R238" s="33">
        <v>29766636</v>
      </c>
      <c r="S238" s="33">
        <v>8684130</v>
      </c>
      <c r="T238" s="38">
        <f t="shared" si="62"/>
        <v>0.29174039014687453</v>
      </c>
      <c r="U238" s="38">
        <f t="shared" si="63"/>
        <v>-0.42987894567740847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112712398</v>
      </c>
      <c r="E239" s="33">
        <v>112712398</v>
      </c>
      <c r="F239" s="33">
        <v>1944244</v>
      </c>
      <c r="G239" s="38">
        <f t="shared" si="56"/>
        <v>1.7249601947072406E-2</v>
      </c>
      <c r="H239" s="33">
        <v>7350746</v>
      </c>
      <c r="I239" s="38">
        <f t="shared" si="57"/>
        <v>6.5216836217077023E-2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9294990</v>
      </c>
      <c r="O239" s="38">
        <f t="shared" si="61"/>
        <v>8.2466438164149433E-2</v>
      </c>
      <c r="P239" s="33">
        <v>5174374</v>
      </c>
      <c r="Q239" s="33">
        <v>1020000</v>
      </c>
      <c r="R239" s="33">
        <v>1020000</v>
      </c>
      <c r="S239" s="33">
        <v>2446138</v>
      </c>
      <c r="T239" s="38">
        <f t="shared" si="62"/>
        <v>2.3981745098039218</v>
      </c>
      <c r="U239" s="38">
        <f t="shared" si="63"/>
        <v>0.42060585493047076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549315004</v>
      </c>
      <c r="E240" s="34">
        <f>SUM(E234:E239)</f>
        <v>549315004</v>
      </c>
      <c r="F240" s="34">
        <f>SUM(F234:F239)</f>
        <v>113700579</v>
      </c>
      <c r="G240" s="39">
        <f t="shared" si="56"/>
        <v>0.20698611574789608</v>
      </c>
      <c r="H240" s="34">
        <f>SUM(H234:H239)</f>
        <v>123721619</v>
      </c>
      <c r="I240" s="39">
        <f t="shared" si="57"/>
        <v>0.22522890891216218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237422198</v>
      </c>
      <c r="O240" s="39">
        <f t="shared" si="61"/>
        <v>0.43221502466005823</v>
      </c>
      <c r="P240" s="34">
        <f>SUM(P234:P239)</f>
        <v>217456011</v>
      </c>
      <c r="Q240" s="34">
        <f>SUM(Q234:Q239)</f>
        <v>381949902</v>
      </c>
      <c r="R240" s="34">
        <f>SUM(R234:R239)</f>
        <v>381949902</v>
      </c>
      <c r="S240" s="34">
        <f>SUM(S234:S239)</f>
        <v>113585818</v>
      </c>
      <c r="T240" s="39">
        <f t="shared" si="62"/>
        <v>0.29738407420772162</v>
      </c>
      <c r="U240" s="39">
        <f t="shared" si="63"/>
        <v>-0.43104990093835571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17717957</v>
      </c>
      <c r="E241" s="33">
        <v>17717957</v>
      </c>
      <c r="F241" s="33">
        <v>3096153</v>
      </c>
      <c r="G241" s="38">
        <f t="shared" si="56"/>
        <v>0.17474661440932496</v>
      </c>
      <c r="H241" s="33">
        <v>3955921</v>
      </c>
      <c r="I241" s="38">
        <f t="shared" si="57"/>
        <v>0.22327184787726936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7052074</v>
      </c>
      <c r="O241" s="38">
        <f t="shared" si="61"/>
        <v>0.39801846228659432</v>
      </c>
      <c r="P241" s="33">
        <v>8196487</v>
      </c>
      <c r="Q241" s="33">
        <v>16519446</v>
      </c>
      <c r="R241" s="33">
        <v>16519446</v>
      </c>
      <c r="S241" s="33">
        <v>4024880</v>
      </c>
      <c r="T241" s="38">
        <f t="shared" si="62"/>
        <v>0.24364497453486031</v>
      </c>
      <c r="U241" s="38">
        <f t="shared" si="63"/>
        <v>-0.51736384136276925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55708524</v>
      </c>
      <c r="E243" s="33">
        <v>55708524</v>
      </c>
      <c r="F243" s="33">
        <v>10978484</v>
      </c>
      <c r="G243" s="38">
        <f t="shared" si="56"/>
        <v>0.19707009289996627</v>
      </c>
      <c r="H243" s="33">
        <v>12450142</v>
      </c>
      <c r="I243" s="38">
        <f t="shared" si="57"/>
        <v>0.22348719919414844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23428626</v>
      </c>
      <c r="O243" s="38">
        <f t="shared" si="61"/>
        <v>0.42055729209411474</v>
      </c>
      <c r="P243" s="33">
        <v>26287236</v>
      </c>
      <c r="Q243" s="33">
        <v>39021696</v>
      </c>
      <c r="R243" s="33">
        <v>39021696</v>
      </c>
      <c r="S243" s="33">
        <v>13775461</v>
      </c>
      <c r="T243" s="38">
        <f t="shared" si="62"/>
        <v>0.35302056066450826</v>
      </c>
      <c r="U243" s="38">
        <f t="shared" si="63"/>
        <v>-0.52638071191661229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21060442</v>
      </c>
      <c r="E244" s="33">
        <v>21060442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19617040</v>
      </c>
      <c r="R244" s="33">
        <v>19617040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139967843</v>
      </c>
      <c r="E246" s="33">
        <v>139967843</v>
      </c>
      <c r="F246" s="33">
        <v>10054132</v>
      </c>
      <c r="G246" s="38">
        <f t="shared" si="56"/>
        <v>7.1831727806221893E-2</v>
      </c>
      <c r="H246" s="33">
        <v>40170840</v>
      </c>
      <c r="I246" s="38">
        <f t="shared" si="57"/>
        <v>0.28700049339190004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50224972</v>
      </c>
      <c r="O246" s="38">
        <f t="shared" si="61"/>
        <v>0.35883222119812191</v>
      </c>
      <c r="P246" s="33">
        <v>90797045</v>
      </c>
      <c r="Q246" s="33">
        <v>133162721</v>
      </c>
      <c r="R246" s="33">
        <v>133162721</v>
      </c>
      <c r="S246" s="33">
        <v>70929385</v>
      </c>
      <c r="T246" s="38">
        <f t="shared" si="62"/>
        <v>0.53265196495947242</v>
      </c>
      <c r="U246" s="38">
        <f t="shared" si="63"/>
        <v>-0.55757546955410275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234454766</v>
      </c>
      <c r="E247" s="34">
        <f>SUM(E241:E246)</f>
        <v>234454766</v>
      </c>
      <c r="F247" s="34">
        <f>SUM(F241:F246)</f>
        <v>24128769</v>
      </c>
      <c r="G247" s="39">
        <f t="shared" si="56"/>
        <v>0.10291438903826762</v>
      </c>
      <c r="H247" s="34">
        <f>SUM(H241:H246)</f>
        <v>56576903</v>
      </c>
      <c r="I247" s="39">
        <f t="shared" si="57"/>
        <v>0.24131265900561816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80705672</v>
      </c>
      <c r="O247" s="39">
        <f t="shared" si="61"/>
        <v>0.34422704804388576</v>
      </c>
      <c r="P247" s="34">
        <f>SUM(P241:P246)</f>
        <v>125280768</v>
      </c>
      <c r="Q247" s="34">
        <f>SUM(Q241:Q246)</f>
        <v>208320903</v>
      </c>
      <c r="R247" s="34">
        <f>SUM(R241:R246)</f>
        <v>208320903</v>
      </c>
      <c r="S247" s="34">
        <f>SUM(S241:S246)</f>
        <v>88729726</v>
      </c>
      <c r="T247" s="39">
        <f t="shared" si="62"/>
        <v>0.42592809805552734</v>
      </c>
      <c r="U247" s="39">
        <f t="shared" si="63"/>
        <v>-0.54839913656978867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12597500</v>
      </c>
      <c r="E248" s="33">
        <v>12597500</v>
      </c>
      <c r="F248" s="33">
        <v>1092757</v>
      </c>
      <c r="G248" s="38">
        <f t="shared" si="56"/>
        <v>8.6743957134352054E-2</v>
      </c>
      <c r="H248" s="33">
        <v>28225</v>
      </c>
      <c r="I248" s="38">
        <f t="shared" si="57"/>
        <v>2.2405239134748959E-3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1120982</v>
      </c>
      <c r="O248" s="38">
        <f t="shared" si="61"/>
        <v>8.8984481047826955E-2</v>
      </c>
      <c r="P248" s="33">
        <v>2830020</v>
      </c>
      <c r="Q248" s="33">
        <v>12891416</v>
      </c>
      <c r="R248" s="33">
        <v>12891416</v>
      </c>
      <c r="S248" s="33">
        <v>1000095</v>
      </c>
      <c r="T248" s="38">
        <f t="shared" si="62"/>
        <v>7.7578366876066993E-2</v>
      </c>
      <c r="U248" s="38">
        <f t="shared" si="63"/>
        <v>-0.99002657225037283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9605703</v>
      </c>
      <c r="E249" s="33">
        <v>9605703</v>
      </c>
      <c r="F249" s="33">
        <v>1332113</v>
      </c>
      <c r="G249" s="38">
        <f t="shared" si="56"/>
        <v>0.13867938661022519</v>
      </c>
      <c r="H249" s="33">
        <v>1585256</v>
      </c>
      <c r="I249" s="38">
        <f t="shared" si="57"/>
        <v>0.16503279353942132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2917369</v>
      </c>
      <c r="O249" s="38">
        <f t="shared" si="61"/>
        <v>0.30371218014964652</v>
      </c>
      <c r="P249" s="33">
        <v>0</v>
      </c>
      <c r="Q249" s="33">
        <v>4279694</v>
      </c>
      <c r="R249" s="33">
        <v>4279694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100000</v>
      </c>
      <c r="R251" s="33">
        <v>100000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36730247</v>
      </c>
      <c r="E253" s="33">
        <v>36730247</v>
      </c>
      <c r="F253" s="33">
        <v>269069</v>
      </c>
      <c r="G253" s="38">
        <f t="shared" si="56"/>
        <v>7.325542896566963E-3</v>
      </c>
      <c r="H253" s="33">
        <v>6038710</v>
      </c>
      <c r="I253" s="38">
        <f t="shared" si="57"/>
        <v>0.16440700766319377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6307779</v>
      </c>
      <c r="O253" s="38">
        <f t="shared" si="61"/>
        <v>0.17173255055976072</v>
      </c>
      <c r="P253" s="33">
        <v>12932720</v>
      </c>
      <c r="Q253" s="33">
        <v>42523409</v>
      </c>
      <c r="R253" s="33">
        <v>42523409</v>
      </c>
      <c r="S253" s="33">
        <v>5902877</v>
      </c>
      <c r="T253" s="38">
        <f t="shared" si="62"/>
        <v>0.13881476435720383</v>
      </c>
      <c r="U253" s="38">
        <f t="shared" si="63"/>
        <v>-0.53306728978900031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58933450</v>
      </c>
      <c r="E254" s="34">
        <f>SUM(E248:E253)</f>
        <v>58933450</v>
      </c>
      <c r="F254" s="34">
        <f>SUM(F248:F253)</f>
        <v>2693939</v>
      </c>
      <c r="G254" s="39">
        <f t="shared" si="56"/>
        <v>4.5711544123074418E-2</v>
      </c>
      <c r="H254" s="34">
        <f>SUM(H248:H253)</f>
        <v>7652191</v>
      </c>
      <c r="I254" s="39">
        <f t="shared" si="57"/>
        <v>0.12984461286417137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10346130</v>
      </c>
      <c r="O254" s="39">
        <f t="shared" si="61"/>
        <v>0.17555615698724578</v>
      </c>
      <c r="P254" s="34">
        <f>SUM(P248:P253)</f>
        <v>15762740</v>
      </c>
      <c r="Q254" s="34">
        <f>SUM(Q248:Q253)</f>
        <v>59794519</v>
      </c>
      <c r="R254" s="34">
        <f>SUM(R248:R253)</f>
        <v>59794519</v>
      </c>
      <c r="S254" s="34">
        <f>SUM(S248:S253)</f>
        <v>6902972</v>
      </c>
      <c r="T254" s="39">
        <f t="shared" si="62"/>
        <v>0.11544489554301791</v>
      </c>
      <c r="U254" s="39">
        <f t="shared" si="63"/>
        <v>-0.51453928695138029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126915579</v>
      </c>
      <c r="E255" s="33">
        <v>126915579</v>
      </c>
      <c r="F255" s="33">
        <v>28475340</v>
      </c>
      <c r="G255" s="38">
        <f t="shared" si="56"/>
        <v>0.22436441786236502</v>
      </c>
      <c r="H255" s="33">
        <v>39090354</v>
      </c>
      <c r="I255" s="38">
        <f t="shared" si="57"/>
        <v>0.30800280239827765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67565694</v>
      </c>
      <c r="O255" s="38">
        <f t="shared" si="61"/>
        <v>0.53236722026064276</v>
      </c>
      <c r="P255" s="33">
        <v>57074541</v>
      </c>
      <c r="Q255" s="33">
        <v>112367000</v>
      </c>
      <c r="R255" s="33">
        <v>112367000</v>
      </c>
      <c r="S255" s="33">
        <v>30398805</v>
      </c>
      <c r="T255" s="38">
        <f t="shared" si="62"/>
        <v>0.27053142826630594</v>
      </c>
      <c r="U255" s="38">
        <f t="shared" si="63"/>
        <v>-0.31509998477254508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137587665</v>
      </c>
      <c r="E257" s="33">
        <v>137587665</v>
      </c>
      <c r="F257" s="33">
        <v>30588778</v>
      </c>
      <c r="G257" s="38">
        <f t="shared" si="56"/>
        <v>0.22232209551633861</v>
      </c>
      <c r="H257" s="33">
        <v>32238314</v>
      </c>
      <c r="I257" s="38">
        <f t="shared" si="57"/>
        <v>0.23431107723210506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62827092</v>
      </c>
      <c r="O257" s="38">
        <f t="shared" si="61"/>
        <v>0.45663317274844367</v>
      </c>
      <c r="P257" s="33">
        <v>28789386</v>
      </c>
      <c r="Q257" s="33">
        <v>137935233</v>
      </c>
      <c r="R257" s="33">
        <v>137935233</v>
      </c>
      <c r="S257" s="33">
        <v>15804631</v>
      </c>
      <c r="T257" s="38">
        <f t="shared" si="62"/>
        <v>0.11458008701808624</v>
      </c>
      <c r="U257" s="38">
        <f t="shared" si="63"/>
        <v>0.11979859521839065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3047954</v>
      </c>
      <c r="Q258" s="33">
        <v>0</v>
      </c>
      <c r="R258" s="33">
        <v>0</v>
      </c>
      <c r="S258" s="33">
        <v>1066219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264503244</v>
      </c>
      <c r="E259" s="34">
        <f>SUM(E255:E258)</f>
        <v>264503244</v>
      </c>
      <c r="F259" s="34">
        <f>SUM(F255:F258)</f>
        <v>59064118</v>
      </c>
      <c r="G259" s="39">
        <f t="shared" si="56"/>
        <v>0.22330205522923569</v>
      </c>
      <c r="H259" s="34">
        <f>SUM(H255:H258)</f>
        <v>71328668</v>
      </c>
      <c r="I259" s="39">
        <f t="shared" si="57"/>
        <v>0.26967029561270711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130392786</v>
      </c>
      <c r="O259" s="39">
        <f t="shared" si="61"/>
        <v>0.4929723508419428</v>
      </c>
      <c r="P259" s="34">
        <f>SUM(P255:P258)</f>
        <v>88911881</v>
      </c>
      <c r="Q259" s="34">
        <f>SUM(Q255:Q258)</f>
        <v>250302233</v>
      </c>
      <c r="R259" s="34">
        <f>SUM(R255:R258)</f>
        <v>250302233</v>
      </c>
      <c r="S259" s="34">
        <f>SUM(S255:S258)</f>
        <v>47269655</v>
      </c>
      <c r="T259" s="39">
        <f t="shared" si="62"/>
        <v>0.1888503128136296</v>
      </c>
      <c r="U259" s="39">
        <f t="shared" si="63"/>
        <v>-0.1977599934029064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1107206464</v>
      </c>
      <c r="E260" s="34">
        <f>SUM(E234:E239,E241:E246,E248:E253,E255:E258)</f>
        <v>1107206464</v>
      </c>
      <c r="F260" s="34">
        <f>SUM(F234:F239,F241:F246,F248:F253,F255:F258)</f>
        <v>199587405</v>
      </c>
      <c r="G260" s="39">
        <f t="shared" si="56"/>
        <v>0.18026213853462475</v>
      </c>
      <c r="H260" s="34">
        <f>SUM(H234:H239,H241:H246,H248:H253,H255:H258)</f>
        <v>259279381</v>
      </c>
      <c r="I260" s="39">
        <f t="shared" si="57"/>
        <v>0.23417437436492422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458866786</v>
      </c>
      <c r="O260" s="39">
        <f t="shared" si="61"/>
        <v>0.41443651289954897</v>
      </c>
      <c r="P260" s="34">
        <f>SUM(P234:P239,P241:P246,P248:P253,P255:P258)</f>
        <v>447411400</v>
      </c>
      <c r="Q260" s="34">
        <f>SUM(Q234:Q239,Q241:Q246,Q248:Q253,Q255:Q258)</f>
        <v>900367557</v>
      </c>
      <c r="R260" s="34">
        <f>SUM(R234:R239,R241:R246,R248:R253,R255:R258)</f>
        <v>900367557</v>
      </c>
      <c r="S260" s="34">
        <f>SUM(S234:S239,S241:S246,S248:S253,S255:S258)</f>
        <v>256488171</v>
      </c>
      <c r="T260" s="39">
        <f t="shared" si="62"/>
        <v>0.28487051649729755</v>
      </c>
      <c r="U260" s="39">
        <f t="shared" si="63"/>
        <v>-0.4204899986902435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1489218</v>
      </c>
      <c r="E263" s="33">
        <v>1489218</v>
      </c>
      <c r="F263" s="33">
        <v>187513</v>
      </c>
      <c r="G263" s="38">
        <f t="shared" ref="G263:G299" si="64">IF(($D263     =0),0,($F263     /$D263     ))</f>
        <v>0.1259137345909061</v>
      </c>
      <c r="H263" s="33">
        <v>252427</v>
      </c>
      <c r="I263" s="38">
        <f t="shared" ref="I263:I299" si="65">IF(($D263     =0),0,($H263     /$D263     ))</f>
        <v>0.16950305462329893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439940</v>
      </c>
      <c r="O263" s="38">
        <f t="shared" ref="O263:O299" si="69">IF(($D263     =0),0,($N263     /$D263     ))</f>
        <v>0.29541678921420506</v>
      </c>
      <c r="P263" s="33">
        <v>3606</v>
      </c>
      <c r="Q263" s="33">
        <v>11311</v>
      </c>
      <c r="R263" s="33">
        <v>11311</v>
      </c>
      <c r="S263" s="33">
        <v>1554</v>
      </c>
      <c r="T263" s="38">
        <f t="shared" ref="T263:T299" si="70">IF(($Q263     =0),0,($S263     /$Q263     ))</f>
        <v>0.13738838299000972</v>
      </c>
      <c r="U263" s="38">
        <f t="shared" ref="U263:U299" si="71">IF(($P263     =0),0,(($H263     /$P263     )-1))</f>
        <v>69.001941209095946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20069890</v>
      </c>
      <c r="E264" s="33">
        <v>20069890</v>
      </c>
      <c r="F264" s="33">
        <v>5248131</v>
      </c>
      <c r="G264" s="38">
        <f t="shared" si="64"/>
        <v>0.26149276353781709</v>
      </c>
      <c r="H264" s="33">
        <v>5740394</v>
      </c>
      <c r="I264" s="38">
        <f t="shared" si="65"/>
        <v>0.28602020240270376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10988525</v>
      </c>
      <c r="O264" s="38">
        <f t="shared" si="69"/>
        <v>0.5475129659405209</v>
      </c>
      <c r="P264" s="33">
        <v>9874292</v>
      </c>
      <c r="Q264" s="33">
        <v>19952556</v>
      </c>
      <c r="R264" s="33">
        <v>19952556</v>
      </c>
      <c r="S264" s="33">
        <v>4899500</v>
      </c>
      <c r="T264" s="38">
        <f t="shared" si="70"/>
        <v>0.24555751152884875</v>
      </c>
      <c r="U264" s="38">
        <f t="shared" si="71"/>
        <v>-0.41865259807994337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18793920</v>
      </c>
      <c r="R265" s="33">
        <v>18793920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21559108</v>
      </c>
      <c r="E267" s="34">
        <f>SUM(E263:E266)</f>
        <v>21559108</v>
      </c>
      <c r="F267" s="34">
        <f>SUM(F263:F266)</f>
        <v>5435644</v>
      </c>
      <c r="G267" s="39">
        <f t="shared" si="64"/>
        <v>0.25212749989470806</v>
      </c>
      <c r="H267" s="34">
        <f>SUM(H263:H266)</f>
        <v>5992821</v>
      </c>
      <c r="I267" s="39">
        <f t="shared" si="65"/>
        <v>0.27797165819661929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11428465</v>
      </c>
      <c r="O267" s="39">
        <f t="shared" si="69"/>
        <v>0.53009915809132735</v>
      </c>
      <c r="P267" s="34">
        <f>SUM(P263:P266)</f>
        <v>9877898</v>
      </c>
      <c r="Q267" s="34">
        <f>SUM(Q263:Q266)</f>
        <v>38757787</v>
      </c>
      <c r="R267" s="34">
        <f>SUM(R263:R266)</f>
        <v>38757787</v>
      </c>
      <c r="S267" s="34">
        <f>SUM(S263:S266)</f>
        <v>4901054</v>
      </c>
      <c r="T267" s="39">
        <f t="shared" si="70"/>
        <v>0.12645340148032705</v>
      </c>
      <c r="U267" s="39">
        <f t="shared" si="71"/>
        <v>-0.39331009492100444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142970</v>
      </c>
      <c r="E268" s="33">
        <v>142970</v>
      </c>
      <c r="F268" s="33">
        <v>10410</v>
      </c>
      <c r="G268" s="38">
        <f t="shared" si="64"/>
        <v>7.2812478142267614E-2</v>
      </c>
      <c r="H268" s="33">
        <v>44083</v>
      </c>
      <c r="I268" s="38">
        <f t="shared" si="65"/>
        <v>0.30833741344337973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54493</v>
      </c>
      <c r="O268" s="38">
        <f t="shared" si="69"/>
        <v>0.38114989158564733</v>
      </c>
      <c r="P268" s="33">
        <v>50279</v>
      </c>
      <c r="Q268" s="33">
        <v>143898</v>
      </c>
      <c r="R268" s="33">
        <v>143898</v>
      </c>
      <c r="S268" s="33">
        <v>21984</v>
      </c>
      <c r="T268" s="38">
        <f t="shared" si="70"/>
        <v>0.15277488220823082</v>
      </c>
      <c r="U268" s="38">
        <f t="shared" si="71"/>
        <v>-0.12323236341216015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3366207</v>
      </c>
      <c r="E269" s="33">
        <v>3366207</v>
      </c>
      <c r="F269" s="33">
        <v>704018</v>
      </c>
      <c r="G269" s="38">
        <f t="shared" si="64"/>
        <v>0.20914281266719487</v>
      </c>
      <c r="H269" s="33">
        <v>858313</v>
      </c>
      <c r="I269" s="38">
        <f t="shared" si="65"/>
        <v>0.25497926895167172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1562331</v>
      </c>
      <c r="O269" s="38">
        <f t="shared" si="69"/>
        <v>0.46412208161886659</v>
      </c>
      <c r="P269" s="33">
        <v>1228986</v>
      </c>
      <c r="Q269" s="33">
        <v>5050370</v>
      </c>
      <c r="R269" s="33">
        <v>5050370</v>
      </c>
      <c r="S269" s="33">
        <v>614830</v>
      </c>
      <c r="T269" s="38">
        <f t="shared" si="70"/>
        <v>0.12173959531677878</v>
      </c>
      <c r="U269" s="38">
        <f t="shared" si="71"/>
        <v>-0.30160880595873341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40000</v>
      </c>
      <c r="E272" s="33">
        <v>40000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21180</v>
      </c>
      <c r="Q272" s="33">
        <v>0</v>
      </c>
      <c r="R272" s="33">
        <v>0</v>
      </c>
      <c r="S272" s="33">
        <v>21180</v>
      </c>
      <c r="T272" s="38">
        <f t="shared" si="70"/>
        <v>0</v>
      </c>
      <c r="U272" s="38">
        <f t="shared" si="71"/>
        <v>-1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5579856</v>
      </c>
      <c r="E274" s="33">
        <v>5579856</v>
      </c>
      <c r="F274" s="33">
        <v>1403598</v>
      </c>
      <c r="G274" s="38">
        <f t="shared" si="64"/>
        <v>0.25154735175961529</v>
      </c>
      <c r="H274" s="33">
        <v>1698452</v>
      </c>
      <c r="I274" s="38">
        <f t="shared" si="65"/>
        <v>0.30438993407715181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3102050</v>
      </c>
      <c r="O274" s="38">
        <f t="shared" si="69"/>
        <v>0.55593728583676716</v>
      </c>
      <c r="P274" s="33">
        <v>2709576</v>
      </c>
      <c r="Q274" s="33">
        <v>5013640</v>
      </c>
      <c r="R274" s="33">
        <v>5013640</v>
      </c>
      <c r="S274" s="33">
        <v>1434890</v>
      </c>
      <c r="T274" s="38">
        <f t="shared" si="70"/>
        <v>0.28619725389138428</v>
      </c>
      <c r="U274" s="38">
        <f t="shared" si="71"/>
        <v>-0.37316687186482311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9129033</v>
      </c>
      <c r="E275" s="34">
        <f>SUM(E268:E274)</f>
        <v>9129033</v>
      </c>
      <c r="F275" s="34">
        <f>SUM(F268:F274)</f>
        <v>2118026</v>
      </c>
      <c r="G275" s="39">
        <f t="shared" si="64"/>
        <v>0.23200989633841831</v>
      </c>
      <c r="H275" s="34">
        <f>SUM(H268:H274)</f>
        <v>2600848</v>
      </c>
      <c r="I275" s="39">
        <f t="shared" si="65"/>
        <v>0.28489852101531454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4718874</v>
      </c>
      <c r="O275" s="39">
        <f t="shared" si="69"/>
        <v>0.51690841735373283</v>
      </c>
      <c r="P275" s="34">
        <f>SUM(P268:P274)</f>
        <v>4010021</v>
      </c>
      <c r="Q275" s="34">
        <f>SUM(Q268:Q274)</f>
        <v>10207908</v>
      </c>
      <c r="R275" s="34">
        <f>SUM(R268:R274)</f>
        <v>10207908</v>
      </c>
      <c r="S275" s="34">
        <f>SUM(S268:S274)</f>
        <v>2092884</v>
      </c>
      <c r="T275" s="39">
        <f t="shared" si="70"/>
        <v>0.20502575062392803</v>
      </c>
      <c r="U275" s="39">
        <f t="shared" si="71"/>
        <v>-0.35141287290016687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13030</v>
      </c>
      <c r="E276" s="33">
        <v>13030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12293</v>
      </c>
      <c r="R276" s="33">
        <v>12293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10723019</v>
      </c>
      <c r="E278" s="33">
        <v>10723019</v>
      </c>
      <c r="F278" s="33">
        <v>3122071</v>
      </c>
      <c r="G278" s="38">
        <f t="shared" si="64"/>
        <v>0.2911559701610153</v>
      </c>
      <c r="H278" s="33">
        <v>3972332</v>
      </c>
      <c r="I278" s="38">
        <f t="shared" si="65"/>
        <v>0.3704490311916821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7094403</v>
      </c>
      <c r="O278" s="38">
        <f t="shared" si="69"/>
        <v>0.6616050013526974</v>
      </c>
      <c r="P278" s="33">
        <v>3644784</v>
      </c>
      <c r="Q278" s="33">
        <v>9804160</v>
      </c>
      <c r="R278" s="33">
        <v>9804160</v>
      </c>
      <c r="S278" s="33">
        <v>1892327</v>
      </c>
      <c r="T278" s="38">
        <f t="shared" si="70"/>
        <v>0.19301265993211045</v>
      </c>
      <c r="U278" s="38">
        <f t="shared" si="71"/>
        <v>8.986760257946691E-2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72249</v>
      </c>
      <c r="E279" s="33">
        <v>72249</v>
      </c>
      <c r="F279" s="33">
        <v>2112</v>
      </c>
      <c r="G279" s="38">
        <f t="shared" si="64"/>
        <v>2.9232238508491468E-2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2112</v>
      </c>
      <c r="O279" s="38">
        <f t="shared" si="69"/>
        <v>2.9232238508491468E-2</v>
      </c>
      <c r="P279" s="33">
        <v>27334</v>
      </c>
      <c r="Q279" s="33">
        <v>67279</v>
      </c>
      <c r="R279" s="33">
        <v>67279</v>
      </c>
      <c r="S279" s="33">
        <v>22749</v>
      </c>
      <c r="T279" s="38">
        <f t="shared" si="70"/>
        <v>0.33812928253987129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42100</v>
      </c>
      <c r="E282" s="33">
        <v>42100</v>
      </c>
      <c r="F282" s="33">
        <v>-1967677</v>
      </c>
      <c r="G282" s="38">
        <f t="shared" si="64"/>
        <v>-46.738171021377674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-1967677</v>
      </c>
      <c r="O282" s="38">
        <f t="shared" si="69"/>
        <v>-46.738171021377674</v>
      </c>
      <c r="P282" s="33">
        <v>34420</v>
      </c>
      <c r="Q282" s="33">
        <v>40000</v>
      </c>
      <c r="R282" s="33">
        <v>40000</v>
      </c>
      <c r="S282" s="33">
        <v>22182</v>
      </c>
      <c r="T282" s="38">
        <f t="shared" si="70"/>
        <v>0.55454999999999999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2855125</v>
      </c>
      <c r="E283" s="33">
        <v>2854556</v>
      </c>
      <c r="F283" s="33">
        <v>655048</v>
      </c>
      <c r="G283" s="38">
        <f t="shared" si="64"/>
        <v>0.22942883411409307</v>
      </c>
      <c r="H283" s="33">
        <v>780737</v>
      </c>
      <c r="I283" s="38">
        <f t="shared" si="65"/>
        <v>0.27345107482159275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1435785</v>
      </c>
      <c r="O283" s="38">
        <f t="shared" si="69"/>
        <v>0.50287990893568579</v>
      </c>
      <c r="P283" s="33">
        <v>1045295</v>
      </c>
      <c r="Q283" s="33">
        <v>4704986</v>
      </c>
      <c r="R283" s="33">
        <v>4704986</v>
      </c>
      <c r="S283" s="33">
        <v>456437</v>
      </c>
      <c r="T283" s="38">
        <f t="shared" si="70"/>
        <v>9.7011340735126517E-2</v>
      </c>
      <c r="U283" s="38">
        <f t="shared" si="71"/>
        <v>-0.25309410262174792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3893864</v>
      </c>
      <c r="E284" s="33">
        <v>3893864</v>
      </c>
      <c r="F284" s="33">
        <v>795175</v>
      </c>
      <c r="G284" s="38">
        <f t="shared" si="64"/>
        <v>0.2042123196906723</v>
      </c>
      <c r="H284" s="33">
        <v>910457</v>
      </c>
      <c r="I284" s="38">
        <f t="shared" si="65"/>
        <v>0.23381838708285652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1705632</v>
      </c>
      <c r="O284" s="38">
        <f t="shared" si="69"/>
        <v>0.43803070677352879</v>
      </c>
      <c r="P284" s="33">
        <v>1533980</v>
      </c>
      <c r="Q284" s="33">
        <v>3572468</v>
      </c>
      <c r="R284" s="33">
        <v>3572468</v>
      </c>
      <c r="S284" s="33">
        <v>802948</v>
      </c>
      <c r="T284" s="38">
        <f t="shared" si="70"/>
        <v>0.22476002584207891</v>
      </c>
      <c r="U284" s="38">
        <f t="shared" si="71"/>
        <v>-0.40647400878759832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17599387</v>
      </c>
      <c r="E285" s="34">
        <f>SUM(E276:E284)</f>
        <v>17598818</v>
      </c>
      <c r="F285" s="34">
        <f>SUM(F276:F284)</f>
        <v>2606729</v>
      </c>
      <c r="G285" s="39">
        <f t="shared" si="64"/>
        <v>0.14811476104252949</v>
      </c>
      <c r="H285" s="34">
        <f>SUM(H276:H284)</f>
        <v>5663526</v>
      </c>
      <c r="I285" s="39">
        <f t="shared" si="65"/>
        <v>0.32180245823334641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8270255</v>
      </c>
      <c r="O285" s="39">
        <f t="shared" si="69"/>
        <v>0.46991721927587593</v>
      </c>
      <c r="P285" s="34">
        <f>SUM(P276:P284)</f>
        <v>6285813</v>
      </c>
      <c r="Q285" s="34">
        <f>SUM(Q276:Q284)</f>
        <v>18201186</v>
      </c>
      <c r="R285" s="34">
        <f>SUM(R276:R284)</f>
        <v>18201186</v>
      </c>
      <c r="S285" s="34">
        <f>SUM(S276:S284)</f>
        <v>3196643</v>
      </c>
      <c r="T285" s="39">
        <f t="shared" si="70"/>
        <v>0.17562828048677706</v>
      </c>
      <c r="U285" s="39">
        <f t="shared" si="71"/>
        <v>-9.8998649816658513E-2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1375692</v>
      </c>
      <c r="E288" s="33">
        <v>1375692</v>
      </c>
      <c r="F288" s="33">
        <v>980585</v>
      </c>
      <c r="G288" s="38">
        <f t="shared" si="64"/>
        <v>0.71279399749362504</v>
      </c>
      <c r="H288" s="33">
        <v>547596</v>
      </c>
      <c r="I288" s="38">
        <f t="shared" si="65"/>
        <v>0.39805130799626659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1528181</v>
      </c>
      <c r="O288" s="38">
        <f t="shared" si="69"/>
        <v>1.1108453054898917</v>
      </c>
      <c r="P288" s="33">
        <v>1843047</v>
      </c>
      <c r="Q288" s="33">
        <v>5285716</v>
      </c>
      <c r="R288" s="33">
        <v>5285716</v>
      </c>
      <c r="S288" s="33">
        <v>1124670</v>
      </c>
      <c r="T288" s="38">
        <f t="shared" si="70"/>
        <v>0.21277533639718821</v>
      </c>
      <c r="U288" s="38">
        <f t="shared" si="71"/>
        <v>-0.70288549342474715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44439138</v>
      </c>
      <c r="E290" s="33">
        <v>44439138</v>
      </c>
      <c r="F290" s="33">
        <v>8608459</v>
      </c>
      <c r="G290" s="38">
        <f t="shared" si="64"/>
        <v>0.19371345591806935</v>
      </c>
      <c r="H290" s="33">
        <v>8776338</v>
      </c>
      <c r="I290" s="38">
        <f t="shared" si="65"/>
        <v>0.19749118445996861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17384797</v>
      </c>
      <c r="O290" s="38">
        <f t="shared" si="69"/>
        <v>0.39120464037803793</v>
      </c>
      <c r="P290" s="33">
        <v>16995974</v>
      </c>
      <c r="Q290" s="33">
        <v>17870084</v>
      </c>
      <c r="R290" s="33">
        <v>17870084</v>
      </c>
      <c r="S290" s="33">
        <v>8139766</v>
      </c>
      <c r="T290" s="38">
        <f t="shared" si="70"/>
        <v>0.45549679565020512</v>
      </c>
      <c r="U290" s="38">
        <f t="shared" si="71"/>
        <v>-0.48362253319521431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2792929</v>
      </c>
      <c r="E291" s="33">
        <v>2792929</v>
      </c>
      <c r="F291" s="33">
        <v>651871</v>
      </c>
      <c r="G291" s="38">
        <f t="shared" si="64"/>
        <v>0.23340049102572963</v>
      </c>
      <c r="H291" s="33">
        <v>985754</v>
      </c>
      <c r="I291" s="38">
        <f t="shared" si="65"/>
        <v>0.35294631549889022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1637625</v>
      </c>
      <c r="O291" s="38">
        <f t="shared" si="69"/>
        <v>0.5863468065246199</v>
      </c>
      <c r="P291" s="33">
        <v>1498817</v>
      </c>
      <c r="Q291" s="33">
        <v>2701551</v>
      </c>
      <c r="R291" s="33">
        <v>2701551</v>
      </c>
      <c r="S291" s="33">
        <v>839444</v>
      </c>
      <c r="T291" s="38">
        <f t="shared" si="70"/>
        <v>0.31072668996439451</v>
      </c>
      <c r="U291" s="38">
        <f t="shared" si="71"/>
        <v>-0.34231197004037184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48607759</v>
      </c>
      <c r="E292" s="34">
        <f>SUM(E286:E291)</f>
        <v>48607759</v>
      </c>
      <c r="F292" s="34">
        <f>SUM(F286:F291)</f>
        <v>10240915</v>
      </c>
      <c r="G292" s="39">
        <f t="shared" si="64"/>
        <v>0.21068477976941913</v>
      </c>
      <c r="H292" s="34">
        <f>SUM(H286:H291)</f>
        <v>10309688</v>
      </c>
      <c r="I292" s="39">
        <f t="shared" si="65"/>
        <v>0.2120996361918269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20550603</v>
      </c>
      <c r="O292" s="39">
        <f t="shared" si="69"/>
        <v>0.422784415961246</v>
      </c>
      <c r="P292" s="34">
        <f>SUM(P286:P291)</f>
        <v>20337838</v>
      </c>
      <c r="Q292" s="34">
        <f>SUM(Q286:Q291)</f>
        <v>25857351</v>
      </c>
      <c r="R292" s="34">
        <f>SUM(R286:R291)</f>
        <v>25857351</v>
      </c>
      <c r="S292" s="34">
        <f>SUM(S286:S291)</f>
        <v>10103880</v>
      </c>
      <c r="T292" s="39">
        <f t="shared" si="70"/>
        <v>0.39075464458830295</v>
      </c>
      <c r="U292" s="39">
        <f t="shared" si="71"/>
        <v>-0.49307846782927467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43502083</v>
      </c>
      <c r="E293" s="33">
        <v>43502083</v>
      </c>
      <c r="F293" s="33">
        <v>11374098</v>
      </c>
      <c r="G293" s="38">
        <f t="shared" si="64"/>
        <v>0.26146099716650351</v>
      </c>
      <c r="H293" s="33">
        <v>10572657</v>
      </c>
      <c r="I293" s="38">
        <f t="shared" si="65"/>
        <v>0.24303794832077352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21946755</v>
      </c>
      <c r="O293" s="38">
        <f t="shared" si="69"/>
        <v>0.50449894548727703</v>
      </c>
      <c r="P293" s="33">
        <v>18373403</v>
      </c>
      <c r="Q293" s="33">
        <v>41909723</v>
      </c>
      <c r="R293" s="33">
        <v>41909723</v>
      </c>
      <c r="S293" s="33">
        <v>9615095</v>
      </c>
      <c r="T293" s="38">
        <f t="shared" si="70"/>
        <v>0.22942396923024283</v>
      </c>
      <c r="U293" s="38">
        <f t="shared" si="71"/>
        <v>-0.42456729436566543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3933907</v>
      </c>
      <c r="E295" s="33">
        <v>3933907</v>
      </c>
      <c r="F295" s="33">
        <v>850402</v>
      </c>
      <c r="G295" s="38">
        <f t="shared" si="64"/>
        <v>0.21617237011449431</v>
      </c>
      <c r="H295" s="33">
        <v>948534</v>
      </c>
      <c r="I295" s="38">
        <f t="shared" si="65"/>
        <v>0.24111754548340875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1798936</v>
      </c>
      <c r="O295" s="38">
        <f t="shared" si="69"/>
        <v>0.45728991559790305</v>
      </c>
      <c r="P295" s="33">
        <v>1432330</v>
      </c>
      <c r="Q295" s="33">
        <v>4962247</v>
      </c>
      <c r="R295" s="33">
        <v>4962247</v>
      </c>
      <c r="S295" s="33">
        <v>570997</v>
      </c>
      <c r="T295" s="38">
        <f t="shared" si="70"/>
        <v>0.11506823420922013</v>
      </c>
      <c r="U295" s="38">
        <f t="shared" si="71"/>
        <v>-0.3377685309949523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6760842</v>
      </c>
      <c r="E296" s="33">
        <v>6760842</v>
      </c>
      <c r="F296" s="33">
        <v>1504018</v>
      </c>
      <c r="G296" s="38">
        <f t="shared" si="64"/>
        <v>0.22246016102728033</v>
      </c>
      <c r="H296" s="33">
        <v>1094714</v>
      </c>
      <c r="I296" s="38">
        <f t="shared" si="65"/>
        <v>0.16191977271470032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2598732</v>
      </c>
      <c r="O296" s="38">
        <f t="shared" si="69"/>
        <v>0.38437993374198065</v>
      </c>
      <c r="P296" s="33">
        <v>2871949</v>
      </c>
      <c r="Q296" s="33">
        <v>6309618</v>
      </c>
      <c r="R296" s="33">
        <v>6309618</v>
      </c>
      <c r="S296" s="33">
        <v>1482496</v>
      </c>
      <c r="T296" s="38">
        <f t="shared" si="70"/>
        <v>0.23495812266289337</v>
      </c>
      <c r="U296" s="38">
        <f t="shared" si="71"/>
        <v>-0.61882540393300856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54196832</v>
      </c>
      <c r="E298" s="34">
        <f>SUM(E293:E297)</f>
        <v>54196832</v>
      </c>
      <c r="F298" s="34">
        <f>SUM(F293:F297)</f>
        <v>13728518</v>
      </c>
      <c r="G298" s="39">
        <f t="shared" si="64"/>
        <v>0.25330849596522542</v>
      </c>
      <c r="H298" s="34">
        <f>SUM(H293:H297)</f>
        <v>12615905</v>
      </c>
      <c r="I298" s="39">
        <f t="shared" si="65"/>
        <v>0.23277938090551123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26344423</v>
      </c>
      <c r="O298" s="39">
        <f t="shared" si="69"/>
        <v>0.48608787687073662</v>
      </c>
      <c r="P298" s="34">
        <f>SUM(P293:P297)</f>
        <v>22677682</v>
      </c>
      <c r="Q298" s="34">
        <f>SUM(Q293:Q297)</f>
        <v>53181588</v>
      </c>
      <c r="R298" s="34">
        <f>SUM(R293:R297)</f>
        <v>53181588</v>
      </c>
      <c r="S298" s="34">
        <f>SUM(S293:S297)</f>
        <v>11668588</v>
      </c>
      <c r="T298" s="39">
        <f t="shared" si="70"/>
        <v>0.2194102966613182</v>
      </c>
      <c r="U298" s="39">
        <f t="shared" si="71"/>
        <v>-0.44368630797450992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151092119</v>
      </c>
      <c r="E299" s="34">
        <f>SUM(E263:E266,E268:E274,E276:E284,E286:E291,E293:E297)</f>
        <v>151091550</v>
      </c>
      <c r="F299" s="34">
        <f>SUM(F263:F266,F268:F274,F276:F284,F286:F291,F293:F297)</f>
        <v>34129832</v>
      </c>
      <c r="G299" s="39">
        <f t="shared" si="64"/>
        <v>0.22588757260065961</v>
      </c>
      <c r="H299" s="34">
        <f>SUM(H263:H266,H268:H274,H276:H284,H286:H291,H293:H297)</f>
        <v>37182788</v>
      </c>
      <c r="I299" s="39">
        <f t="shared" si="65"/>
        <v>0.24609349743781142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71312620</v>
      </c>
      <c r="O299" s="39">
        <f t="shared" si="69"/>
        <v>0.47198107003847101</v>
      </c>
      <c r="P299" s="34">
        <f>SUM(P263:P266,P268:P274,P276:P284,P286:P291,P293:P297)</f>
        <v>63189252</v>
      </c>
      <c r="Q299" s="34">
        <f>SUM(Q263:Q266,Q268:Q274,Q276:Q284,Q286:Q291,Q293:Q297)</f>
        <v>146205820</v>
      </c>
      <c r="R299" s="34">
        <f>SUM(R263:R266,R268:R274,R276:R284,R286:R291,R293:R297)</f>
        <v>146205820</v>
      </c>
      <c r="S299" s="34">
        <f>SUM(S263:S266,S268:S274,S276:S284,S286:S291,S293:S297)</f>
        <v>31963049</v>
      </c>
      <c r="T299" s="39">
        <f t="shared" si="70"/>
        <v>0.21861680335297184</v>
      </c>
      <c r="U299" s="39">
        <f t="shared" si="71"/>
        <v>-0.41156467558755083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3972217206</v>
      </c>
      <c r="E302" s="33">
        <v>3972217206</v>
      </c>
      <c r="F302" s="33">
        <v>741664813</v>
      </c>
      <c r="G302" s="38">
        <f t="shared" ref="G302:G339" si="72">IF(($D302     =0),0,($F302     /$D302     ))</f>
        <v>0.18671305584189143</v>
      </c>
      <c r="H302" s="33">
        <v>1010424627</v>
      </c>
      <c r="I302" s="38">
        <f t="shared" ref="I302:I339" si="73">IF(($D302     =0),0,($H302     /$D302     ))</f>
        <v>0.25437295459920023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1752089440</v>
      </c>
      <c r="O302" s="38">
        <f t="shared" ref="O302:O339" si="77">IF(($D302     =0),0,($N302     /$D302     ))</f>
        <v>0.44108601044109169</v>
      </c>
      <c r="P302" s="33">
        <v>1560164603</v>
      </c>
      <c r="Q302" s="33">
        <v>3162129348</v>
      </c>
      <c r="R302" s="33">
        <v>3162129348</v>
      </c>
      <c r="S302" s="33">
        <v>855898122</v>
      </c>
      <c r="T302" s="38">
        <f t="shared" ref="T302:T339" si="78">IF(($Q302     =0),0,($S302     /$Q302     ))</f>
        <v>0.27067144566408802</v>
      </c>
      <c r="U302" s="38">
        <f t="shared" ref="U302:U339" si="79">IF(($P302     =0),0,(($H302     /$P302     )-1))</f>
        <v>-0.35236024131230725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3972217206</v>
      </c>
      <c r="E303" s="34">
        <f>E302</f>
        <v>3972217206</v>
      </c>
      <c r="F303" s="34">
        <f>F302</f>
        <v>741664813</v>
      </c>
      <c r="G303" s="39">
        <f t="shared" si="72"/>
        <v>0.18671305584189143</v>
      </c>
      <c r="H303" s="34">
        <f>H302</f>
        <v>1010424627</v>
      </c>
      <c r="I303" s="39">
        <f t="shared" si="73"/>
        <v>0.25437295459920023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1752089440</v>
      </c>
      <c r="O303" s="39">
        <f t="shared" si="77"/>
        <v>0.44108601044109169</v>
      </c>
      <c r="P303" s="34">
        <f>P302</f>
        <v>1560164603</v>
      </c>
      <c r="Q303" s="34">
        <f>Q302</f>
        <v>3162129348</v>
      </c>
      <c r="R303" s="34">
        <f>R302</f>
        <v>3162129348</v>
      </c>
      <c r="S303" s="34">
        <f>S302</f>
        <v>855898122</v>
      </c>
      <c r="T303" s="39">
        <f t="shared" si="78"/>
        <v>0.27067144566408802</v>
      </c>
      <c r="U303" s="39">
        <f t="shared" si="79"/>
        <v>-0.35236024131230725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23633618</v>
      </c>
      <c r="E304" s="33">
        <v>23633618</v>
      </c>
      <c r="F304" s="33">
        <v>3538866</v>
      </c>
      <c r="G304" s="38">
        <f t="shared" si="72"/>
        <v>0.1497386477178399</v>
      </c>
      <c r="H304" s="33">
        <v>4631257</v>
      </c>
      <c r="I304" s="38">
        <f t="shared" si="73"/>
        <v>0.19596055923388456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8170123</v>
      </c>
      <c r="O304" s="38">
        <f t="shared" si="77"/>
        <v>0.34569920695172446</v>
      </c>
      <c r="P304" s="33">
        <v>7962871</v>
      </c>
      <c r="Q304" s="33">
        <v>28664760</v>
      </c>
      <c r="R304" s="33">
        <v>28664760</v>
      </c>
      <c r="S304" s="33">
        <v>4642533</v>
      </c>
      <c r="T304" s="38">
        <f t="shared" si="78"/>
        <v>0.16195959777789873</v>
      </c>
      <c r="U304" s="38">
        <f t="shared" si="79"/>
        <v>-0.41839356684291384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21192300</v>
      </c>
      <c r="E305" s="33">
        <v>21192300</v>
      </c>
      <c r="F305" s="33">
        <v>4964882</v>
      </c>
      <c r="G305" s="38">
        <f t="shared" si="72"/>
        <v>0.23427763857627534</v>
      </c>
      <c r="H305" s="33">
        <v>6104912</v>
      </c>
      <c r="I305" s="38">
        <f t="shared" si="73"/>
        <v>0.28807217715868499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11069794</v>
      </c>
      <c r="O305" s="38">
        <f t="shared" si="77"/>
        <v>0.52234981573496031</v>
      </c>
      <c r="P305" s="33">
        <v>14851482</v>
      </c>
      <c r="Q305" s="33">
        <v>29901822</v>
      </c>
      <c r="R305" s="33">
        <v>29901822</v>
      </c>
      <c r="S305" s="33">
        <v>7743136</v>
      </c>
      <c r="T305" s="38">
        <f t="shared" si="78"/>
        <v>0.25895197958171245</v>
      </c>
      <c r="U305" s="38">
        <f t="shared" si="79"/>
        <v>-0.58893583818773099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36875740</v>
      </c>
      <c r="E306" s="33">
        <v>36886490</v>
      </c>
      <c r="F306" s="33">
        <v>8745625</v>
      </c>
      <c r="G306" s="38">
        <f t="shared" si="72"/>
        <v>0.2371647321518158</v>
      </c>
      <c r="H306" s="33">
        <v>10110502</v>
      </c>
      <c r="I306" s="38">
        <f t="shared" si="73"/>
        <v>0.27417760294437482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18856127</v>
      </c>
      <c r="O306" s="38">
        <f t="shared" si="77"/>
        <v>0.51134233509619065</v>
      </c>
      <c r="P306" s="33">
        <v>7716853</v>
      </c>
      <c r="Q306" s="33">
        <v>14373700</v>
      </c>
      <c r="R306" s="33">
        <v>14373700</v>
      </c>
      <c r="S306" s="33">
        <v>4365966</v>
      </c>
      <c r="T306" s="38">
        <f t="shared" si="78"/>
        <v>0.30374684319277567</v>
      </c>
      <c r="U306" s="38">
        <f t="shared" si="79"/>
        <v>0.31018460504560608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61925937</v>
      </c>
      <c r="E307" s="33">
        <v>62396631</v>
      </c>
      <c r="F307" s="33">
        <v>11895617</v>
      </c>
      <c r="G307" s="38">
        <f t="shared" si="72"/>
        <v>0.19209425930850269</v>
      </c>
      <c r="H307" s="33">
        <v>15923880</v>
      </c>
      <c r="I307" s="38">
        <f t="shared" si="73"/>
        <v>0.25714394923083683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27819497</v>
      </c>
      <c r="O307" s="38">
        <f t="shared" si="77"/>
        <v>0.44923820853933949</v>
      </c>
      <c r="P307" s="33">
        <v>22080277</v>
      </c>
      <c r="Q307" s="33">
        <v>62765034</v>
      </c>
      <c r="R307" s="33">
        <v>62765034</v>
      </c>
      <c r="S307" s="33">
        <v>9070317</v>
      </c>
      <c r="T307" s="38">
        <f t="shared" si="78"/>
        <v>0.14451226139700649</v>
      </c>
      <c r="U307" s="38">
        <f t="shared" si="79"/>
        <v>-0.27881883003551089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62940038</v>
      </c>
      <c r="E308" s="33">
        <v>74105206</v>
      </c>
      <c r="F308" s="33">
        <v>8632542</v>
      </c>
      <c r="G308" s="38">
        <f t="shared" si="72"/>
        <v>0.13715501728804166</v>
      </c>
      <c r="H308" s="33">
        <v>13259535</v>
      </c>
      <c r="I308" s="38">
        <f t="shared" si="73"/>
        <v>0.21066931990095081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21892077</v>
      </c>
      <c r="O308" s="38">
        <f t="shared" si="77"/>
        <v>0.34782433718899247</v>
      </c>
      <c r="P308" s="33">
        <v>19027481</v>
      </c>
      <c r="Q308" s="33">
        <v>51607271</v>
      </c>
      <c r="R308" s="33">
        <v>51607271</v>
      </c>
      <c r="S308" s="33">
        <v>10550568</v>
      </c>
      <c r="T308" s="38">
        <f t="shared" si="78"/>
        <v>0.20443956433968383</v>
      </c>
      <c r="U308" s="38">
        <f t="shared" si="79"/>
        <v>-0.30313765652952174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48927636</v>
      </c>
      <c r="E309" s="33">
        <v>48927636</v>
      </c>
      <c r="F309" s="33">
        <v>8080721</v>
      </c>
      <c r="G309" s="38">
        <f t="shared" si="72"/>
        <v>0.16515657940228298</v>
      </c>
      <c r="H309" s="33">
        <v>11282979</v>
      </c>
      <c r="I309" s="38">
        <f t="shared" si="73"/>
        <v>0.23060543942895587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19363700</v>
      </c>
      <c r="O309" s="38">
        <f t="shared" si="77"/>
        <v>0.39576201883123885</v>
      </c>
      <c r="P309" s="33">
        <v>19443109</v>
      </c>
      <c r="Q309" s="33">
        <v>46985752</v>
      </c>
      <c r="R309" s="33">
        <v>46985752</v>
      </c>
      <c r="S309" s="33">
        <v>10809194</v>
      </c>
      <c r="T309" s="38">
        <f t="shared" si="78"/>
        <v>0.23005259126213409</v>
      </c>
      <c r="U309" s="38">
        <f t="shared" si="79"/>
        <v>-0.41969265306284098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255495269</v>
      </c>
      <c r="E310" s="34">
        <f>SUM(E304:E309)</f>
        <v>267141881</v>
      </c>
      <c r="F310" s="34">
        <f>SUM(F304:F309)</f>
        <v>45858253</v>
      </c>
      <c r="G310" s="39">
        <f t="shared" si="72"/>
        <v>0.17948767967206469</v>
      </c>
      <c r="H310" s="34">
        <f>SUM(H304:H309)</f>
        <v>61313065</v>
      </c>
      <c r="I310" s="39">
        <f t="shared" si="73"/>
        <v>0.23997730071471499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107171318</v>
      </c>
      <c r="O310" s="39">
        <f t="shared" si="77"/>
        <v>0.41946498038677971</v>
      </c>
      <c r="P310" s="34">
        <f>SUM(P304:P309)</f>
        <v>91082073</v>
      </c>
      <c r="Q310" s="34">
        <f>SUM(Q304:Q309)</f>
        <v>234298339</v>
      </c>
      <c r="R310" s="34">
        <f>SUM(R304:R309)</f>
        <v>234298339</v>
      </c>
      <c r="S310" s="34">
        <f>SUM(S304:S309)</f>
        <v>47181714</v>
      </c>
      <c r="T310" s="39">
        <f t="shared" si="78"/>
        <v>0.20137451337203036</v>
      </c>
      <c r="U310" s="39">
        <f t="shared" si="79"/>
        <v>-0.326837181231042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43011938</v>
      </c>
      <c r="E311" s="33">
        <v>43011938</v>
      </c>
      <c r="F311" s="33">
        <v>6856519</v>
      </c>
      <c r="G311" s="38">
        <f t="shared" si="72"/>
        <v>0.15940967365850847</v>
      </c>
      <c r="H311" s="33">
        <v>8128191</v>
      </c>
      <c r="I311" s="38">
        <f t="shared" si="73"/>
        <v>0.18897523287604479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14984710</v>
      </c>
      <c r="O311" s="38">
        <f t="shared" si="77"/>
        <v>0.34838490653455328</v>
      </c>
      <c r="P311" s="33">
        <v>13449899</v>
      </c>
      <c r="Q311" s="33">
        <v>42200398</v>
      </c>
      <c r="R311" s="33">
        <v>42200398</v>
      </c>
      <c r="S311" s="33">
        <v>6824188</v>
      </c>
      <c r="T311" s="38">
        <f t="shared" si="78"/>
        <v>0.1617090909900897</v>
      </c>
      <c r="U311" s="38">
        <f t="shared" si="79"/>
        <v>-0.39566899349950513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185250764</v>
      </c>
      <c r="E312" s="33">
        <v>186761471</v>
      </c>
      <c r="F312" s="33">
        <v>22867751</v>
      </c>
      <c r="G312" s="38">
        <f t="shared" si="72"/>
        <v>0.12344214137761937</v>
      </c>
      <c r="H312" s="33">
        <v>60250860</v>
      </c>
      <c r="I312" s="38">
        <f t="shared" si="73"/>
        <v>0.3252394683781169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83118611</v>
      </c>
      <c r="O312" s="38">
        <f t="shared" si="77"/>
        <v>0.44868160975573629</v>
      </c>
      <c r="P312" s="33">
        <v>98429790</v>
      </c>
      <c r="Q312" s="33">
        <v>165963200</v>
      </c>
      <c r="R312" s="33">
        <v>165963200</v>
      </c>
      <c r="S312" s="33">
        <v>78342101</v>
      </c>
      <c r="T312" s="38">
        <f t="shared" si="78"/>
        <v>0.47204501359337492</v>
      </c>
      <c r="U312" s="38">
        <f t="shared" si="79"/>
        <v>-0.38787982784480191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236448330</v>
      </c>
      <c r="E313" s="33">
        <v>236448330</v>
      </c>
      <c r="F313" s="33">
        <v>28987651</v>
      </c>
      <c r="G313" s="38">
        <f t="shared" si="72"/>
        <v>0.12259613337087219</v>
      </c>
      <c r="H313" s="33">
        <v>44806936</v>
      </c>
      <c r="I313" s="38">
        <f t="shared" si="73"/>
        <v>0.18949990469376543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73794587</v>
      </c>
      <c r="O313" s="38">
        <f t="shared" si="77"/>
        <v>0.31209603806463765</v>
      </c>
      <c r="P313" s="33">
        <v>76280871</v>
      </c>
      <c r="Q313" s="33">
        <v>281077933</v>
      </c>
      <c r="R313" s="33">
        <v>281077933</v>
      </c>
      <c r="S313" s="33">
        <v>44048354</v>
      </c>
      <c r="T313" s="38">
        <f t="shared" si="78"/>
        <v>0.15671224535438719</v>
      </c>
      <c r="U313" s="38">
        <f t="shared" si="79"/>
        <v>-0.41260586812124889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225937120</v>
      </c>
      <c r="E314" s="33">
        <v>225837120</v>
      </c>
      <c r="F314" s="33">
        <v>11314570</v>
      </c>
      <c r="G314" s="38">
        <f t="shared" si="72"/>
        <v>5.0078402344864804E-2</v>
      </c>
      <c r="H314" s="33">
        <v>13007258</v>
      </c>
      <c r="I314" s="38">
        <f t="shared" si="73"/>
        <v>5.7570256715673812E-2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24321828</v>
      </c>
      <c r="O314" s="38">
        <f t="shared" si="77"/>
        <v>0.10764865906053861</v>
      </c>
      <c r="P314" s="33">
        <v>7687683</v>
      </c>
      <c r="Q314" s="33">
        <v>111459048</v>
      </c>
      <c r="R314" s="33">
        <v>111459048</v>
      </c>
      <c r="S314" s="33">
        <v>7939140</v>
      </c>
      <c r="T314" s="38">
        <f t="shared" si="78"/>
        <v>7.1229210570684223E-2</v>
      </c>
      <c r="U314" s="38">
        <f t="shared" si="79"/>
        <v>0.69196076373076254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39353092</v>
      </c>
      <c r="E315" s="33">
        <v>37571989</v>
      </c>
      <c r="F315" s="33">
        <v>5897756</v>
      </c>
      <c r="G315" s="38">
        <f t="shared" si="72"/>
        <v>0.14986766478222346</v>
      </c>
      <c r="H315" s="33">
        <v>9018868</v>
      </c>
      <c r="I315" s="38">
        <f t="shared" si="73"/>
        <v>0.22917812912896399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14916624</v>
      </c>
      <c r="O315" s="38">
        <f t="shared" si="77"/>
        <v>0.37904579391118748</v>
      </c>
      <c r="P315" s="33">
        <v>12398436</v>
      </c>
      <c r="Q315" s="33">
        <v>34024651</v>
      </c>
      <c r="R315" s="33">
        <v>34024651</v>
      </c>
      <c r="S315" s="33">
        <v>7050929</v>
      </c>
      <c r="T315" s="38">
        <f t="shared" si="78"/>
        <v>0.20723001684866657</v>
      </c>
      <c r="U315" s="38">
        <f t="shared" si="79"/>
        <v>-0.27258018672677753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62811080</v>
      </c>
      <c r="E316" s="33">
        <v>61980678</v>
      </c>
      <c r="F316" s="33">
        <v>9094593</v>
      </c>
      <c r="G316" s="38">
        <f t="shared" si="72"/>
        <v>0.14479281362460253</v>
      </c>
      <c r="H316" s="33">
        <v>14356147</v>
      </c>
      <c r="I316" s="38">
        <f t="shared" si="73"/>
        <v>0.22856074119406958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23450740</v>
      </c>
      <c r="O316" s="38">
        <f t="shared" si="77"/>
        <v>0.37335355481867211</v>
      </c>
      <c r="P316" s="33">
        <v>24699306</v>
      </c>
      <c r="Q316" s="33">
        <v>60456931</v>
      </c>
      <c r="R316" s="33">
        <v>60456931</v>
      </c>
      <c r="S316" s="33">
        <v>15412177</v>
      </c>
      <c r="T316" s="38">
        <f t="shared" si="78"/>
        <v>0.25492820666004368</v>
      </c>
      <c r="U316" s="38">
        <f t="shared" si="79"/>
        <v>-0.41876314257574687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792812324</v>
      </c>
      <c r="E317" s="34">
        <f>SUM(E311:E316)</f>
        <v>791611526</v>
      </c>
      <c r="F317" s="34">
        <f>SUM(F311:F316)</f>
        <v>85018840</v>
      </c>
      <c r="G317" s="39">
        <f t="shared" si="72"/>
        <v>0.10723703129518961</v>
      </c>
      <c r="H317" s="34">
        <f>SUM(H311:H316)</f>
        <v>149568260</v>
      </c>
      <c r="I317" s="39">
        <f t="shared" si="73"/>
        <v>0.18865531661437696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234587100</v>
      </c>
      <c r="O317" s="39">
        <f t="shared" si="77"/>
        <v>0.29589234790956653</v>
      </c>
      <c r="P317" s="34">
        <f>SUM(P311:P316)</f>
        <v>232945985</v>
      </c>
      <c r="Q317" s="34">
        <f>SUM(Q311:Q316)</f>
        <v>695182161</v>
      </c>
      <c r="R317" s="34">
        <f>SUM(R311:R316)</f>
        <v>695182161</v>
      </c>
      <c r="S317" s="34">
        <f>SUM(S311:S316)</f>
        <v>159616889</v>
      </c>
      <c r="T317" s="39">
        <f t="shared" si="78"/>
        <v>0.22960440867814499</v>
      </c>
      <c r="U317" s="39">
        <f t="shared" si="79"/>
        <v>-0.35792728945296048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37199048</v>
      </c>
      <c r="E318" s="33">
        <v>37187048</v>
      </c>
      <c r="F318" s="33">
        <v>7436465</v>
      </c>
      <c r="G318" s="38">
        <f t="shared" si="72"/>
        <v>0.19991008909690378</v>
      </c>
      <c r="H318" s="33">
        <v>8517628</v>
      </c>
      <c r="I318" s="38">
        <f t="shared" si="73"/>
        <v>0.22897435439745661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15954093</v>
      </c>
      <c r="O318" s="38">
        <f t="shared" si="77"/>
        <v>0.42888444349436039</v>
      </c>
      <c r="P318" s="33">
        <v>24378030</v>
      </c>
      <c r="Q318" s="33">
        <v>56344225</v>
      </c>
      <c r="R318" s="33">
        <v>56344225</v>
      </c>
      <c r="S318" s="33">
        <v>12449874</v>
      </c>
      <c r="T318" s="38">
        <f t="shared" si="78"/>
        <v>0.22096095917549669</v>
      </c>
      <c r="U318" s="38">
        <f t="shared" si="79"/>
        <v>-0.65060228410581167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115406535</v>
      </c>
      <c r="E319" s="33">
        <v>115496535</v>
      </c>
      <c r="F319" s="33">
        <v>21342508</v>
      </c>
      <c r="G319" s="38">
        <f t="shared" si="72"/>
        <v>0.18493327089319508</v>
      </c>
      <c r="H319" s="33">
        <v>31874854</v>
      </c>
      <c r="I319" s="38">
        <f t="shared" si="73"/>
        <v>0.27619626566207883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53217362</v>
      </c>
      <c r="O319" s="38">
        <f t="shared" si="77"/>
        <v>0.46112953655527394</v>
      </c>
      <c r="P319" s="33">
        <v>50073202</v>
      </c>
      <c r="Q319" s="33">
        <v>119176385</v>
      </c>
      <c r="R319" s="33">
        <v>119176385</v>
      </c>
      <c r="S319" s="33">
        <v>26296657</v>
      </c>
      <c r="T319" s="38">
        <f t="shared" si="78"/>
        <v>0.22065325273962622</v>
      </c>
      <c r="U319" s="38">
        <f t="shared" si="79"/>
        <v>-0.36343487680296538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4562610</v>
      </c>
      <c r="E320" s="33">
        <v>4562610</v>
      </c>
      <c r="F320" s="33">
        <v>423219</v>
      </c>
      <c r="G320" s="38">
        <f t="shared" si="72"/>
        <v>9.2758092407635107E-2</v>
      </c>
      <c r="H320" s="33">
        <v>596050</v>
      </c>
      <c r="I320" s="38">
        <f t="shared" si="73"/>
        <v>0.13063794626321337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1019269</v>
      </c>
      <c r="O320" s="38">
        <f t="shared" si="77"/>
        <v>0.22339603867084848</v>
      </c>
      <c r="P320" s="33">
        <v>1094539</v>
      </c>
      <c r="Q320" s="33">
        <v>5072600</v>
      </c>
      <c r="R320" s="33">
        <v>5072600</v>
      </c>
      <c r="S320" s="33">
        <v>644420</v>
      </c>
      <c r="T320" s="38">
        <f t="shared" si="78"/>
        <v>0.12703938808500573</v>
      </c>
      <c r="U320" s="38">
        <f t="shared" si="79"/>
        <v>-0.45543283519362943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39298535</v>
      </c>
      <c r="E321" s="33">
        <v>40311194</v>
      </c>
      <c r="F321" s="33">
        <v>11397135</v>
      </c>
      <c r="G321" s="38">
        <f t="shared" si="72"/>
        <v>0.29001424607812987</v>
      </c>
      <c r="H321" s="33">
        <v>11974211</v>
      </c>
      <c r="I321" s="38">
        <f t="shared" si="73"/>
        <v>0.30469866115874294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23371346</v>
      </c>
      <c r="O321" s="38">
        <f t="shared" si="77"/>
        <v>0.59471290723687287</v>
      </c>
      <c r="P321" s="33">
        <v>13145107</v>
      </c>
      <c r="Q321" s="33">
        <v>38676868</v>
      </c>
      <c r="R321" s="33">
        <v>38676868</v>
      </c>
      <c r="S321" s="33">
        <v>7989127</v>
      </c>
      <c r="T321" s="38">
        <f t="shared" si="78"/>
        <v>0.20656085699596979</v>
      </c>
      <c r="U321" s="38">
        <f t="shared" si="79"/>
        <v>-8.9074664816345739E-2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32326836</v>
      </c>
      <c r="E322" s="33">
        <v>32326836</v>
      </c>
      <c r="F322" s="33">
        <v>7012267</v>
      </c>
      <c r="G322" s="38">
        <f t="shared" si="72"/>
        <v>0.21691782641518026</v>
      </c>
      <c r="H322" s="33">
        <v>9001610</v>
      </c>
      <c r="I322" s="38">
        <f t="shared" si="73"/>
        <v>0.27845626463412626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16013877</v>
      </c>
      <c r="O322" s="38">
        <f t="shared" si="77"/>
        <v>0.49537409104930652</v>
      </c>
      <c r="P322" s="33">
        <v>14678600</v>
      </c>
      <c r="Q322" s="33">
        <v>30940005</v>
      </c>
      <c r="R322" s="33">
        <v>30940005</v>
      </c>
      <c r="S322" s="33">
        <v>8164019</v>
      </c>
      <c r="T322" s="38">
        <f t="shared" si="78"/>
        <v>0.26386611766869461</v>
      </c>
      <c r="U322" s="38">
        <f t="shared" si="79"/>
        <v>-0.38675282383878573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228793564</v>
      </c>
      <c r="E323" s="34">
        <f>SUM(E318:E322)</f>
        <v>229884223</v>
      </c>
      <c r="F323" s="34">
        <f>SUM(F318:F322)</f>
        <v>47611594</v>
      </c>
      <c r="G323" s="39">
        <f t="shared" si="72"/>
        <v>0.20809848479828741</v>
      </c>
      <c r="H323" s="34">
        <f>SUM(H318:H322)</f>
        <v>61964353</v>
      </c>
      <c r="I323" s="39">
        <f t="shared" si="73"/>
        <v>0.27083083945490705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109575947</v>
      </c>
      <c r="O323" s="39">
        <f t="shared" si="77"/>
        <v>0.47892932425319445</v>
      </c>
      <c r="P323" s="34">
        <f>SUM(P318:P322)</f>
        <v>103369478</v>
      </c>
      <c r="Q323" s="34">
        <f>SUM(Q318:Q322)</f>
        <v>250210083</v>
      </c>
      <c r="R323" s="34">
        <f>SUM(R318:R322)</f>
        <v>250210083</v>
      </c>
      <c r="S323" s="34">
        <f>SUM(S318:S322)</f>
        <v>55544097</v>
      </c>
      <c r="T323" s="39">
        <f t="shared" si="78"/>
        <v>0.22198984283139381</v>
      </c>
      <c r="U323" s="39">
        <f t="shared" si="79"/>
        <v>-0.40055464921666728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374715</v>
      </c>
      <c r="E324" s="33">
        <v>374715</v>
      </c>
      <c r="F324" s="33">
        <v>239128</v>
      </c>
      <c r="G324" s="38">
        <f t="shared" si="72"/>
        <v>0.63815966801435753</v>
      </c>
      <c r="H324" s="33">
        <v>534594</v>
      </c>
      <c r="I324" s="38">
        <f t="shared" si="73"/>
        <v>1.4266682678835916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773722</v>
      </c>
      <c r="O324" s="38">
        <f t="shared" si="77"/>
        <v>2.0648279358979491</v>
      </c>
      <c r="P324" s="33">
        <v>903476</v>
      </c>
      <c r="Q324" s="33">
        <v>207300</v>
      </c>
      <c r="R324" s="33">
        <v>207300</v>
      </c>
      <c r="S324" s="33">
        <v>370034</v>
      </c>
      <c r="T324" s="38">
        <f t="shared" si="78"/>
        <v>1.7850168837433671</v>
      </c>
      <c r="U324" s="38">
        <f t="shared" si="79"/>
        <v>-0.40829197455162058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76530574</v>
      </c>
      <c r="E325" s="33">
        <v>76534674</v>
      </c>
      <c r="F325" s="33">
        <v>5090684</v>
      </c>
      <c r="G325" s="38">
        <f t="shared" si="72"/>
        <v>6.6518304174747203E-2</v>
      </c>
      <c r="H325" s="33">
        <v>7873357</v>
      </c>
      <c r="I325" s="38">
        <f t="shared" si="73"/>
        <v>0.10287858287852382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12964041</v>
      </c>
      <c r="O325" s="38">
        <f t="shared" si="77"/>
        <v>0.16939688705327102</v>
      </c>
      <c r="P325" s="33">
        <v>30271964</v>
      </c>
      <c r="Q325" s="33">
        <v>80824818</v>
      </c>
      <c r="R325" s="33">
        <v>80824818</v>
      </c>
      <c r="S325" s="33">
        <v>25423745</v>
      </c>
      <c r="T325" s="38">
        <f t="shared" si="78"/>
        <v>0.31455369314905229</v>
      </c>
      <c r="U325" s="38">
        <f t="shared" si="79"/>
        <v>-0.73991258049857622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78595527</v>
      </c>
      <c r="E326" s="33">
        <v>78595527</v>
      </c>
      <c r="F326" s="33">
        <v>9918174</v>
      </c>
      <c r="G326" s="38">
        <f t="shared" si="72"/>
        <v>0.12619260126597281</v>
      </c>
      <c r="H326" s="33">
        <v>18729607</v>
      </c>
      <c r="I326" s="38">
        <f t="shared" si="73"/>
        <v>0.23830372687748502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28647781</v>
      </c>
      <c r="O326" s="38">
        <f t="shared" si="77"/>
        <v>0.36449632814345784</v>
      </c>
      <c r="P326" s="33">
        <v>25920067</v>
      </c>
      <c r="Q326" s="33">
        <v>69425233</v>
      </c>
      <c r="R326" s="33">
        <v>69425233</v>
      </c>
      <c r="S326" s="33">
        <v>14287889</v>
      </c>
      <c r="T326" s="38">
        <f t="shared" si="78"/>
        <v>0.20580253580135627</v>
      </c>
      <c r="U326" s="38">
        <f t="shared" si="79"/>
        <v>-0.27740900515419198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130314856</v>
      </c>
      <c r="E327" s="33">
        <v>130331656</v>
      </c>
      <c r="F327" s="33">
        <v>13581559</v>
      </c>
      <c r="G327" s="38">
        <f t="shared" si="72"/>
        <v>0.10422111044653266</v>
      </c>
      <c r="H327" s="33">
        <v>20427881</v>
      </c>
      <c r="I327" s="38">
        <f t="shared" si="73"/>
        <v>0.15675788338361055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34009440</v>
      </c>
      <c r="O327" s="38">
        <f t="shared" si="77"/>
        <v>0.26097899383014322</v>
      </c>
      <c r="P327" s="33">
        <v>32241228</v>
      </c>
      <c r="Q327" s="33">
        <v>114317486</v>
      </c>
      <c r="R327" s="33">
        <v>114317486</v>
      </c>
      <c r="S327" s="33">
        <v>18859185</v>
      </c>
      <c r="T327" s="38">
        <f t="shared" si="78"/>
        <v>0.16497200611986867</v>
      </c>
      <c r="U327" s="38">
        <f t="shared" si="79"/>
        <v>-0.36640499549210714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35963400</v>
      </c>
      <c r="E328" s="33">
        <v>35963400</v>
      </c>
      <c r="F328" s="33">
        <v>6906077</v>
      </c>
      <c r="G328" s="38">
        <f t="shared" si="72"/>
        <v>0.19203070343738357</v>
      </c>
      <c r="H328" s="33">
        <v>9959964</v>
      </c>
      <c r="I328" s="38">
        <f t="shared" si="73"/>
        <v>0.2769472296835116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16866041</v>
      </c>
      <c r="O328" s="38">
        <f t="shared" si="77"/>
        <v>0.46897793312089514</v>
      </c>
      <c r="P328" s="33">
        <v>14808021</v>
      </c>
      <c r="Q328" s="33">
        <v>37063729</v>
      </c>
      <c r="R328" s="33">
        <v>37063729</v>
      </c>
      <c r="S328" s="33">
        <v>8365785</v>
      </c>
      <c r="T328" s="38">
        <f t="shared" si="78"/>
        <v>0.22571352709815032</v>
      </c>
      <c r="U328" s="38">
        <f t="shared" si="79"/>
        <v>-0.32739398465196667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51497884</v>
      </c>
      <c r="E329" s="33">
        <v>51497884</v>
      </c>
      <c r="F329" s="33">
        <v>17074085</v>
      </c>
      <c r="G329" s="38">
        <f t="shared" si="72"/>
        <v>0.33154925355768017</v>
      </c>
      <c r="H329" s="33">
        <v>14901764</v>
      </c>
      <c r="I329" s="38">
        <f t="shared" si="73"/>
        <v>0.28936653008888674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31975849</v>
      </c>
      <c r="O329" s="38">
        <f t="shared" si="77"/>
        <v>0.62091578364656697</v>
      </c>
      <c r="P329" s="33">
        <v>24448493</v>
      </c>
      <c r="Q329" s="33">
        <v>45697306</v>
      </c>
      <c r="R329" s="33">
        <v>45697306</v>
      </c>
      <c r="S329" s="33">
        <v>14326329</v>
      </c>
      <c r="T329" s="38">
        <f t="shared" si="78"/>
        <v>0.31350489238906121</v>
      </c>
      <c r="U329" s="38">
        <f t="shared" si="79"/>
        <v>-0.39048333163111526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139422622</v>
      </c>
      <c r="E330" s="33">
        <v>139422622</v>
      </c>
      <c r="F330" s="33">
        <v>10957311</v>
      </c>
      <c r="G330" s="38">
        <f t="shared" si="72"/>
        <v>7.8590624984803403E-2</v>
      </c>
      <c r="H330" s="33">
        <v>20942745</v>
      </c>
      <c r="I330" s="38">
        <f t="shared" si="73"/>
        <v>0.15021052322484654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31900056</v>
      </c>
      <c r="O330" s="38">
        <f t="shared" si="77"/>
        <v>0.22880114820964995</v>
      </c>
      <c r="P330" s="33">
        <v>79495933</v>
      </c>
      <c r="Q330" s="33">
        <v>158241888</v>
      </c>
      <c r="R330" s="33">
        <v>158241888</v>
      </c>
      <c r="S330" s="33">
        <v>40950280</v>
      </c>
      <c r="T330" s="38">
        <f t="shared" si="78"/>
        <v>0.25878280724254249</v>
      </c>
      <c r="U330" s="38">
        <f t="shared" si="79"/>
        <v>-0.73655576820514823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25100399</v>
      </c>
      <c r="E331" s="33">
        <v>26220539</v>
      </c>
      <c r="F331" s="33">
        <v>5680261</v>
      </c>
      <c r="G331" s="38">
        <f t="shared" si="72"/>
        <v>0.22630162173916041</v>
      </c>
      <c r="H331" s="33">
        <v>6813674</v>
      </c>
      <c r="I331" s="38">
        <f t="shared" si="73"/>
        <v>0.27145680034807412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12493935</v>
      </c>
      <c r="O331" s="38">
        <f t="shared" si="77"/>
        <v>0.49775842208723453</v>
      </c>
      <c r="P331" s="33">
        <v>11069193</v>
      </c>
      <c r="Q331" s="33">
        <v>26062835</v>
      </c>
      <c r="R331" s="33">
        <v>26062835</v>
      </c>
      <c r="S331" s="33">
        <v>6500428</v>
      </c>
      <c r="T331" s="38">
        <f t="shared" si="78"/>
        <v>0.24941369578558895</v>
      </c>
      <c r="U331" s="38">
        <f t="shared" si="79"/>
        <v>-0.38444708661236637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537799977</v>
      </c>
      <c r="E332" s="34">
        <f>SUM(E324:E331)</f>
        <v>538941017</v>
      </c>
      <c r="F332" s="34">
        <f>SUM(F324:F331)</f>
        <v>69447279</v>
      </c>
      <c r="G332" s="39">
        <f t="shared" si="72"/>
        <v>0.12913217175537364</v>
      </c>
      <c r="H332" s="34">
        <f>SUM(H324:H331)</f>
        <v>100183586</v>
      </c>
      <c r="I332" s="39">
        <f t="shared" si="73"/>
        <v>0.1862841024256868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169630865</v>
      </c>
      <c r="O332" s="39">
        <f t="shared" si="77"/>
        <v>0.31541627418106044</v>
      </c>
      <c r="P332" s="34">
        <f>SUM(P324:P331)</f>
        <v>219158375</v>
      </c>
      <c r="Q332" s="34">
        <f>SUM(Q324:Q331)</f>
        <v>531840595</v>
      </c>
      <c r="R332" s="34">
        <f>SUM(R324:R331)</f>
        <v>531840595</v>
      </c>
      <c r="S332" s="34">
        <f>SUM(S324:S331)</f>
        <v>129083675</v>
      </c>
      <c r="T332" s="39">
        <f t="shared" si="78"/>
        <v>0.24271121124178194</v>
      </c>
      <c r="U332" s="39">
        <f t="shared" si="79"/>
        <v>-0.5428712865752906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31638856</v>
      </c>
      <c r="E333" s="33">
        <v>31638856</v>
      </c>
      <c r="F333" s="33">
        <v>7428319</v>
      </c>
      <c r="G333" s="38">
        <f t="shared" si="72"/>
        <v>0.23478469006591135</v>
      </c>
      <c r="H333" s="33">
        <v>7835911</v>
      </c>
      <c r="I333" s="38">
        <f t="shared" si="73"/>
        <v>0.24766733032319499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15264230</v>
      </c>
      <c r="O333" s="38">
        <f t="shared" si="77"/>
        <v>0.48245202038910634</v>
      </c>
      <c r="P333" s="33">
        <v>14757151</v>
      </c>
      <c r="Q333" s="33">
        <v>32046084</v>
      </c>
      <c r="R333" s="33">
        <v>32046084</v>
      </c>
      <c r="S333" s="33">
        <v>9685078</v>
      </c>
      <c r="T333" s="38">
        <f t="shared" si="78"/>
        <v>0.30222344795701089</v>
      </c>
      <c r="U333" s="38">
        <f t="shared" si="79"/>
        <v>-0.46900922813624391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2505434</v>
      </c>
      <c r="E334" s="33">
        <v>2505434</v>
      </c>
      <c r="F334" s="33">
        <v>466523</v>
      </c>
      <c r="G334" s="38">
        <f t="shared" si="72"/>
        <v>0.18620446597276161</v>
      </c>
      <c r="H334" s="33">
        <v>508380</v>
      </c>
      <c r="I334" s="38">
        <f t="shared" si="73"/>
        <v>0.20291095275309587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974903</v>
      </c>
      <c r="O334" s="38">
        <f t="shared" si="77"/>
        <v>0.38911541872585748</v>
      </c>
      <c r="P334" s="33">
        <v>1802555</v>
      </c>
      <c r="Q334" s="33">
        <v>3560258</v>
      </c>
      <c r="R334" s="33">
        <v>3560258</v>
      </c>
      <c r="S334" s="33">
        <v>933882</v>
      </c>
      <c r="T334" s="38">
        <f t="shared" si="78"/>
        <v>0.26230739457646046</v>
      </c>
      <c r="U334" s="38">
        <f t="shared" si="79"/>
        <v>-0.7179669968461434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33844020</v>
      </c>
      <c r="E335" s="33">
        <v>33844020</v>
      </c>
      <c r="F335" s="33">
        <v>4532735</v>
      </c>
      <c r="G335" s="38">
        <f t="shared" si="72"/>
        <v>0.13393015959688004</v>
      </c>
      <c r="H335" s="33">
        <v>5306941</v>
      </c>
      <c r="I335" s="38">
        <f t="shared" si="73"/>
        <v>0.15680586998825791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9839676</v>
      </c>
      <c r="O335" s="38">
        <f t="shared" si="77"/>
        <v>0.29073602958513795</v>
      </c>
      <c r="P335" s="33">
        <v>8992282</v>
      </c>
      <c r="Q335" s="33">
        <v>62908623</v>
      </c>
      <c r="R335" s="33">
        <v>62908623</v>
      </c>
      <c r="S335" s="33">
        <v>4270908</v>
      </c>
      <c r="T335" s="38">
        <f t="shared" si="78"/>
        <v>6.7890661030682545E-2</v>
      </c>
      <c r="U335" s="38">
        <f t="shared" si="79"/>
        <v>-0.40983378857558073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136287</v>
      </c>
      <c r="G336" s="38">
        <f t="shared" si="72"/>
        <v>0</v>
      </c>
      <c r="H336" s="33">
        <v>674363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810650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67988310</v>
      </c>
      <c r="E337" s="34">
        <f>SUM(E333:E336)</f>
        <v>67988310</v>
      </c>
      <c r="F337" s="34">
        <f>SUM(F333:F336)</f>
        <v>12563864</v>
      </c>
      <c r="G337" s="39">
        <f t="shared" si="72"/>
        <v>0.18479447422652512</v>
      </c>
      <c r="H337" s="34">
        <f>SUM(H333:H336)</f>
        <v>14325595</v>
      </c>
      <c r="I337" s="39">
        <f t="shared" si="73"/>
        <v>0.21070673767299114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26889459</v>
      </c>
      <c r="O337" s="39">
        <f t="shared" si="77"/>
        <v>0.39550121189951626</v>
      </c>
      <c r="P337" s="34">
        <f>SUM(P333:P336)</f>
        <v>25551988</v>
      </c>
      <c r="Q337" s="34">
        <f>SUM(Q333:Q336)</f>
        <v>98514965</v>
      </c>
      <c r="R337" s="34">
        <f>SUM(R333:R336)</f>
        <v>98514965</v>
      </c>
      <c r="S337" s="34">
        <f>SUM(S333:S336)</f>
        <v>14889868</v>
      </c>
      <c r="T337" s="39">
        <f t="shared" si="78"/>
        <v>0.15114320956212085</v>
      </c>
      <c r="U337" s="39">
        <f t="shared" si="79"/>
        <v>-0.43935497308467741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5855106650</v>
      </c>
      <c r="E338" s="34">
        <f>SUM(E302,E304:E309,E311:E316,E318:E322,E324:E331,E333:E336)</f>
        <v>5867784163</v>
      </c>
      <c r="F338" s="34">
        <f>SUM(F302,F304:F309,F311:F316,F318:F322,F324:F331,F333:F336)</f>
        <v>1002164643</v>
      </c>
      <c r="G338" s="39">
        <f t="shared" si="72"/>
        <v>0.17116078372372603</v>
      </c>
      <c r="H338" s="34">
        <f>SUM(H302,H304:H309,H311:H316,H318:H322,H324:H331,H333:H336)</f>
        <v>1397779486</v>
      </c>
      <c r="I338" s="39">
        <f t="shared" si="73"/>
        <v>0.23872827081638215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2399944129</v>
      </c>
      <c r="O338" s="39">
        <f t="shared" si="77"/>
        <v>0.40988905454010816</v>
      </c>
      <c r="P338" s="34">
        <f>SUM(P302,P304:P309,P311:P316,P318:P322,P324:P331,P333:P336)</f>
        <v>2232272502</v>
      </c>
      <c r="Q338" s="34">
        <f>SUM(Q302,Q304:Q309,Q311:Q316,Q318:Q322,Q324:Q331,Q333:Q336)</f>
        <v>4972175491</v>
      </c>
      <c r="R338" s="34">
        <f>SUM(R302,R304:R309,R311:R316,R318:R322,R324:R331,R333:R336)</f>
        <v>4972175491</v>
      </c>
      <c r="S338" s="34">
        <f>SUM(S302,S304:S309,S311:S316,S318:S322,S324:S331,S333:S336)</f>
        <v>1262214365</v>
      </c>
      <c r="T338" s="39">
        <f t="shared" si="78"/>
        <v>0.25385555423067829</v>
      </c>
      <c r="U338" s="39">
        <f t="shared" si="79"/>
        <v>-0.37383115871934891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24576293237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24578740544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5086957332</v>
      </c>
      <c r="G339" s="41">
        <f t="shared" si="72"/>
        <v>0.20698635400156704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6147121486</v>
      </c>
      <c r="I339" s="41">
        <f t="shared" si="73"/>
        <v>0.25012402914957943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11234078818</v>
      </c>
      <c r="O339" s="41">
        <f t="shared" si="77"/>
        <v>0.45711038315114649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11144532480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21600657158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21600657158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6257691309</v>
      </c>
      <c r="T339" s="41">
        <f t="shared" si="78"/>
        <v>0.2896991171716462</v>
      </c>
      <c r="U339" s="41">
        <f t="shared" si="79"/>
        <v>-0.4484181820070392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147615824</v>
      </c>
      <c r="E8" s="33">
        <v>228093735</v>
      </c>
      <c r="F8" s="33">
        <v>19545161</v>
      </c>
      <c r="G8" s="38">
        <f>IF(($D8       =0),0,($F8       /$D8       ))</f>
        <v>0.13240559494488882</v>
      </c>
      <c r="H8" s="33">
        <v>26974818</v>
      </c>
      <c r="I8" s="38">
        <f>IF(($D8       =0),0,($H8       /$D8       ))</f>
        <v>0.1827366285609055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46519979</v>
      </c>
      <c r="O8" s="38">
        <f>IF(($D8       =0),0,($N8       /$D8       ))</f>
        <v>0.31514222350579435</v>
      </c>
      <c r="P8" s="33">
        <v>61639510</v>
      </c>
      <c r="Q8" s="33">
        <v>133967300</v>
      </c>
      <c r="R8" s="33">
        <v>133967300</v>
      </c>
      <c r="S8" s="33">
        <v>38079745</v>
      </c>
      <c r="T8" s="38">
        <f>IF(($Q8       =0),0,($S8       /$Q8       ))</f>
        <v>0.28424656613964749</v>
      </c>
      <c r="U8" s="38">
        <f>IF(($P8       =0),0,(($H8       /$P8       )-1))</f>
        <v>-0.56237779956394851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176543940</v>
      </c>
      <c r="E9" s="33">
        <v>176543940</v>
      </c>
      <c r="F9" s="33">
        <v>19158717</v>
      </c>
      <c r="G9" s="38">
        <f>IF(($D9       =0),0,($F9       /$D9       ))</f>
        <v>0.10852095517976998</v>
      </c>
      <c r="H9" s="33">
        <v>57639853</v>
      </c>
      <c r="I9" s="38">
        <f>IF(($D9       =0),0,($H9       /$D9       ))</f>
        <v>0.32649012478140005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76798570</v>
      </c>
      <c r="O9" s="38">
        <f>IF(($D9       =0),0,($N9       /$D9       ))</f>
        <v>0.43501107996117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324159764</v>
      </c>
      <c r="E10" s="34">
        <f>SUM(E8:E9)</f>
        <v>404637675</v>
      </c>
      <c r="F10" s="34">
        <f>SUM(F8:F9)</f>
        <v>38703878</v>
      </c>
      <c r="G10" s="39">
        <f t="shared" ref="G10:G54" si="0">IF(($D10      =0),0,($F10      /$D10      ))</f>
        <v>0.11939753880126838</v>
      </c>
      <c r="H10" s="34">
        <f>SUM(H8:H9)</f>
        <v>84614671</v>
      </c>
      <c r="I10" s="39">
        <f t="shared" ref="I10:I54" si="1">IF(($D10      =0),0,($H10      /$D10      ))</f>
        <v>0.26102767954877953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123318549</v>
      </c>
      <c r="O10" s="39">
        <f t="shared" ref="O10:O54" si="5">IF(($D10      =0),0,($N10      /$D10      ))</f>
        <v>0.38042521835004789</v>
      </c>
      <c r="P10" s="34">
        <f>SUM(P8:P9)</f>
        <v>61639510</v>
      </c>
      <c r="Q10" s="34">
        <f>SUM(Q8:Q9)</f>
        <v>133967300</v>
      </c>
      <c r="R10" s="34">
        <f>SUM(R8:R9)</f>
        <v>133967300</v>
      </c>
      <c r="S10" s="34">
        <f>SUM(S8:S9)</f>
        <v>38079745</v>
      </c>
      <c r="T10" s="39">
        <f t="shared" ref="T10:T54" si="6">IF(($Q10      =0),0,($S10      /$Q10      ))</f>
        <v>0.28424656613964749</v>
      </c>
      <c r="U10" s="39">
        <f t="shared" ref="U10:U54" si="7">IF(($P10      =0),0,(($H10      /$P10      )-1))</f>
        <v>0.37273432251489336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3741892</v>
      </c>
      <c r="E14" s="33">
        <v>3741892</v>
      </c>
      <c r="F14" s="33">
        <v>885897</v>
      </c>
      <c r="G14" s="38">
        <f t="shared" si="0"/>
        <v>0.23675108741780895</v>
      </c>
      <c r="H14" s="33">
        <v>1107438</v>
      </c>
      <c r="I14" s="38">
        <f t="shared" si="1"/>
        <v>0.29595669784162665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1993335</v>
      </c>
      <c r="O14" s="38">
        <f t="shared" si="5"/>
        <v>0.53270778525943563</v>
      </c>
      <c r="P14" s="33">
        <v>1732473</v>
      </c>
      <c r="Q14" s="33">
        <v>3655991</v>
      </c>
      <c r="R14" s="33">
        <v>3655991</v>
      </c>
      <c r="S14" s="33">
        <v>950046</v>
      </c>
      <c r="T14" s="38">
        <f t="shared" si="6"/>
        <v>0.25986004888961706</v>
      </c>
      <c r="U14" s="38">
        <f t="shared" si="7"/>
        <v>-0.36077618525656674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1340112</v>
      </c>
      <c r="E15" s="33">
        <v>1340112</v>
      </c>
      <c r="F15" s="33">
        <v>303204</v>
      </c>
      <c r="G15" s="38">
        <f t="shared" si="0"/>
        <v>0.22625273111501129</v>
      </c>
      <c r="H15" s="33">
        <v>286248</v>
      </c>
      <c r="I15" s="38">
        <f t="shared" si="1"/>
        <v>0.21360005730864287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589452</v>
      </c>
      <c r="O15" s="38">
        <f t="shared" si="5"/>
        <v>0.43985278842365416</v>
      </c>
      <c r="P15" s="33">
        <v>361490</v>
      </c>
      <c r="Q15" s="33">
        <v>1258129</v>
      </c>
      <c r="R15" s="33">
        <v>1258129</v>
      </c>
      <c r="S15" s="33">
        <v>326775</v>
      </c>
      <c r="T15" s="38">
        <f t="shared" si="6"/>
        <v>0.25973091789474689</v>
      </c>
      <c r="U15" s="38">
        <f t="shared" si="7"/>
        <v>-0.20814407037539073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5884323</v>
      </c>
      <c r="E16" s="33">
        <v>5884323</v>
      </c>
      <c r="F16" s="33">
        <v>1241711</v>
      </c>
      <c r="G16" s="38">
        <f t="shared" si="0"/>
        <v>0.21102019722574714</v>
      </c>
      <c r="H16" s="33">
        <v>1638814</v>
      </c>
      <c r="I16" s="38">
        <f t="shared" si="1"/>
        <v>0.2785051058549981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2880525</v>
      </c>
      <c r="O16" s="38">
        <f t="shared" si="5"/>
        <v>0.48952530308074521</v>
      </c>
      <c r="P16" s="33">
        <v>3372873</v>
      </c>
      <c r="Q16" s="33">
        <v>5399173</v>
      </c>
      <c r="R16" s="33">
        <v>5399173</v>
      </c>
      <c r="S16" s="33">
        <v>2216490</v>
      </c>
      <c r="T16" s="38">
        <f t="shared" si="6"/>
        <v>0.41052398209873991</v>
      </c>
      <c r="U16" s="38">
        <f t="shared" si="7"/>
        <v>-0.51411926864723334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497385</v>
      </c>
      <c r="E17" s="33">
        <v>497385</v>
      </c>
      <c r="F17" s="33">
        <v>123310</v>
      </c>
      <c r="G17" s="38">
        <f t="shared" si="0"/>
        <v>0.24791660383807312</v>
      </c>
      <c r="H17" s="33">
        <v>135943</v>
      </c>
      <c r="I17" s="38">
        <f t="shared" si="1"/>
        <v>0.27331543974989192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259253</v>
      </c>
      <c r="O17" s="38">
        <f t="shared" si="5"/>
        <v>0.52123204358796504</v>
      </c>
      <c r="P17" s="33">
        <v>236274</v>
      </c>
      <c r="Q17" s="33">
        <v>500178</v>
      </c>
      <c r="R17" s="33">
        <v>500178</v>
      </c>
      <c r="S17" s="33">
        <v>128835</v>
      </c>
      <c r="T17" s="38">
        <f t="shared" si="6"/>
        <v>0.25757830212444371</v>
      </c>
      <c r="U17" s="38">
        <f t="shared" si="7"/>
        <v>-0.42463834361800279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568028</v>
      </c>
      <c r="E18" s="33">
        <v>568028</v>
      </c>
      <c r="F18" s="33">
        <v>128544</v>
      </c>
      <c r="G18" s="38">
        <f t="shared" si="0"/>
        <v>0.22629870358503454</v>
      </c>
      <c r="H18" s="33">
        <v>139461</v>
      </c>
      <c r="I18" s="38">
        <f t="shared" si="1"/>
        <v>0.24551782658601337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268005</v>
      </c>
      <c r="O18" s="38">
        <f t="shared" si="5"/>
        <v>0.47181653017104791</v>
      </c>
      <c r="P18" s="33">
        <v>256076</v>
      </c>
      <c r="Q18" s="33">
        <v>562330</v>
      </c>
      <c r="R18" s="33">
        <v>562330</v>
      </c>
      <c r="S18" s="33">
        <v>128460</v>
      </c>
      <c r="T18" s="38">
        <f t="shared" si="6"/>
        <v>0.22844237369516121</v>
      </c>
      <c r="U18" s="38">
        <f t="shared" si="7"/>
        <v>-0.45539214920570459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12031740</v>
      </c>
      <c r="E19" s="34">
        <f>SUM(E11:E18)</f>
        <v>12031740</v>
      </c>
      <c r="F19" s="34">
        <f>SUM(F11:F18)</f>
        <v>2682666</v>
      </c>
      <c r="G19" s="39">
        <f t="shared" si="0"/>
        <v>0.22296575557650017</v>
      </c>
      <c r="H19" s="34">
        <f>SUM(H11:H18)</f>
        <v>3307904</v>
      </c>
      <c r="I19" s="39">
        <f t="shared" si="1"/>
        <v>0.27493147292079118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5990570</v>
      </c>
      <c r="O19" s="39">
        <f t="shared" si="5"/>
        <v>0.49789722849729134</v>
      </c>
      <c r="P19" s="34">
        <f>SUM(P11:P18)</f>
        <v>5959186</v>
      </c>
      <c r="Q19" s="34">
        <f>SUM(Q11:Q18)</f>
        <v>11375801</v>
      </c>
      <c r="R19" s="34">
        <f>SUM(R11:R18)</f>
        <v>11375801</v>
      </c>
      <c r="S19" s="34">
        <f>SUM(S11:S18)</f>
        <v>3750606</v>
      </c>
      <c r="T19" s="39">
        <f t="shared" si="6"/>
        <v>0.32970038769138105</v>
      </c>
      <c r="U19" s="39">
        <f t="shared" si="7"/>
        <v>-0.44490673726243823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1347840</v>
      </c>
      <c r="E20" s="33">
        <v>1347840</v>
      </c>
      <c r="F20" s="33">
        <v>0</v>
      </c>
      <c r="G20" s="38">
        <f t="shared" si="0"/>
        <v>0</v>
      </c>
      <c r="H20" s="33">
        <v>492878</v>
      </c>
      <c r="I20" s="38">
        <f t="shared" si="1"/>
        <v>0.3656799026590693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492878</v>
      </c>
      <c r="O20" s="38">
        <f t="shared" si="5"/>
        <v>0.3656799026590693</v>
      </c>
      <c r="P20" s="33">
        <v>49292</v>
      </c>
      <c r="Q20" s="33">
        <v>4958055</v>
      </c>
      <c r="R20" s="33">
        <v>4958055</v>
      </c>
      <c r="S20" s="33">
        <v>0</v>
      </c>
      <c r="T20" s="38">
        <f t="shared" si="6"/>
        <v>0</v>
      </c>
      <c r="U20" s="38">
        <f t="shared" si="7"/>
        <v>8.9991479347561469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3047668</v>
      </c>
      <c r="E23" s="33">
        <v>3047668</v>
      </c>
      <c r="F23" s="33">
        <v>0</v>
      </c>
      <c r="G23" s="38">
        <f t="shared" si="0"/>
        <v>0</v>
      </c>
      <c r="H23" s="33">
        <v>393</v>
      </c>
      <c r="I23" s="38">
        <f t="shared" si="1"/>
        <v>1.2895105372369957E-4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393</v>
      </c>
      <c r="O23" s="38">
        <f t="shared" si="5"/>
        <v>1.2895105372369957E-4</v>
      </c>
      <c r="P23" s="33">
        <v>0</v>
      </c>
      <c r="Q23" s="33">
        <v>2741350</v>
      </c>
      <c r="R23" s="33">
        <v>2741350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2437397</v>
      </c>
      <c r="E24" s="33">
        <v>2087397</v>
      </c>
      <c r="F24" s="33">
        <v>245255</v>
      </c>
      <c r="G24" s="38">
        <f t="shared" si="0"/>
        <v>0.10062168780875663</v>
      </c>
      <c r="H24" s="33">
        <v>355573</v>
      </c>
      <c r="I24" s="38">
        <f t="shared" si="1"/>
        <v>0.1458822670250271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600828</v>
      </c>
      <c r="O24" s="38">
        <f t="shared" si="5"/>
        <v>0.24650395483378373</v>
      </c>
      <c r="P24" s="33">
        <v>640358</v>
      </c>
      <c r="Q24" s="33">
        <v>1879124</v>
      </c>
      <c r="R24" s="33">
        <v>1879124</v>
      </c>
      <c r="S24" s="33">
        <v>316295</v>
      </c>
      <c r="T24" s="38">
        <f t="shared" si="6"/>
        <v>0.16832045144439642</v>
      </c>
      <c r="U24" s="38">
        <f t="shared" si="7"/>
        <v>-0.44472779289085163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1582128</v>
      </c>
      <c r="E26" s="33">
        <v>1582128</v>
      </c>
      <c r="F26" s="33">
        <v>380805</v>
      </c>
      <c r="G26" s="38">
        <f t="shared" si="0"/>
        <v>0.24069165073875184</v>
      </c>
      <c r="H26" s="33">
        <v>359026</v>
      </c>
      <c r="I26" s="38">
        <f t="shared" si="1"/>
        <v>0.22692601357159473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739831</v>
      </c>
      <c r="O26" s="38">
        <f t="shared" si="5"/>
        <v>0.46761766431034657</v>
      </c>
      <c r="P26" s="33">
        <v>707680</v>
      </c>
      <c r="Q26" s="33">
        <v>2047452</v>
      </c>
      <c r="R26" s="33">
        <v>2047452</v>
      </c>
      <c r="S26" s="33">
        <v>351502</v>
      </c>
      <c r="T26" s="38">
        <f t="shared" si="6"/>
        <v>0.17167777315414476</v>
      </c>
      <c r="U26" s="38">
        <f t="shared" si="7"/>
        <v>-0.49267182907528828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8415033</v>
      </c>
      <c r="E27" s="34">
        <f>SUM(E20:E26)</f>
        <v>8065033</v>
      </c>
      <c r="F27" s="34">
        <f>SUM(F20:F26)</f>
        <v>626060</v>
      </c>
      <c r="G27" s="39">
        <f t="shared" si="0"/>
        <v>7.4397806877287351E-2</v>
      </c>
      <c r="H27" s="34">
        <f>SUM(H20:H26)</f>
        <v>1207870</v>
      </c>
      <c r="I27" s="39">
        <f t="shared" si="1"/>
        <v>0.14353716735276023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1833930</v>
      </c>
      <c r="O27" s="39">
        <f t="shared" si="5"/>
        <v>0.2179349742300476</v>
      </c>
      <c r="P27" s="34">
        <f>SUM(P20:P26)</f>
        <v>1397330</v>
      </c>
      <c r="Q27" s="34">
        <f>SUM(Q20:Q26)</f>
        <v>11625981</v>
      </c>
      <c r="R27" s="34">
        <f>SUM(R20:R26)</f>
        <v>11625981</v>
      </c>
      <c r="S27" s="34">
        <f>SUM(S20:S26)</f>
        <v>667797</v>
      </c>
      <c r="T27" s="39">
        <f t="shared" si="6"/>
        <v>5.7440056026239847E-2</v>
      </c>
      <c r="U27" s="39">
        <f t="shared" si="7"/>
        <v>-0.1355871555037107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2675730</v>
      </c>
      <c r="E28" s="33">
        <v>2675730</v>
      </c>
      <c r="F28" s="33">
        <v>503429</v>
      </c>
      <c r="G28" s="38">
        <f t="shared" si="0"/>
        <v>0.18814641238092034</v>
      </c>
      <c r="H28" s="33">
        <v>750134</v>
      </c>
      <c r="I28" s="38">
        <f t="shared" si="1"/>
        <v>0.28034741920896356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1253563</v>
      </c>
      <c r="O28" s="38">
        <f t="shared" si="5"/>
        <v>0.46849383158988389</v>
      </c>
      <c r="P28" s="33">
        <v>573838</v>
      </c>
      <c r="Q28" s="33">
        <v>2843757</v>
      </c>
      <c r="R28" s="33">
        <v>2843757</v>
      </c>
      <c r="S28" s="33">
        <v>368669</v>
      </c>
      <c r="T28" s="38">
        <f t="shared" si="6"/>
        <v>0.12964152703624116</v>
      </c>
      <c r="U28" s="38">
        <f t="shared" si="7"/>
        <v>0.30722259592428536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6092888</v>
      </c>
      <c r="E29" s="33">
        <v>6092888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5434934</v>
      </c>
      <c r="R29" s="33">
        <v>5434934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4759399</v>
      </c>
      <c r="E30" s="33">
        <v>4759399</v>
      </c>
      <c r="F30" s="33">
        <v>258881</v>
      </c>
      <c r="G30" s="38">
        <f t="shared" si="0"/>
        <v>5.4393632473343799E-2</v>
      </c>
      <c r="H30" s="33">
        <v>462821</v>
      </c>
      <c r="I30" s="38">
        <f t="shared" si="1"/>
        <v>9.7243580544518329E-2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721702</v>
      </c>
      <c r="O30" s="38">
        <f t="shared" si="5"/>
        <v>0.15163721301786212</v>
      </c>
      <c r="P30" s="33">
        <v>1098345</v>
      </c>
      <c r="Q30" s="33">
        <v>1773444</v>
      </c>
      <c r="R30" s="33">
        <v>1773444</v>
      </c>
      <c r="S30" s="33">
        <v>555017</v>
      </c>
      <c r="T30" s="38">
        <f t="shared" si="6"/>
        <v>0.31295998069293418</v>
      </c>
      <c r="U30" s="38">
        <f t="shared" si="7"/>
        <v>-0.57861965047412245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660371</v>
      </c>
      <c r="E32" s="33">
        <v>660371</v>
      </c>
      <c r="F32" s="33">
        <v>173797</v>
      </c>
      <c r="G32" s="38">
        <f t="shared" si="0"/>
        <v>0.26318084834131117</v>
      </c>
      <c r="H32" s="33">
        <v>73740</v>
      </c>
      <c r="I32" s="38">
        <f t="shared" si="1"/>
        <v>0.11166450374107888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247537</v>
      </c>
      <c r="O32" s="38">
        <f t="shared" si="5"/>
        <v>0.37484535208239006</v>
      </c>
      <c r="P32" s="33">
        <v>220437</v>
      </c>
      <c r="Q32" s="33">
        <v>631325</v>
      </c>
      <c r="R32" s="33">
        <v>631325</v>
      </c>
      <c r="S32" s="33">
        <v>116655</v>
      </c>
      <c r="T32" s="38">
        <f t="shared" si="6"/>
        <v>0.18477804617273194</v>
      </c>
      <c r="U32" s="38">
        <f t="shared" si="7"/>
        <v>-0.66548265490820513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14188388</v>
      </c>
      <c r="E35" s="34">
        <f>SUM(E28:E34)</f>
        <v>14188388</v>
      </c>
      <c r="F35" s="34">
        <f>SUM(F28:F34)</f>
        <v>936107</v>
      </c>
      <c r="G35" s="39">
        <f t="shared" si="0"/>
        <v>6.5976980612596728E-2</v>
      </c>
      <c r="H35" s="34">
        <f>SUM(H28:H34)</f>
        <v>1286695</v>
      </c>
      <c r="I35" s="39">
        <f t="shared" si="1"/>
        <v>9.0686482495403994E-2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2222802</v>
      </c>
      <c r="O35" s="39">
        <f t="shared" si="5"/>
        <v>0.15666346310800072</v>
      </c>
      <c r="P35" s="34">
        <f>SUM(P28:P34)</f>
        <v>1892620</v>
      </c>
      <c r="Q35" s="34">
        <f>SUM(Q28:Q34)</f>
        <v>10683460</v>
      </c>
      <c r="R35" s="34">
        <f>SUM(R28:R34)</f>
        <v>10683460</v>
      </c>
      <c r="S35" s="34">
        <f>SUM(S28:S34)</f>
        <v>1040341</v>
      </c>
      <c r="T35" s="39">
        <f t="shared" si="6"/>
        <v>9.7378658224957088E-2</v>
      </c>
      <c r="U35" s="39">
        <f t="shared" si="7"/>
        <v>-0.3201514302923989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2023284</v>
      </c>
      <c r="E38" s="33">
        <v>2023284</v>
      </c>
      <c r="F38" s="33">
        <v>1110763</v>
      </c>
      <c r="G38" s="38">
        <f t="shared" si="0"/>
        <v>0.54899015659689887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1110763</v>
      </c>
      <c r="O38" s="38">
        <f t="shared" si="5"/>
        <v>0.54899015659689887</v>
      </c>
      <c r="P38" s="33">
        <v>2186832</v>
      </c>
      <c r="Q38" s="33">
        <v>2788558</v>
      </c>
      <c r="R38" s="33">
        <v>2788558</v>
      </c>
      <c r="S38" s="33">
        <v>1066158</v>
      </c>
      <c r="T38" s="38">
        <f t="shared" si="6"/>
        <v>0.38233309115320535</v>
      </c>
      <c r="U38" s="38">
        <f t="shared" si="7"/>
        <v>-1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2023284</v>
      </c>
      <c r="E40" s="34">
        <f>SUM(E36:E39)</f>
        <v>2023284</v>
      </c>
      <c r="F40" s="34">
        <f>SUM(F36:F39)</f>
        <v>1110763</v>
      </c>
      <c r="G40" s="39">
        <f t="shared" si="0"/>
        <v>0.54899015659689887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1110763</v>
      </c>
      <c r="O40" s="39">
        <f t="shared" si="5"/>
        <v>0.54899015659689887</v>
      </c>
      <c r="P40" s="34">
        <f>SUM(P36:P39)</f>
        <v>2186832</v>
      </c>
      <c r="Q40" s="34">
        <f>SUM(Q36:Q39)</f>
        <v>2788558</v>
      </c>
      <c r="R40" s="34">
        <f>SUM(R36:R39)</f>
        <v>2788558</v>
      </c>
      <c r="S40" s="34">
        <f>SUM(S36:S39)</f>
        <v>1066158</v>
      </c>
      <c r="T40" s="39">
        <f t="shared" si="6"/>
        <v>0.38233309115320535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6552772</v>
      </c>
      <c r="E43" s="33">
        <v>6552772</v>
      </c>
      <c r="F43" s="33">
        <v>846143</v>
      </c>
      <c r="G43" s="38">
        <f t="shared" si="0"/>
        <v>0.1291274898623056</v>
      </c>
      <c r="H43" s="33">
        <v>844595</v>
      </c>
      <c r="I43" s="38">
        <f t="shared" si="1"/>
        <v>0.12889125396091913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1690738</v>
      </c>
      <c r="O43" s="38">
        <f t="shared" si="5"/>
        <v>0.25801874382322476</v>
      </c>
      <c r="P43" s="33">
        <v>1458305</v>
      </c>
      <c r="Q43" s="33">
        <v>6173961</v>
      </c>
      <c r="R43" s="33">
        <v>6173961</v>
      </c>
      <c r="S43" s="33">
        <v>712582</v>
      </c>
      <c r="T43" s="38">
        <f t="shared" si="6"/>
        <v>0.11541731475142133</v>
      </c>
      <c r="U43" s="38">
        <f t="shared" si="7"/>
        <v>-0.42083789056473098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5407500</v>
      </c>
      <c r="E45" s="33">
        <v>5407500</v>
      </c>
      <c r="F45" s="33">
        <v>746977</v>
      </c>
      <c r="G45" s="38">
        <f t="shared" si="0"/>
        <v>0.13813721682847896</v>
      </c>
      <c r="H45" s="33">
        <v>909246</v>
      </c>
      <c r="I45" s="38">
        <f t="shared" si="1"/>
        <v>0.16814535367545078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1656223</v>
      </c>
      <c r="O45" s="38">
        <f t="shared" si="5"/>
        <v>0.30628257050392971</v>
      </c>
      <c r="P45" s="33">
        <v>1402937</v>
      </c>
      <c r="Q45" s="33">
        <v>4922735</v>
      </c>
      <c r="R45" s="33">
        <v>4922735</v>
      </c>
      <c r="S45" s="33">
        <v>853164</v>
      </c>
      <c r="T45" s="38">
        <f t="shared" si="6"/>
        <v>0.17331097448877503</v>
      </c>
      <c r="U45" s="38">
        <f t="shared" si="7"/>
        <v>-0.35189819642649667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15631613</v>
      </c>
      <c r="E46" s="33">
        <v>15631613</v>
      </c>
      <c r="F46" s="33">
        <v>2254887</v>
      </c>
      <c r="G46" s="38">
        <f t="shared" si="0"/>
        <v>0.14425171605770945</v>
      </c>
      <c r="H46" s="33">
        <v>2605084</v>
      </c>
      <c r="I46" s="38">
        <f t="shared" si="1"/>
        <v>0.1666548423377677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4859971</v>
      </c>
      <c r="O46" s="38">
        <f t="shared" si="5"/>
        <v>0.31090655839547715</v>
      </c>
      <c r="P46" s="33">
        <v>6284786</v>
      </c>
      <c r="Q46" s="33">
        <v>15638526</v>
      </c>
      <c r="R46" s="33">
        <v>15638526</v>
      </c>
      <c r="S46" s="33">
        <v>2565472</v>
      </c>
      <c r="T46" s="38">
        <f t="shared" si="6"/>
        <v>0.16404819738126214</v>
      </c>
      <c r="U46" s="38">
        <f t="shared" si="7"/>
        <v>-0.58549360312347942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27591885</v>
      </c>
      <c r="E47" s="34">
        <f>SUM(E41:E46)</f>
        <v>27591885</v>
      </c>
      <c r="F47" s="34">
        <f>SUM(F41:F46)</f>
        <v>3848007</v>
      </c>
      <c r="G47" s="39">
        <f t="shared" si="0"/>
        <v>0.13946154820520598</v>
      </c>
      <c r="H47" s="34">
        <f>SUM(H41:H46)</f>
        <v>4358925</v>
      </c>
      <c r="I47" s="39">
        <f t="shared" si="1"/>
        <v>0.1579785143349213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8206932</v>
      </c>
      <c r="O47" s="39">
        <f t="shared" si="5"/>
        <v>0.29744006254012728</v>
      </c>
      <c r="P47" s="34">
        <f>SUM(P41:P46)</f>
        <v>9146028</v>
      </c>
      <c r="Q47" s="34">
        <f>SUM(Q41:Q46)</f>
        <v>26735222</v>
      </c>
      <c r="R47" s="34">
        <f>SUM(R41:R46)</f>
        <v>26735222</v>
      </c>
      <c r="S47" s="34">
        <f>SUM(S41:S46)</f>
        <v>4131218</v>
      </c>
      <c r="T47" s="39">
        <f t="shared" si="6"/>
        <v>0.15452342232280697</v>
      </c>
      <c r="U47" s="39">
        <f t="shared" si="7"/>
        <v>-0.52340786623439151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1036930</v>
      </c>
      <c r="E50" s="33">
        <v>1036930</v>
      </c>
      <c r="F50" s="33">
        <v>126547</v>
      </c>
      <c r="G50" s="38">
        <f t="shared" si="0"/>
        <v>0.12204006056339387</v>
      </c>
      <c r="H50" s="33">
        <v>175590</v>
      </c>
      <c r="I50" s="38">
        <f t="shared" si="1"/>
        <v>0.16933640650767168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302137</v>
      </c>
      <c r="O50" s="38">
        <f t="shared" si="5"/>
        <v>0.29137646707106557</v>
      </c>
      <c r="P50" s="33">
        <v>342213</v>
      </c>
      <c r="Q50" s="33">
        <v>979980</v>
      </c>
      <c r="R50" s="33">
        <v>979980</v>
      </c>
      <c r="S50" s="33">
        <v>171105</v>
      </c>
      <c r="T50" s="38">
        <f t="shared" si="6"/>
        <v>0.17460050205106226</v>
      </c>
      <c r="U50" s="38">
        <f t="shared" si="7"/>
        <v>-0.48689851057674605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1200000</v>
      </c>
      <c r="R51" s="33">
        <v>1200000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1036930</v>
      </c>
      <c r="E53" s="34">
        <f>SUM(E48:E52)</f>
        <v>1036930</v>
      </c>
      <c r="F53" s="34">
        <f>SUM(F48:F52)</f>
        <v>126547</v>
      </c>
      <c r="G53" s="39">
        <f t="shared" si="0"/>
        <v>0.12204006056339387</v>
      </c>
      <c r="H53" s="34">
        <f>SUM(H48:H52)</f>
        <v>175590</v>
      </c>
      <c r="I53" s="39">
        <f t="shared" si="1"/>
        <v>0.16933640650767168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302137</v>
      </c>
      <c r="O53" s="39">
        <f t="shared" si="5"/>
        <v>0.29137646707106557</v>
      </c>
      <c r="P53" s="34">
        <f>SUM(P48:P52)</f>
        <v>342213</v>
      </c>
      <c r="Q53" s="34">
        <f>SUM(Q48:Q52)</f>
        <v>2179980</v>
      </c>
      <c r="R53" s="34">
        <f>SUM(R48:R52)</f>
        <v>2179980</v>
      </c>
      <c r="S53" s="34">
        <f>SUM(S48:S52)</f>
        <v>171105</v>
      </c>
      <c r="T53" s="39">
        <f t="shared" si="6"/>
        <v>7.8489252194974268E-2</v>
      </c>
      <c r="U53" s="39">
        <f t="shared" si="7"/>
        <v>-0.48689851057674605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389447024</v>
      </c>
      <c r="E54" s="34">
        <f>SUM(E8:E9,E11:E18,E20:E26,E28:E34,E36:E39,E41:E46,E48:E52)</f>
        <v>469574935</v>
      </c>
      <c r="F54" s="34">
        <f>SUM(F8:F9,F11:F18,F20:F26,F28:F34,F36:F39,F41:F46,F48:F52)</f>
        <v>48034028</v>
      </c>
      <c r="G54" s="39">
        <f t="shared" si="0"/>
        <v>0.12333905522410668</v>
      </c>
      <c r="H54" s="34">
        <f>SUM(H8:H9,H11:H18,H20:H26,H28:H34,H36:H39,H41:H46,H48:H52)</f>
        <v>94951655</v>
      </c>
      <c r="I54" s="39">
        <f t="shared" si="1"/>
        <v>0.24381147922188257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142985683</v>
      </c>
      <c r="O54" s="39">
        <f t="shared" si="5"/>
        <v>0.36715053444598922</v>
      </c>
      <c r="P54" s="34">
        <f>SUM(P8:P9,P11:P18,P20:P26,P28:P34,P36:P39,P41:P46,P48:P52)</f>
        <v>82563719</v>
      </c>
      <c r="Q54" s="34">
        <f>SUM(Q8:Q9,Q11:Q18,Q20:Q26,Q28:Q34,Q36:Q39,Q41:Q46,Q48:Q52)</f>
        <v>199356302</v>
      </c>
      <c r="R54" s="34">
        <f>SUM(R8:R9,R11:R18,R20:R26,R28:R34,R36:R39,R41:R46,R48:R52)</f>
        <v>199356302</v>
      </c>
      <c r="S54" s="34">
        <f>SUM(S8:S9,S11:S18,S20:S26,S28:S34,S36:S39,S41:S46,S48:S52)</f>
        <v>48906970</v>
      </c>
      <c r="T54" s="39">
        <f t="shared" si="6"/>
        <v>0.24532442420606299</v>
      </c>
      <c r="U54" s="39">
        <f t="shared" si="7"/>
        <v>0.1500409156714464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102618168</v>
      </c>
      <c r="E57" s="33">
        <v>102618168</v>
      </c>
      <c r="F57" s="33">
        <v>21072218</v>
      </c>
      <c r="G57" s="38">
        <f t="shared" ref="G57:G85" si="8">IF(($D57      =0),0,($F57      /$D57      ))</f>
        <v>0.20534587988356995</v>
      </c>
      <c r="H57" s="33">
        <v>29152123</v>
      </c>
      <c r="I57" s="38">
        <f t="shared" ref="I57:I85" si="9">IF(($D57      =0),0,($H57      /$D57      ))</f>
        <v>0.2840834480693516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50224341</v>
      </c>
      <c r="O57" s="38">
        <f t="shared" ref="O57:O85" si="13">IF(($D57      =0),0,($N57      /$D57      ))</f>
        <v>0.48942932795292154</v>
      </c>
      <c r="P57" s="33">
        <v>46827657</v>
      </c>
      <c r="Q57" s="33">
        <v>118911622</v>
      </c>
      <c r="R57" s="33">
        <v>118911622</v>
      </c>
      <c r="S57" s="33">
        <v>25883288</v>
      </c>
      <c r="T57" s="38">
        <f t="shared" ref="T57:T85" si="14">IF(($Q57      =0),0,($S57      /$Q57      ))</f>
        <v>0.21766827804266264</v>
      </c>
      <c r="U57" s="38">
        <f t="shared" ref="U57:U85" si="15">IF(($P57      =0),0,(($H57      /$P57      )-1))</f>
        <v>-0.37745928650668981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102618168</v>
      </c>
      <c r="E58" s="34">
        <f>E57</f>
        <v>102618168</v>
      </c>
      <c r="F58" s="34">
        <f>F57</f>
        <v>21072218</v>
      </c>
      <c r="G58" s="39">
        <f t="shared" si="8"/>
        <v>0.20534587988356995</v>
      </c>
      <c r="H58" s="34">
        <f>H57</f>
        <v>29152123</v>
      </c>
      <c r="I58" s="39">
        <f t="shared" si="9"/>
        <v>0.2840834480693516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50224341</v>
      </c>
      <c r="O58" s="39">
        <f t="shared" si="13"/>
        <v>0.48942932795292154</v>
      </c>
      <c r="P58" s="34">
        <f>P57</f>
        <v>46827657</v>
      </c>
      <c r="Q58" s="34">
        <f>Q57</f>
        <v>118911622</v>
      </c>
      <c r="R58" s="34">
        <f>R57</f>
        <v>118911622</v>
      </c>
      <c r="S58" s="34">
        <f>S57</f>
        <v>25883288</v>
      </c>
      <c r="T58" s="39">
        <f t="shared" si="14"/>
        <v>0.21766827804266264</v>
      </c>
      <c r="U58" s="39">
        <f t="shared" si="15"/>
        <v>-0.37745928650668981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300000</v>
      </c>
      <c r="E59" s="33">
        <v>300000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1815303</v>
      </c>
      <c r="R59" s="33">
        <v>1815303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1101787</v>
      </c>
      <c r="E60" s="33">
        <v>1101787</v>
      </c>
      <c r="F60" s="33">
        <v>230365</v>
      </c>
      <c r="G60" s="38">
        <f t="shared" si="8"/>
        <v>0.20908306233418983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230365</v>
      </c>
      <c r="O60" s="38">
        <f t="shared" si="13"/>
        <v>0.20908306233418983</v>
      </c>
      <c r="P60" s="33">
        <v>0</v>
      </c>
      <c r="Q60" s="33">
        <v>2611437</v>
      </c>
      <c r="R60" s="33">
        <v>2611437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1034986</v>
      </c>
      <c r="E61" s="33">
        <v>1034986</v>
      </c>
      <c r="F61" s="33">
        <v>150597</v>
      </c>
      <c r="G61" s="38">
        <f t="shared" si="8"/>
        <v>0.14550631602746317</v>
      </c>
      <c r="H61" s="33">
        <v>272526</v>
      </c>
      <c r="I61" s="38">
        <f t="shared" si="9"/>
        <v>0.26331370665883402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423123</v>
      </c>
      <c r="O61" s="38">
        <f t="shared" si="13"/>
        <v>0.40882002268629719</v>
      </c>
      <c r="P61" s="33">
        <v>348589</v>
      </c>
      <c r="Q61" s="33">
        <v>1145976</v>
      </c>
      <c r="R61" s="33">
        <v>1145976</v>
      </c>
      <c r="S61" s="33">
        <v>138006</v>
      </c>
      <c r="T61" s="38">
        <f t="shared" si="14"/>
        <v>0.12042660579279148</v>
      </c>
      <c r="U61" s="38">
        <f t="shared" si="15"/>
        <v>-0.21820252503664772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2436773</v>
      </c>
      <c r="E63" s="34">
        <f>SUM(E59:E62)</f>
        <v>2436773</v>
      </c>
      <c r="F63" s="34">
        <f>SUM(F59:F62)</f>
        <v>380962</v>
      </c>
      <c r="G63" s="39">
        <f t="shared" si="8"/>
        <v>0.15633873159297151</v>
      </c>
      <c r="H63" s="34">
        <f>SUM(H59:H62)</f>
        <v>272526</v>
      </c>
      <c r="I63" s="39">
        <f t="shared" si="9"/>
        <v>0.11183889512892665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653488</v>
      </c>
      <c r="O63" s="39">
        <f t="shared" si="13"/>
        <v>0.26817762672189821</v>
      </c>
      <c r="P63" s="34">
        <f>SUM(P59:P62)</f>
        <v>348589</v>
      </c>
      <c r="Q63" s="34">
        <f>SUM(Q59:Q62)</f>
        <v>5572716</v>
      </c>
      <c r="R63" s="34">
        <f>SUM(R59:R62)</f>
        <v>5572716</v>
      </c>
      <c r="S63" s="34">
        <f>SUM(S59:S62)</f>
        <v>138006</v>
      </c>
      <c r="T63" s="39">
        <f t="shared" si="14"/>
        <v>2.4764585168165758E-2</v>
      </c>
      <c r="U63" s="39">
        <f t="shared" si="15"/>
        <v>-0.21820252503664772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1541277</v>
      </c>
      <c r="E64" s="33">
        <v>1541277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1483424</v>
      </c>
      <c r="R64" s="33">
        <v>1483424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25340005</v>
      </c>
      <c r="E67" s="33">
        <v>25340005</v>
      </c>
      <c r="F67" s="33">
        <v>4521282</v>
      </c>
      <c r="G67" s="38">
        <f t="shared" si="8"/>
        <v>0.17842466881912611</v>
      </c>
      <c r="H67" s="33">
        <v>4733597</v>
      </c>
      <c r="I67" s="38">
        <f t="shared" si="9"/>
        <v>0.1868033175210502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9254879</v>
      </c>
      <c r="O67" s="38">
        <f t="shared" si="13"/>
        <v>0.36522798634017634</v>
      </c>
      <c r="P67" s="33">
        <v>8583561</v>
      </c>
      <c r="Q67" s="33">
        <v>17718193</v>
      </c>
      <c r="R67" s="33">
        <v>17718193</v>
      </c>
      <c r="S67" s="33">
        <v>4450767</v>
      </c>
      <c r="T67" s="38">
        <f t="shared" si="14"/>
        <v>0.25119756851051345</v>
      </c>
      <c r="U67" s="38">
        <f t="shared" si="15"/>
        <v>-0.44852759827768451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3891355</v>
      </c>
      <c r="E68" s="33">
        <v>3891355</v>
      </c>
      <c r="F68" s="33">
        <v>633850</v>
      </c>
      <c r="G68" s="38">
        <f t="shared" si="8"/>
        <v>0.1628867065585124</v>
      </c>
      <c r="H68" s="33">
        <v>1014013</v>
      </c>
      <c r="I68" s="38">
        <f t="shared" si="9"/>
        <v>0.26058095444902868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1647863</v>
      </c>
      <c r="O68" s="38">
        <f t="shared" si="13"/>
        <v>0.42346766100754107</v>
      </c>
      <c r="P68" s="33">
        <v>1759806</v>
      </c>
      <c r="Q68" s="33">
        <v>2493913</v>
      </c>
      <c r="R68" s="33">
        <v>2493913</v>
      </c>
      <c r="S68" s="33">
        <v>914846</v>
      </c>
      <c r="T68" s="38">
        <f t="shared" si="14"/>
        <v>0.3668315614859059</v>
      </c>
      <c r="U68" s="38">
        <f t="shared" si="15"/>
        <v>-0.42379273624479064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30772637</v>
      </c>
      <c r="E70" s="34">
        <f>SUM(E64:E69)</f>
        <v>30772637</v>
      </c>
      <c r="F70" s="34">
        <f>SUM(F64:F69)</f>
        <v>5155132</v>
      </c>
      <c r="G70" s="39">
        <f t="shared" si="8"/>
        <v>0.16752324475799718</v>
      </c>
      <c r="H70" s="34">
        <f>SUM(H64:H69)</f>
        <v>5747610</v>
      </c>
      <c r="I70" s="39">
        <f t="shared" si="9"/>
        <v>0.18677664835808513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10902742</v>
      </c>
      <c r="O70" s="39">
        <f t="shared" si="13"/>
        <v>0.35429989311608234</v>
      </c>
      <c r="P70" s="34">
        <f>SUM(P64:P69)</f>
        <v>10343367</v>
      </c>
      <c r="Q70" s="34">
        <f>SUM(Q64:Q69)</f>
        <v>21695530</v>
      </c>
      <c r="R70" s="34">
        <f>SUM(R64:R69)</f>
        <v>21695530</v>
      </c>
      <c r="S70" s="34">
        <f>SUM(S64:S69)</f>
        <v>5365613</v>
      </c>
      <c r="T70" s="39">
        <f t="shared" si="14"/>
        <v>0.24731421633857298</v>
      </c>
      <c r="U70" s="39">
        <f t="shared" si="15"/>
        <v>-0.44431924343398044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15895548</v>
      </c>
      <c r="E71" s="33">
        <v>15895548</v>
      </c>
      <c r="F71" s="33">
        <v>2991242</v>
      </c>
      <c r="G71" s="38">
        <f t="shared" si="8"/>
        <v>0.18818111838610407</v>
      </c>
      <c r="H71" s="33">
        <v>2408837</v>
      </c>
      <c r="I71" s="38">
        <f t="shared" si="9"/>
        <v>0.15154161404186883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5400079</v>
      </c>
      <c r="O71" s="38">
        <f t="shared" si="13"/>
        <v>0.33972273242797291</v>
      </c>
      <c r="P71" s="33">
        <v>5227204</v>
      </c>
      <c r="Q71" s="33">
        <v>16785156</v>
      </c>
      <c r="R71" s="33">
        <v>16785156</v>
      </c>
      <c r="S71" s="33">
        <v>2595695</v>
      </c>
      <c r="T71" s="38">
        <f t="shared" si="14"/>
        <v>0.15464229227300599</v>
      </c>
      <c r="U71" s="38">
        <f t="shared" si="15"/>
        <v>-0.53917294982174024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18899859</v>
      </c>
      <c r="E72" s="33">
        <v>18899859</v>
      </c>
      <c r="F72" s="33">
        <v>1776074</v>
      </c>
      <c r="G72" s="38">
        <f t="shared" si="8"/>
        <v>9.3972870379615006E-2</v>
      </c>
      <c r="H72" s="33">
        <v>1620287</v>
      </c>
      <c r="I72" s="38">
        <f t="shared" si="9"/>
        <v>8.5730110473310944E-2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3396361</v>
      </c>
      <c r="O72" s="38">
        <f t="shared" si="13"/>
        <v>0.17970298085292594</v>
      </c>
      <c r="P72" s="33">
        <v>2749805</v>
      </c>
      <c r="Q72" s="33">
        <v>17844988</v>
      </c>
      <c r="R72" s="33">
        <v>17844988</v>
      </c>
      <c r="S72" s="33">
        <v>1377626</v>
      </c>
      <c r="T72" s="38">
        <f t="shared" si="14"/>
        <v>7.7199603608587464E-2</v>
      </c>
      <c r="U72" s="38">
        <f t="shared" si="15"/>
        <v>-0.41076294500882793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941875</v>
      </c>
      <c r="G73" s="38">
        <f t="shared" si="8"/>
        <v>0</v>
      </c>
      <c r="H73" s="33">
        <v>596374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1538249</v>
      </c>
      <c r="O73" s="38">
        <f t="shared" si="13"/>
        <v>0</v>
      </c>
      <c r="P73" s="33">
        <v>1273720</v>
      </c>
      <c r="Q73" s="33">
        <v>3458688</v>
      </c>
      <c r="R73" s="33">
        <v>3458688</v>
      </c>
      <c r="S73" s="33">
        <v>759449</v>
      </c>
      <c r="T73" s="38">
        <f t="shared" si="14"/>
        <v>0.21957719227637762</v>
      </c>
      <c r="U73" s="38">
        <f t="shared" si="15"/>
        <v>-0.53178563577552374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5384993</v>
      </c>
      <c r="E74" s="33">
        <v>5384993</v>
      </c>
      <c r="F74" s="33">
        <v>1033350</v>
      </c>
      <c r="G74" s="38">
        <f t="shared" si="8"/>
        <v>0.19189439986272963</v>
      </c>
      <c r="H74" s="33">
        <v>1362282</v>
      </c>
      <c r="I74" s="38">
        <f t="shared" si="9"/>
        <v>0.25297748762161809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2395632</v>
      </c>
      <c r="O74" s="38">
        <f t="shared" si="13"/>
        <v>0.44487188748434769</v>
      </c>
      <c r="P74" s="33">
        <v>1861169</v>
      </c>
      <c r="Q74" s="33">
        <v>3057552</v>
      </c>
      <c r="R74" s="33">
        <v>3057552</v>
      </c>
      <c r="S74" s="33">
        <v>1020475</v>
      </c>
      <c r="T74" s="38">
        <f t="shared" si="14"/>
        <v>0.33375556654473904</v>
      </c>
      <c r="U74" s="38">
        <f t="shared" si="15"/>
        <v>-0.26805034900108482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4822216</v>
      </c>
      <c r="E76" s="33">
        <v>4822216</v>
      </c>
      <c r="F76" s="33">
        <v>841939</v>
      </c>
      <c r="G76" s="38">
        <f t="shared" si="8"/>
        <v>0.17459587044628444</v>
      </c>
      <c r="H76" s="33">
        <v>738127</v>
      </c>
      <c r="I76" s="38">
        <f t="shared" si="9"/>
        <v>0.15306800856701566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1580066</v>
      </c>
      <c r="O76" s="38">
        <f t="shared" si="13"/>
        <v>0.32766387901330013</v>
      </c>
      <c r="P76" s="33">
        <v>700187</v>
      </c>
      <c r="Q76" s="33">
        <v>4471333</v>
      </c>
      <c r="R76" s="33">
        <v>4471333</v>
      </c>
      <c r="S76" s="33">
        <v>700187</v>
      </c>
      <c r="T76" s="38">
        <f t="shared" si="14"/>
        <v>0.15659468887689645</v>
      </c>
      <c r="U76" s="38">
        <f t="shared" si="15"/>
        <v>5.4185524724109424E-2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45002616</v>
      </c>
      <c r="E78" s="34">
        <f>SUM(E71:E77)</f>
        <v>45002616</v>
      </c>
      <c r="F78" s="34">
        <f>SUM(F71:F77)</f>
        <v>7584480</v>
      </c>
      <c r="G78" s="39">
        <f t="shared" si="8"/>
        <v>0.16853420254502538</v>
      </c>
      <c r="H78" s="34">
        <f>SUM(H71:H77)</f>
        <v>6725907</v>
      </c>
      <c r="I78" s="39">
        <f t="shared" si="9"/>
        <v>0.14945591162967059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14310387</v>
      </c>
      <c r="O78" s="39">
        <f t="shared" si="13"/>
        <v>0.31799011417469597</v>
      </c>
      <c r="P78" s="34">
        <f>SUM(P71:P77)</f>
        <v>11812085</v>
      </c>
      <c r="Q78" s="34">
        <f>SUM(Q71:Q77)</f>
        <v>45617717</v>
      </c>
      <c r="R78" s="34">
        <f>SUM(R71:R77)</f>
        <v>45617717</v>
      </c>
      <c r="S78" s="34">
        <f>SUM(S71:S77)</f>
        <v>6453432</v>
      </c>
      <c r="T78" s="39">
        <f t="shared" si="14"/>
        <v>0.14146766704699404</v>
      </c>
      <c r="U78" s="39">
        <f t="shared" si="15"/>
        <v>-0.43059104298690709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7220592</v>
      </c>
      <c r="E79" s="33">
        <v>7220592</v>
      </c>
      <c r="F79" s="33">
        <v>1665464</v>
      </c>
      <c r="G79" s="38">
        <f t="shared" si="8"/>
        <v>0.23065477179710472</v>
      </c>
      <c r="H79" s="33">
        <v>2004882</v>
      </c>
      <c r="I79" s="38">
        <f t="shared" si="9"/>
        <v>0.27766172081181156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3670346</v>
      </c>
      <c r="O79" s="38">
        <f t="shared" si="13"/>
        <v>0.50831649260891631</v>
      </c>
      <c r="P79" s="33">
        <v>2832323</v>
      </c>
      <c r="Q79" s="33">
        <v>5997281</v>
      </c>
      <c r="R79" s="33">
        <v>5997281</v>
      </c>
      <c r="S79" s="33">
        <v>1045445</v>
      </c>
      <c r="T79" s="38">
        <f t="shared" si="14"/>
        <v>0.17431982926929721</v>
      </c>
      <c r="U79" s="38">
        <f t="shared" si="15"/>
        <v>-0.2921421744624465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2616237</v>
      </c>
      <c r="E80" s="33">
        <v>2616237</v>
      </c>
      <c r="F80" s="33">
        <v>3750</v>
      </c>
      <c r="G80" s="38">
        <f t="shared" si="8"/>
        <v>1.4333563817039512E-3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3750</v>
      </c>
      <c r="O80" s="38">
        <f t="shared" si="13"/>
        <v>1.4333563817039512E-3</v>
      </c>
      <c r="P80" s="33">
        <v>0</v>
      </c>
      <c r="Q80" s="33">
        <v>2498088</v>
      </c>
      <c r="R80" s="33">
        <v>2498088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75180190</v>
      </c>
      <c r="E81" s="33">
        <v>75180190</v>
      </c>
      <c r="F81" s="33">
        <v>18453839</v>
      </c>
      <c r="G81" s="38">
        <f t="shared" si="8"/>
        <v>0.24546145733337466</v>
      </c>
      <c r="H81" s="33">
        <v>18439884</v>
      </c>
      <c r="I81" s="38">
        <f t="shared" si="9"/>
        <v>0.24527583662664326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36893723</v>
      </c>
      <c r="O81" s="38">
        <f t="shared" si="13"/>
        <v>0.49073729396001792</v>
      </c>
      <c r="P81" s="33">
        <v>21501786</v>
      </c>
      <c r="Q81" s="33">
        <v>44100400</v>
      </c>
      <c r="R81" s="33">
        <v>44100400</v>
      </c>
      <c r="S81" s="33">
        <v>10724897</v>
      </c>
      <c r="T81" s="38">
        <f t="shared" si="14"/>
        <v>0.24319273748083917</v>
      </c>
      <c r="U81" s="38">
        <f t="shared" si="15"/>
        <v>-0.14240221719256252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85017019</v>
      </c>
      <c r="E84" s="34">
        <f>SUM(E79:E83)</f>
        <v>85017019</v>
      </c>
      <c r="F84" s="34">
        <f>SUM(F79:F83)</f>
        <v>20123053</v>
      </c>
      <c r="G84" s="39">
        <f t="shared" si="8"/>
        <v>0.23669440821019613</v>
      </c>
      <c r="H84" s="34">
        <f>SUM(H79:H83)</f>
        <v>20444766</v>
      </c>
      <c r="I84" s="39">
        <f t="shared" si="9"/>
        <v>0.24047850936763615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40567819</v>
      </c>
      <c r="O84" s="39">
        <f t="shared" si="13"/>
        <v>0.47717291757783226</v>
      </c>
      <c r="P84" s="34">
        <f>SUM(P79:P83)</f>
        <v>24334109</v>
      </c>
      <c r="Q84" s="34">
        <f>SUM(Q79:Q83)</f>
        <v>52595769</v>
      </c>
      <c r="R84" s="34">
        <f>SUM(R79:R83)</f>
        <v>52595769</v>
      </c>
      <c r="S84" s="34">
        <f>SUM(S79:S83)</f>
        <v>11770342</v>
      </c>
      <c r="T84" s="39">
        <f t="shared" si="14"/>
        <v>0.22378876141158807</v>
      </c>
      <c r="U84" s="39">
        <f t="shared" si="15"/>
        <v>-0.15983091881440981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265847213</v>
      </c>
      <c r="E85" s="34">
        <f>SUM(E57,E59:E62,E64:E69,E71:E77,E79:E83)</f>
        <v>265847213</v>
      </c>
      <c r="F85" s="34">
        <f>SUM(F57,F59:F62,F64:F69,F71:F77,F79:F83)</f>
        <v>54315845</v>
      </c>
      <c r="G85" s="39">
        <f t="shared" si="8"/>
        <v>0.20431226036588165</v>
      </c>
      <c r="H85" s="34">
        <f>SUM(H57,H59:H62,H64:H69,H71:H77,H79:H83)</f>
        <v>62342932</v>
      </c>
      <c r="I85" s="39">
        <f t="shared" si="9"/>
        <v>0.23450662241849418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116658777</v>
      </c>
      <c r="O85" s="39">
        <f t="shared" si="13"/>
        <v>0.43881888278437586</v>
      </c>
      <c r="P85" s="34">
        <f>SUM(P57,P59:P62,P64:P69,P71:P77,P79:P83)</f>
        <v>93665807</v>
      </c>
      <c r="Q85" s="34">
        <f>SUM(Q57,Q59:Q62,Q64:Q69,Q71:Q77,Q79:Q83)</f>
        <v>244393354</v>
      </c>
      <c r="R85" s="34">
        <f>SUM(R57,R59:R62,R64:R69,R71:R77,R79:R83)</f>
        <v>244393354</v>
      </c>
      <c r="S85" s="34">
        <f>SUM(S57,S59:S62,S64:S69,S71:S77,S79:S83)</f>
        <v>49610681</v>
      </c>
      <c r="T85" s="39">
        <f t="shared" si="14"/>
        <v>0.20299521320043751</v>
      </c>
      <c r="U85" s="39">
        <f t="shared" si="15"/>
        <v>-0.33441098735208674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485817343</v>
      </c>
      <c r="E88" s="33">
        <v>485817343</v>
      </c>
      <c r="F88" s="33">
        <v>84577887</v>
      </c>
      <c r="G88" s="38">
        <f t="shared" ref="G88:G99" si="16">IF(($D88      =0),0,($F88      /$D88      ))</f>
        <v>0.1740940051207682</v>
      </c>
      <c r="H88" s="33">
        <v>101398088</v>
      </c>
      <c r="I88" s="38">
        <f t="shared" ref="I88:I99" si="17">IF(($D88      =0),0,($H88      /$D88      ))</f>
        <v>0.20871648462331654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185975975</v>
      </c>
      <c r="O88" s="38">
        <f t="shared" ref="O88:O99" si="21">IF(($D88      =0),0,($N88      /$D88      ))</f>
        <v>0.38281048974408477</v>
      </c>
      <c r="P88" s="33">
        <v>229215754</v>
      </c>
      <c r="Q88" s="33">
        <v>420648694</v>
      </c>
      <c r="R88" s="33">
        <v>420648694</v>
      </c>
      <c r="S88" s="33">
        <v>148410243</v>
      </c>
      <c r="T88" s="38">
        <f t="shared" ref="T88:T99" si="22">IF(($Q88      =0),0,($S88      /$Q88      ))</f>
        <v>0.35281279870085608</v>
      </c>
      <c r="U88" s="38">
        <f t="shared" ref="U88:U99" si="23">IF(($P88      =0),0,(($H88      /$P88      )-1))</f>
        <v>-0.55763037125275428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1736676351</v>
      </c>
      <c r="E89" s="33">
        <v>1736676351</v>
      </c>
      <c r="F89" s="33">
        <v>361957591</v>
      </c>
      <c r="G89" s="38">
        <f t="shared" si="16"/>
        <v>0.20841971550518337</v>
      </c>
      <c r="H89" s="33">
        <v>26012665</v>
      </c>
      <c r="I89" s="38">
        <f t="shared" si="17"/>
        <v>1.4978418393859962E-2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387970256</v>
      </c>
      <c r="O89" s="38">
        <f t="shared" si="21"/>
        <v>0.22339813389904334</v>
      </c>
      <c r="P89" s="33">
        <v>622009480</v>
      </c>
      <c r="Q89" s="33">
        <v>1901020531</v>
      </c>
      <c r="R89" s="33">
        <v>1901020531</v>
      </c>
      <c r="S89" s="33">
        <v>308038269</v>
      </c>
      <c r="T89" s="38">
        <f t="shared" si="22"/>
        <v>0.16203837043146591</v>
      </c>
      <c r="U89" s="38">
        <f t="shared" si="23"/>
        <v>-0.95817963256765792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807585771</v>
      </c>
      <c r="E90" s="33">
        <v>807585771</v>
      </c>
      <c r="F90" s="33">
        <v>155360760</v>
      </c>
      <c r="G90" s="38">
        <f t="shared" si="16"/>
        <v>0.19237679213642311</v>
      </c>
      <c r="H90" s="33">
        <v>207456961</v>
      </c>
      <c r="I90" s="38">
        <f t="shared" si="17"/>
        <v>0.25688535936327189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362817721</v>
      </c>
      <c r="O90" s="38">
        <f t="shared" si="21"/>
        <v>0.44926215149969501</v>
      </c>
      <c r="P90" s="33">
        <v>372502424</v>
      </c>
      <c r="Q90" s="33">
        <v>781829673</v>
      </c>
      <c r="R90" s="33">
        <v>781829673</v>
      </c>
      <c r="S90" s="33">
        <v>210288727</v>
      </c>
      <c r="T90" s="38">
        <f t="shared" si="22"/>
        <v>0.26896999981222253</v>
      </c>
      <c r="U90" s="38">
        <f t="shared" si="23"/>
        <v>-0.4430721852161692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3030079465</v>
      </c>
      <c r="E91" s="34">
        <f>SUM(E88:E90)</f>
        <v>3030079465</v>
      </c>
      <c r="F91" s="34">
        <f>SUM(F88:F90)</f>
        <v>601896238</v>
      </c>
      <c r="G91" s="39">
        <f t="shared" si="16"/>
        <v>0.19864041354440187</v>
      </c>
      <c r="H91" s="34">
        <f>SUM(H88:H90)</f>
        <v>334867714</v>
      </c>
      <c r="I91" s="39">
        <f t="shared" si="17"/>
        <v>0.11051449899846108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936763952</v>
      </c>
      <c r="O91" s="39">
        <f t="shared" si="21"/>
        <v>0.30915491254286298</v>
      </c>
      <c r="P91" s="34">
        <f>SUM(P88:P90)</f>
        <v>1223727658</v>
      </c>
      <c r="Q91" s="34">
        <f>SUM(Q88:Q90)</f>
        <v>3103498898</v>
      </c>
      <c r="R91" s="34">
        <f>SUM(R88:R90)</f>
        <v>3103498898</v>
      </c>
      <c r="S91" s="34">
        <f>SUM(S88:S90)</f>
        <v>666737239</v>
      </c>
      <c r="T91" s="39">
        <f t="shared" si="22"/>
        <v>0.21483405050656473</v>
      </c>
      <c r="U91" s="39">
        <f t="shared" si="23"/>
        <v>-0.7263543797422285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42346970</v>
      </c>
      <c r="E92" s="33">
        <v>42346970</v>
      </c>
      <c r="F92" s="33">
        <v>19358688</v>
      </c>
      <c r="G92" s="38">
        <f t="shared" si="16"/>
        <v>0.45714458437049926</v>
      </c>
      <c r="H92" s="33">
        <v>9697557</v>
      </c>
      <c r="I92" s="38">
        <f t="shared" si="17"/>
        <v>0.22900238198860509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29056245</v>
      </c>
      <c r="O92" s="38">
        <f t="shared" si="21"/>
        <v>0.68614696635910433</v>
      </c>
      <c r="P92" s="33">
        <v>6883786</v>
      </c>
      <c r="Q92" s="33">
        <v>49308142</v>
      </c>
      <c r="R92" s="33">
        <v>49308142</v>
      </c>
      <c r="S92" s="33">
        <v>4558239</v>
      </c>
      <c r="T92" s="38">
        <f t="shared" si="22"/>
        <v>9.2443941611103503E-2</v>
      </c>
      <c r="U92" s="38">
        <f t="shared" si="23"/>
        <v>0.40875340982418695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10108420</v>
      </c>
      <c r="E94" s="33">
        <v>10108420</v>
      </c>
      <c r="F94" s="33">
        <v>1311160</v>
      </c>
      <c r="G94" s="38">
        <f t="shared" si="16"/>
        <v>0.12970968756739432</v>
      </c>
      <c r="H94" s="33">
        <v>1536185</v>
      </c>
      <c r="I94" s="38">
        <f t="shared" si="17"/>
        <v>0.15197083223688768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2847345</v>
      </c>
      <c r="O94" s="38">
        <f t="shared" si="21"/>
        <v>0.28168051980428199</v>
      </c>
      <c r="P94" s="33">
        <v>2753848</v>
      </c>
      <c r="Q94" s="33">
        <v>10296603</v>
      </c>
      <c r="R94" s="33">
        <v>10296603</v>
      </c>
      <c r="S94" s="33">
        <v>1437373</v>
      </c>
      <c r="T94" s="38">
        <f t="shared" si="22"/>
        <v>0.13959681654231013</v>
      </c>
      <c r="U94" s="38">
        <f t="shared" si="23"/>
        <v>-0.44216783206625787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1626549</v>
      </c>
      <c r="E95" s="33">
        <v>1626549</v>
      </c>
      <c r="F95" s="33">
        <v>442249</v>
      </c>
      <c r="G95" s="38">
        <f t="shared" si="16"/>
        <v>0.27189405299194797</v>
      </c>
      <c r="H95" s="33">
        <v>624748</v>
      </c>
      <c r="I95" s="38">
        <f t="shared" si="17"/>
        <v>0.38409417730421891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1066997</v>
      </c>
      <c r="O95" s="38">
        <f t="shared" si="21"/>
        <v>0.65598823029616693</v>
      </c>
      <c r="P95" s="33">
        <v>756811</v>
      </c>
      <c r="Q95" s="33">
        <v>1530296</v>
      </c>
      <c r="R95" s="33">
        <v>1530296</v>
      </c>
      <c r="S95" s="33">
        <v>398585</v>
      </c>
      <c r="T95" s="38">
        <f t="shared" si="22"/>
        <v>0.26046268172954773</v>
      </c>
      <c r="U95" s="38">
        <f t="shared" si="23"/>
        <v>-0.17449931356705972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54081939</v>
      </c>
      <c r="E96" s="34">
        <f>SUM(E92:E95)</f>
        <v>54081939</v>
      </c>
      <c r="F96" s="34">
        <f>SUM(F92:F95)</f>
        <v>21112097</v>
      </c>
      <c r="G96" s="39">
        <f t="shared" si="16"/>
        <v>0.39037241249800603</v>
      </c>
      <c r="H96" s="34">
        <f>SUM(H92:H95)</f>
        <v>11858490</v>
      </c>
      <c r="I96" s="39">
        <f t="shared" si="17"/>
        <v>0.21926895039765493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32970587</v>
      </c>
      <c r="O96" s="39">
        <f t="shared" si="21"/>
        <v>0.60964136289566095</v>
      </c>
      <c r="P96" s="34">
        <f>SUM(P92:P95)</f>
        <v>10394445</v>
      </c>
      <c r="Q96" s="34">
        <f>SUM(Q92:Q95)</f>
        <v>61135041</v>
      </c>
      <c r="R96" s="34">
        <f>SUM(R92:R95)</f>
        <v>61135041</v>
      </c>
      <c r="S96" s="34">
        <f>SUM(S92:S95)</f>
        <v>6394197</v>
      </c>
      <c r="T96" s="39">
        <f t="shared" si="22"/>
        <v>0.10459135866122998</v>
      </c>
      <c r="U96" s="39">
        <f t="shared" si="23"/>
        <v>0.14084878990653182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17386235</v>
      </c>
      <c r="E97" s="33">
        <v>17386235</v>
      </c>
      <c r="F97" s="33">
        <v>2981702</v>
      </c>
      <c r="G97" s="38">
        <f t="shared" si="16"/>
        <v>0.171497854480858</v>
      </c>
      <c r="H97" s="33">
        <v>3000475</v>
      </c>
      <c r="I97" s="38">
        <f t="shared" si="17"/>
        <v>0.17257761671805311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5982177</v>
      </c>
      <c r="O97" s="38">
        <f t="shared" si="21"/>
        <v>0.34407547119891108</v>
      </c>
      <c r="P97" s="33">
        <v>7021007</v>
      </c>
      <c r="Q97" s="33">
        <v>16392490</v>
      </c>
      <c r="R97" s="33">
        <v>16392490</v>
      </c>
      <c r="S97" s="33">
        <v>3682639</v>
      </c>
      <c r="T97" s="38">
        <f t="shared" si="22"/>
        <v>0.22465403364589517</v>
      </c>
      <c r="U97" s="38">
        <f t="shared" si="23"/>
        <v>-0.57264321200648283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6196349</v>
      </c>
      <c r="E98" s="33">
        <v>6196349</v>
      </c>
      <c r="F98" s="33">
        <v>1605929</v>
      </c>
      <c r="G98" s="38">
        <f t="shared" si="16"/>
        <v>0.25917342615788747</v>
      </c>
      <c r="H98" s="33">
        <v>1463121</v>
      </c>
      <c r="I98" s="38">
        <f t="shared" si="17"/>
        <v>0.23612630599083428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3069050</v>
      </c>
      <c r="O98" s="38">
        <f t="shared" si="21"/>
        <v>0.49529973214872175</v>
      </c>
      <c r="P98" s="33">
        <v>13256546</v>
      </c>
      <c r="Q98" s="33">
        <v>6066283</v>
      </c>
      <c r="R98" s="33">
        <v>6066283</v>
      </c>
      <c r="S98" s="33">
        <v>1420199</v>
      </c>
      <c r="T98" s="38">
        <f t="shared" si="22"/>
        <v>0.23411354201576154</v>
      </c>
      <c r="U98" s="38">
        <f t="shared" si="23"/>
        <v>-0.88963030038141155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3122246</v>
      </c>
      <c r="E99" s="33">
        <v>3122246</v>
      </c>
      <c r="F99" s="33">
        <v>4672</v>
      </c>
      <c r="G99" s="38">
        <f t="shared" si="16"/>
        <v>1.4963587110048344E-3</v>
      </c>
      <c r="H99" s="33">
        <v>1112728</v>
      </c>
      <c r="I99" s="38">
        <f t="shared" si="17"/>
        <v>0.35638703676776268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1117400</v>
      </c>
      <c r="O99" s="38">
        <f t="shared" si="21"/>
        <v>0.35788339547876752</v>
      </c>
      <c r="P99" s="33">
        <v>203786</v>
      </c>
      <c r="Q99" s="33">
        <v>3067045</v>
      </c>
      <c r="R99" s="33">
        <v>3067045</v>
      </c>
      <c r="S99" s="33">
        <v>15183</v>
      </c>
      <c r="T99" s="38">
        <f t="shared" si="22"/>
        <v>4.9503675361789604E-3</v>
      </c>
      <c r="U99" s="38">
        <f t="shared" si="23"/>
        <v>4.4602769572002003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26704830</v>
      </c>
      <c r="E101" s="34">
        <f>SUM(E97:E100)</f>
        <v>26704830</v>
      </c>
      <c r="F101" s="34">
        <f>SUM(F97:F100)</f>
        <v>4592303</v>
      </c>
      <c r="G101" s="39">
        <f>IF(($D101     =0),0,($F101     /$D101     ))</f>
        <v>0.17196525871911561</v>
      </c>
      <c r="H101" s="34">
        <f>SUM(H97:H100)</f>
        <v>5576324</v>
      </c>
      <c r="I101" s="39">
        <f>IF(($D101     =0),0,($H101     /$D101     ))</f>
        <v>0.20881331204879416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10168627</v>
      </c>
      <c r="O101" s="39">
        <f>IF(($D101     =0),0,($N101     /$D101     ))</f>
        <v>0.38077857076790977</v>
      </c>
      <c r="P101" s="34">
        <f>SUM(P97:P100)</f>
        <v>20481339</v>
      </c>
      <c r="Q101" s="34">
        <f>SUM(Q97:Q100)</f>
        <v>25525818</v>
      </c>
      <c r="R101" s="34">
        <f>SUM(R97:R100)</f>
        <v>25525818</v>
      </c>
      <c r="S101" s="34">
        <f>SUM(S97:S100)</f>
        <v>5118021</v>
      </c>
      <c r="T101" s="39">
        <f>IF(($Q101     =0),0,($S101     /$Q101     ))</f>
        <v>0.2005037017814669</v>
      </c>
      <c r="U101" s="39">
        <f>IF(($P101     =0),0,(($H101     /$P101     )-1))</f>
        <v>-0.72773635551855276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3110866234</v>
      </c>
      <c r="E102" s="34">
        <f>SUM(E88:E90,E92:E95,E97:E100)</f>
        <v>3110866234</v>
      </c>
      <c r="F102" s="34">
        <f>SUM(F88:F90,F92:F95,F97:F100)</f>
        <v>627600638</v>
      </c>
      <c r="G102" s="39">
        <f>IF(($D102     =0),0,($F102     /$D102     ))</f>
        <v>0.20174465592274002</v>
      </c>
      <c r="H102" s="34">
        <f>SUM(H88:H90,H92:H95,H97:H100)</f>
        <v>352302528</v>
      </c>
      <c r="I102" s="39">
        <f>IF(($D102     =0),0,($H102     /$D102     ))</f>
        <v>0.11324901217208685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979903166</v>
      </c>
      <c r="O102" s="39">
        <f>IF(($D102     =0),0,($N102     /$D102     ))</f>
        <v>0.31499366809482687</v>
      </c>
      <c r="P102" s="34">
        <f>SUM(P88:P90,P92:P95,P97:P100)</f>
        <v>1254603442</v>
      </c>
      <c r="Q102" s="34">
        <f>SUM(Q88:Q90,Q92:Q95,Q97:Q100)</f>
        <v>3190159757</v>
      </c>
      <c r="R102" s="34">
        <f>SUM(R88:R90,R92:R95,R97:R100)</f>
        <v>3190159757</v>
      </c>
      <c r="S102" s="34">
        <f>SUM(S88:S90,S92:S95,S97:S100)</f>
        <v>678249457</v>
      </c>
      <c r="T102" s="39">
        <f>IF(($Q102     =0),0,($S102     /$Q102     ))</f>
        <v>0.21260673717413456</v>
      </c>
      <c r="U102" s="39">
        <f>IF(($P102     =0),0,(($H102     /$P102     )-1))</f>
        <v>-0.71919212381692166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592056880</v>
      </c>
      <c r="E105" s="33">
        <v>747429741</v>
      </c>
      <c r="F105" s="33">
        <v>124230089</v>
      </c>
      <c r="G105" s="38">
        <f t="shared" ref="G105:G136" si="24">IF(($D105     =0),0,($F105     /$D105     ))</f>
        <v>0.20982796281330265</v>
      </c>
      <c r="H105" s="33">
        <v>147208716</v>
      </c>
      <c r="I105" s="38">
        <f t="shared" ref="I105:I136" si="25">IF(($D105     =0),0,($H105     /$D105     ))</f>
        <v>0.24863948207138475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271438805</v>
      </c>
      <c r="O105" s="38">
        <f t="shared" ref="O105:O136" si="29">IF(($D105     =0),0,($N105     /$D105     ))</f>
        <v>0.45846744488468744</v>
      </c>
      <c r="P105" s="33">
        <v>314218665</v>
      </c>
      <c r="Q105" s="33">
        <v>644012590</v>
      </c>
      <c r="R105" s="33">
        <v>644012590</v>
      </c>
      <c r="S105" s="33">
        <v>230398847</v>
      </c>
      <c r="T105" s="38">
        <f t="shared" ref="T105:T136" si="30">IF(($Q105     =0),0,($S105     /$Q105     ))</f>
        <v>0.35775519077973306</v>
      </c>
      <c r="U105" s="38">
        <f t="shared" ref="U105:U136" si="31">IF(($P105     =0),0,(($H105     /$P105     )-1))</f>
        <v>-0.53150868361050418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592056880</v>
      </c>
      <c r="E106" s="34">
        <f>E105</f>
        <v>747429741</v>
      </c>
      <c r="F106" s="34">
        <f>F105</f>
        <v>124230089</v>
      </c>
      <c r="G106" s="39">
        <f t="shared" si="24"/>
        <v>0.20982796281330265</v>
      </c>
      <c r="H106" s="34">
        <f>H105</f>
        <v>147208716</v>
      </c>
      <c r="I106" s="39">
        <f t="shared" si="25"/>
        <v>0.24863948207138475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271438805</v>
      </c>
      <c r="O106" s="39">
        <f t="shared" si="29"/>
        <v>0.45846744488468744</v>
      </c>
      <c r="P106" s="34">
        <f>P105</f>
        <v>314218665</v>
      </c>
      <c r="Q106" s="34">
        <f>Q105</f>
        <v>644012590</v>
      </c>
      <c r="R106" s="34">
        <f>R105</f>
        <v>644012590</v>
      </c>
      <c r="S106" s="34">
        <f>S105</f>
        <v>230398847</v>
      </c>
      <c r="T106" s="39">
        <f t="shared" si="30"/>
        <v>0.35775519077973306</v>
      </c>
      <c r="U106" s="39">
        <f t="shared" si="31"/>
        <v>-0.53150868361050418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4231613</v>
      </c>
      <c r="E107" s="33">
        <v>4231613</v>
      </c>
      <c r="F107" s="33">
        <v>1212162</v>
      </c>
      <c r="G107" s="38">
        <f t="shared" si="24"/>
        <v>0.28645388885987449</v>
      </c>
      <c r="H107" s="33">
        <v>1110645</v>
      </c>
      <c r="I107" s="38">
        <f t="shared" si="25"/>
        <v>0.26246374609398354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2322807</v>
      </c>
      <c r="O107" s="38">
        <f t="shared" si="29"/>
        <v>0.54891763495385804</v>
      </c>
      <c r="P107" s="33">
        <v>2159202</v>
      </c>
      <c r="Q107" s="33">
        <v>3426648</v>
      </c>
      <c r="R107" s="33">
        <v>3426648</v>
      </c>
      <c r="S107" s="33">
        <v>1060258</v>
      </c>
      <c r="T107" s="38">
        <f t="shared" si="30"/>
        <v>0.30941549876147184</v>
      </c>
      <c r="U107" s="38">
        <f t="shared" si="31"/>
        <v>-0.4856224660777454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967686</v>
      </c>
      <c r="E108" s="33">
        <v>967686</v>
      </c>
      <c r="F108" s="33">
        <v>358299</v>
      </c>
      <c r="G108" s="38">
        <f t="shared" si="24"/>
        <v>0.37026370124193181</v>
      </c>
      <c r="H108" s="33">
        <v>254534</v>
      </c>
      <c r="I108" s="38">
        <f t="shared" si="25"/>
        <v>0.26303367001279343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612833</v>
      </c>
      <c r="O108" s="38">
        <f t="shared" si="29"/>
        <v>0.63329737125472518</v>
      </c>
      <c r="P108" s="33">
        <v>7767694</v>
      </c>
      <c r="Q108" s="33">
        <v>798708</v>
      </c>
      <c r="R108" s="33">
        <v>798708</v>
      </c>
      <c r="S108" s="33">
        <v>7581916</v>
      </c>
      <c r="T108" s="38">
        <f t="shared" si="30"/>
        <v>9.4927257520896244</v>
      </c>
      <c r="U108" s="38">
        <f t="shared" si="31"/>
        <v>-0.96723171638841587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504936</v>
      </c>
      <c r="E109" s="33">
        <v>504936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487896</v>
      </c>
      <c r="R109" s="33">
        <v>487896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90231780</v>
      </c>
      <c r="E110" s="33">
        <v>90231780</v>
      </c>
      <c r="F110" s="33">
        <v>11724008</v>
      </c>
      <c r="G110" s="38">
        <f t="shared" si="24"/>
        <v>0.12993213699208861</v>
      </c>
      <c r="H110" s="33">
        <v>22739319</v>
      </c>
      <c r="I110" s="38">
        <f t="shared" si="25"/>
        <v>0.25201009001484842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34463327</v>
      </c>
      <c r="O110" s="38">
        <f t="shared" si="29"/>
        <v>0.38194222700693703</v>
      </c>
      <c r="P110" s="33">
        <v>29088587</v>
      </c>
      <c r="Q110" s="33">
        <v>148824323</v>
      </c>
      <c r="R110" s="33">
        <v>148824323</v>
      </c>
      <c r="S110" s="33">
        <v>21932766</v>
      </c>
      <c r="T110" s="38">
        <f t="shared" si="30"/>
        <v>0.14737353113979898</v>
      </c>
      <c r="U110" s="38">
        <f t="shared" si="31"/>
        <v>-0.21827351050087096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95936015</v>
      </c>
      <c r="E112" s="34">
        <f>SUM(E107:E111)</f>
        <v>95936015</v>
      </c>
      <c r="F112" s="34">
        <f>SUM(F107:F111)</f>
        <v>13294469</v>
      </c>
      <c r="G112" s="39">
        <f t="shared" si="24"/>
        <v>0.13857641470724003</v>
      </c>
      <c r="H112" s="34">
        <f>SUM(H107:H111)</f>
        <v>24104498</v>
      </c>
      <c r="I112" s="39">
        <f t="shared" si="25"/>
        <v>0.2512559855649622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37398967</v>
      </c>
      <c r="O112" s="39">
        <f t="shared" si="29"/>
        <v>0.38983240027220228</v>
      </c>
      <c r="P112" s="34">
        <f>SUM(P107:P111)</f>
        <v>39015483</v>
      </c>
      <c r="Q112" s="34">
        <f>SUM(Q107:Q111)</f>
        <v>153537575</v>
      </c>
      <c r="R112" s="34">
        <f>SUM(R107:R111)</f>
        <v>153537575</v>
      </c>
      <c r="S112" s="34">
        <f>SUM(S107:S111)</f>
        <v>30574940</v>
      </c>
      <c r="T112" s="39">
        <f t="shared" si="30"/>
        <v>0.19913653058542835</v>
      </c>
      <c r="U112" s="39">
        <f t="shared" si="31"/>
        <v>-0.38218122277250799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60000</v>
      </c>
      <c r="E113" s="33">
        <v>60000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6300</v>
      </c>
      <c r="Q113" s="33">
        <v>20000</v>
      </c>
      <c r="R113" s="33">
        <v>20000</v>
      </c>
      <c r="S113" s="33">
        <v>6300</v>
      </c>
      <c r="T113" s="38">
        <f t="shared" si="30"/>
        <v>0.315</v>
      </c>
      <c r="U113" s="38">
        <f t="shared" si="31"/>
        <v>-1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1605655</v>
      </c>
      <c r="E114" s="33">
        <v>1605655</v>
      </c>
      <c r="F114" s="33">
        <v>297174</v>
      </c>
      <c r="G114" s="38">
        <f t="shared" si="24"/>
        <v>0.1850796092560357</v>
      </c>
      <c r="H114" s="33">
        <v>310359</v>
      </c>
      <c r="I114" s="38">
        <f t="shared" si="25"/>
        <v>0.19329121137479721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607533</v>
      </c>
      <c r="O114" s="38">
        <f t="shared" si="29"/>
        <v>0.37837082063083288</v>
      </c>
      <c r="P114" s="33">
        <v>588160</v>
      </c>
      <c r="Q114" s="33">
        <v>1865444</v>
      </c>
      <c r="R114" s="33">
        <v>1865444</v>
      </c>
      <c r="S114" s="33">
        <v>304488</v>
      </c>
      <c r="T114" s="38">
        <f t="shared" si="30"/>
        <v>0.16322548412067048</v>
      </c>
      <c r="U114" s="38">
        <f t="shared" si="31"/>
        <v>-0.47232215723612625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343721</v>
      </c>
      <c r="E115" s="33">
        <v>343721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317938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317938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37846898</v>
      </c>
      <c r="E117" s="33">
        <v>37846898</v>
      </c>
      <c r="F117" s="33">
        <v>9806857</v>
      </c>
      <c r="G117" s="38">
        <f t="shared" si="24"/>
        <v>0.25911917536808432</v>
      </c>
      <c r="H117" s="33">
        <v>36278444</v>
      </c>
      <c r="I117" s="38">
        <f t="shared" si="25"/>
        <v>0.95855792461511646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46085301</v>
      </c>
      <c r="O117" s="38">
        <f t="shared" si="29"/>
        <v>1.2176770999832007</v>
      </c>
      <c r="P117" s="33">
        <v>153346735</v>
      </c>
      <c r="Q117" s="33">
        <v>75827662</v>
      </c>
      <c r="R117" s="33">
        <v>75827662</v>
      </c>
      <c r="S117" s="33">
        <v>11159631</v>
      </c>
      <c r="T117" s="38">
        <f t="shared" si="30"/>
        <v>0.14717097567903387</v>
      </c>
      <c r="U117" s="38">
        <f t="shared" si="31"/>
        <v>-0.76342212959408617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373296</v>
      </c>
      <c r="E119" s="33">
        <v>373296</v>
      </c>
      <c r="F119" s="33">
        <v>-1415182</v>
      </c>
      <c r="G119" s="38">
        <f t="shared" si="24"/>
        <v>-3.7910451759461661</v>
      </c>
      <c r="H119" s="33">
        <v>-1563185</v>
      </c>
      <c r="I119" s="38">
        <f t="shared" si="25"/>
        <v>-4.1875214307144999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-2978367</v>
      </c>
      <c r="O119" s="38">
        <f t="shared" si="29"/>
        <v>-7.9785666066606664</v>
      </c>
      <c r="P119" s="33">
        <v>-4940242</v>
      </c>
      <c r="Q119" s="33">
        <v>309756</v>
      </c>
      <c r="R119" s="33">
        <v>309756</v>
      </c>
      <c r="S119" s="33">
        <v>-5028074</v>
      </c>
      <c r="T119" s="38">
        <f t="shared" si="30"/>
        <v>-16.232369994447243</v>
      </c>
      <c r="U119" s="38">
        <f t="shared" si="31"/>
        <v>-0.68358129014732483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40229570</v>
      </c>
      <c r="E121" s="34">
        <f>SUM(E113:E120)</f>
        <v>40229570</v>
      </c>
      <c r="F121" s="34">
        <f>SUM(F113:F120)</f>
        <v>8688849</v>
      </c>
      <c r="G121" s="39">
        <f t="shared" si="24"/>
        <v>0.2159816523020256</v>
      </c>
      <c r="H121" s="34">
        <f>SUM(H113:H120)</f>
        <v>35343556</v>
      </c>
      <c r="I121" s="39">
        <f t="shared" si="25"/>
        <v>0.87854670084716291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44032405</v>
      </c>
      <c r="O121" s="39">
        <f t="shared" si="29"/>
        <v>1.0945283531491885</v>
      </c>
      <c r="P121" s="34">
        <f>SUM(P113:P120)</f>
        <v>149000953</v>
      </c>
      <c r="Q121" s="34">
        <f>SUM(Q113:Q120)</f>
        <v>78022862</v>
      </c>
      <c r="R121" s="34">
        <f>SUM(R113:R120)</f>
        <v>78022862</v>
      </c>
      <c r="S121" s="34">
        <f>SUM(S113:S120)</f>
        <v>6442345</v>
      </c>
      <c r="T121" s="39">
        <f t="shared" si="30"/>
        <v>8.2569965198149228E-2</v>
      </c>
      <c r="U121" s="39">
        <f t="shared" si="31"/>
        <v>-0.7627964433220773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3468959</v>
      </c>
      <c r="E122" s="33">
        <v>3468959</v>
      </c>
      <c r="F122" s="33">
        <v>766874</v>
      </c>
      <c r="G122" s="38">
        <f t="shared" si="24"/>
        <v>0.22106747297964605</v>
      </c>
      <c r="H122" s="33">
        <v>884912</v>
      </c>
      <c r="I122" s="38">
        <f t="shared" si="25"/>
        <v>0.25509439575388465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1651786</v>
      </c>
      <c r="O122" s="38">
        <f t="shared" si="29"/>
        <v>0.47616186873353072</v>
      </c>
      <c r="P122" s="33">
        <v>1445569</v>
      </c>
      <c r="Q122" s="33">
        <v>2486893</v>
      </c>
      <c r="R122" s="33">
        <v>2486893</v>
      </c>
      <c r="S122" s="33">
        <v>882044</v>
      </c>
      <c r="T122" s="38">
        <f t="shared" si="30"/>
        <v>0.35467710110567685</v>
      </c>
      <c r="U122" s="38">
        <f t="shared" si="31"/>
        <v>-0.38784520143970991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3305740</v>
      </c>
      <c r="E123" s="33">
        <v>3305740</v>
      </c>
      <c r="F123" s="33">
        <v>12192694</v>
      </c>
      <c r="G123" s="38">
        <f t="shared" si="24"/>
        <v>3.6883402808448333</v>
      </c>
      <c r="H123" s="33">
        <v>213967</v>
      </c>
      <c r="I123" s="38">
        <f t="shared" si="25"/>
        <v>6.4725901008548761E-2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12406661</v>
      </c>
      <c r="O123" s="38">
        <f t="shared" si="29"/>
        <v>3.7530661818533821</v>
      </c>
      <c r="P123" s="33">
        <v>259866</v>
      </c>
      <c r="Q123" s="33">
        <v>3111285</v>
      </c>
      <c r="R123" s="33">
        <v>3111285</v>
      </c>
      <c r="S123" s="33">
        <v>159391</v>
      </c>
      <c r="T123" s="38">
        <f t="shared" si="30"/>
        <v>5.1229958039845272E-2</v>
      </c>
      <c r="U123" s="38">
        <f t="shared" si="31"/>
        <v>-0.17662564552500137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8443308</v>
      </c>
      <c r="E124" s="33">
        <v>8443308</v>
      </c>
      <c r="F124" s="33">
        <v>2033761</v>
      </c>
      <c r="G124" s="38">
        <f t="shared" si="24"/>
        <v>0.24087253479323506</v>
      </c>
      <c r="H124" s="33">
        <v>2021987</v>
      </c>
      <c r="I124" s="38">
        <f t="shared" si="25"/>
        <v>0.23947805765228511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4055748</v>
      </c>
      <c r="O124" s="38">
        <f t="shared" si="29"/>
        <v>0.48035059244552014</v>
      </c>
      <c r="P124" s="33">
        <v>3562201</v>
      </c>
      <c r="Q124" s="33">
        <v>9459768</v>
      </c>
      <c r="R124" s="33">
        <v>9459768</v>
      </c>
      <c r="S124" s="33">
        <v>1798818</v>
      </c>
      <c r="T124" s="38">
        <f t="shared" si="30"/>
        <v>0.19015455770162651</v>
      </c>
      <c r="U124" s="38">
        <f t="shared" si="31"/>
        <v>-0.43237706126072051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15218007</v>
      </c>
      <c r="E126" s="34">
        <f>SUM(E122:E125)</f>
        <v>15218007</v>
      </c>
      <c r="F126" s="34">
        <f>SUM(F122:F125)</f>
        <v>14993329</v>
      </c>
      <c r="G126" s="39">
        <f t="shared" si="24"/>
        <v>0.98523604306398338</v>
      </c>
      <c r="H126" s="34">
        <f>SUM(H122:H125)</f>
        <v>3120866</v>
      </c>
      <c r="I126" s="39">
        <f t="shared" si="25"/>
        <v>0.20507718257719293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18114195</v>
      </c>
      <c r="O126" s="39">
        <f t="shared" si="29"/>
        <v>1.1903132256411764</v>
      </c>
      <c r="P126" s="34">
        <f>SUM(P122:P125)</f>
        <v>5267636</v>
      </c>
      <c r="Q126" s="34">
        <f>SUM(Q122:Q125)</f>
        <v>15057946</v>
      </c>
      <c r="R126" s="34">
        <f>SUM(R122:R125)</f>
        <v>15057946</v>
      </c>
      <c r="S126" s="34">
        <f>SUM(S122:S125)</f>
        <v>2840253</v>
      </c>
      <c r="T126" s="39">
        <f t="shared" si="30"/>
        <v>0.18862154240691259</v>
      </c>
      <c r="U126" s="39">
        <f t="shared" si="31"/>
        <v>-0.40753954905008627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863486</v>
      </c>
      <c r="E127" s="33">
        <v>863486</v>
      </c>
      <c r="F127" s="33">
        <v>1473</v>
      </c>
      <c r="G127" s="38">
        <f t="shared" si="24"/>
        <v>1.7058759493494974E-3</v>
      </c>
      <c r="H127" s="33">
        <v>9299</v>
      </c>
      <c r="I127" s="38">
        <f t="shared" si="25"/>
        <v>1.0769138121521369E-2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10772</v>
      </c>
      <c r="O127" s="38">
        <f t="shared" si="29"/>
        <v>1.2475014070870866E-2</v>
      </c>
      <c r="P127" s="33">
        <v>1914040</v>
      </c>
      <c r="Q127" s="33">
        <v>816329</v>
      </c>
      <c r="R127" s="33">
        <v>816329</v>
      </c>
      <c r="S127" s="33">
        <v>1286381</v>
      </c>
      <c r="T127" s="38">
        <f t="shared" si="30"/>
        <v>1.5758119581688266</v>
      </c>
      <c r="U127" s="38">
        <f t="shared" si="31"/>
        <v>-0.99514168982884366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100000</v>
      </c>
      <c r="E130" s="33">
        <v>100000</v>
      </c>
      <c r="F130" s="33">
        <v>0</v>
      </c>
      <c r="G130" s="38">
        <f t="shared" si="24"/>
        <v>0</v>
      </c>
      <c r="H130" s="33">
        <v>1513</v>
      </c>
      <c r="I130" s="38">
        <f t="shared" si="25"/>
        <v>1.5129999999999999E-2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1513</v>
      </c>
      <c r="O130" s="38">
        <f t="shared" si="29"/>
        <v>1.5129999999999999E-2</v>
      </c>
      <c r="P130" s="33">
        <v>0</v>
      </c>
      <c r="Q130" s="33">
        <v>60000</v>
      </c>
      <c r="R130" s="33">
        <v>60000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963486</v>
      </c>
      <c r="E132" s="34">
        <f>SUM(E127:E131)</f>
        <v>963486</v>
      </c>
      <c r="F132" s="34">
        <f>SUM(F127:F131)</f>
        <v>1473</v>
      </c>
      <c r="G132" s="39">
        <f t="shared" si="24"/>
        <v>1.5288234598115592E-3</v>
      </c>
      <c r="H132" s="34">
        <f>SUM(H127:H131)</f>
        <v>10812</v>
      </c>
      <c r="I132" s="39">
        <f t="shared" si="25"/>
        <v>1.1221751016620896E-2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12285</v>
      </c>
      <c r="O132" s="39">
        <f t="shared" si="29"/>
        <v>1.2750574476432455E-2</v>
      </c>
      <c r="P132" s="34">
        <f>SUM(P127:P131)</f>
        <v>1914040</v>
      </c>
      <c r="Q132" s="34">
        <f>SUM(Q127:Q131)</f>
        <v>876329</v>
      </c>
      <c r="R132" s="34">
        <f>SUM(R127:R131)</f>
        <v>876329</v>
      </c>
      <c r="S132" s="34">
        <f>SUM(S127:S131)</f>
        <v>1286381</v>
      </c>
      <c r="T132" s="39">
        <f t="shared" si="30"/>
        <v>1.4679201532757675</v>
      </c>
      <c r="U132" s="39">
        <f t="shared" si="31"/>
        <v>-0.99435121523061165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172577359</v>
      </c>
      <c r="E133" s="33">
        <v>172577359</v>
      </c>
      <c r="F133" s="33">
        <v>31459765</v>
      </c>
      <c r="G133" s="38">
        <f t="shared" si="24"/>
        <v>0.18229369821333283</v>
      </c>
      <c r="H133" s="33">
        <v>126983612</v>
      </c>
      <c r="I133" s="38">
        <f t="shared" si="25"/>
        <v>0.73580690268878202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158443377</v>
      </c>
      <c r="O133" s="38">
        <f t="shared" si="29"/>
        <v>0.91810060090211487</v>
      </c>
      <c r="P133" s="33">
        <v>81931912</v>
      </c>
      <c r="Q133" s="33">
        <v>117341084</v>
      </c>
      <c r="R133" s="33">
        <v>117341084</v>
      </c>
      <c r="S133" s="33">
        <v>53005197</v>
      </c>
      <c r="T133" s="38">
        <f t="shared" si="30"/>
        <v>0.45171899894839901</v>
      </c>
      <c r="U133" s="38">
        <f t="shared" si="31"/>
        <v>0.5498675534387627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172577359</v>
      </c>
      <c r="E137" s="34">
        <f>SUM(E133:E136)</f>
        <v>172577359</v>
      </c>
      <c r="F137" s="34">
        <f>SUM(F133:F136)</f>
        <v>31459765</v>
      </c>
      <c r="G137" s="39">
        <f t="shared" ref="G137:G170" si="32">IF(($D137     =0),0,($F137     /$D137     ))</f>
        <v>0.18229369821333283</v>
      </c>
      <c r="H137" s="34">
        <f>SUM(H133:H136)</f>
        <v>126983612</v>
      </c>
      <c r="I137" s="39">
        <f t="shared" ref="I137:I170" si="33">IF(($D137     =0),0,($H137     /$D137     ))</f>
        <v>0.73580690268878202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158443377</v>
      </c>
      <c r="O137" s="39">
        <f t="shared" ref="O137:O170" si="37">IF(($D137     =0),0,($N137     /$D137     ))</f>
        <v>0.91810060090211487</v>
      </c>
      <c r="P137" s="34">
        <f>SUM(P133:P136)</f>
        <v>81931912</v>
      </c>
      <c r="Q137" s="34">
        <f>SUM(Q133:Q136)</f>
        <v>117341084</v>
      </c>
      <c r="R137" s="34">
        <f>SUM(R133:R136)</f>
        <v>117341084</v>
      </c>
      <c r="S137" s="34">
        <f>SUM(S133:S136)</f>
        <v>53005197</v>
      </c>
      <c r="T137" s="39">
        <f t="shared" ref="T137:T170" si="38">IF(($Q137     =0),0,($S137     /$Q137     ))</f>
        <v>0.45171899894839901</v>
      </c>
      <c r="U137" s="39">
        <f t="shared" ref="U137:U170" si="39">IF(($P137     =0),0,(($H137     /$P137     )-1))</f>
        <v>0.5498675534387627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1954481</v>
      </c>
      <c r="G139" s="38">
        <f t="shared" si="32"/>
        <v>0</v>
      </c>
      <c r="H139" s="33">
        <v>30000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1984481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2872228</v>
      </c>
      <c r="E140" s="33">
        <v>2872228</v>
      </c>
      <c r="F140" s="33">
        <v>402683</v>
      </c>
      <c r="G140" s="38">
        <f t="shared" si="32"/>
        <v>0.14019882822672852</v>
      </c>
      <c r="H140" s="33">
        <v>677607</v>
      </c>
      <c r="I140" s="38">
        <f t="shared" si="33"/>
        <v>0.23591685618272645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1080290</v>
      </c>
      <c r="O140" s="38">
        <f t="shared" si="37"/>
        <v>0.37611568440945498</v>
      </c>
      <c r="P140" s="33">
        <v>845038</v>
      </c>
      <c r="Q140" s="33">
        <v>1624087</v>
      </c>
      <c r="R140" s="33">
        <v>1624087</v>
      </c>
      <c r="S140" s="33">
        <v>361104</v>
      </c>
      <c r="T140" s="38">
        <f t="shared" si="38"/>
        <v>0.22234276858321014</v>
      </c>
      <c r="U140" s="38">
        <f t="shared" si="39"/>
        <v>-0.19813428508540443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473534</v>
      </c>
      <c r="E141" s="33">
        <v>473534</v>
      </c>
      <c r="F141" s="33">
        <v>111174</v>
      </c>
      <c r="G141" s="38">
        <f t="shared" si="32"/>
        <v>0.23477511646471003</v>
      </c>
      <c r="H141" s="33">
        <v>117649</v>
      </c>
      <c r="I141" s="38">
        <f t="shared" si="33"/>
        <v>0.24844889701689846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228823</v>
      </c>
      <c r="O141" s="38">
        <f t="shared" si="37"/>
        <v>0.48322401348160848</v>
      </c>
      <c r="P141" s="33">
        <v>264475</v>
      </c>
      <c r="Q141" s="33">
        <v>478325</v>
      </c>
      <c r="R141" s="33">
        <v>478325</v>
      </c>
      <c r="S141" s="33">
        <v>140279</v>
      </c>
      <c r="T141" s="38">
        <f t="shared" si="38"/>
        <v>0.29327131134688755</v>
      </c>
      <c r="U141" s="38">
        <f t="shared" si="39"/>
        <v>-0.55516022308346724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837916</v>
      </c>
      <c r="R142" s="33">
        <v>837916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3345762</v>
      </c>
      <c r="E144" s="34">
        <f>SUM(E138:E143)</f>
        <v>3345762</v>
      </c>
      <c r="F144" s="34">
        <f>SUM(F138:F143)</f>
        <v>2468338</v>
      </c>
      <c r="G144" s="39">
        <f t="shared" si="32"/>
        <v>0.73775062302698158</v>
      </c>
      <c r="H144" s="34">
        <f>SUM(H138:H143)</f>
        <v>825256</v>
      </c>
      <c r="I144" s="39">
        <f t="shared" si="33"/>
        <v>0.24665711428368187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3293594</v>
      </c>
      <c r="O144" s="39">
        <f t="shared" si="37"/>
        <v>0.98440773731066344</v>
      </c>
      <c r="P144" s="34">
        <f>SUM(P138:P143)</f>
        <v>1109513</v>
      </c>
      <c r="Q144" s="34">
        <f>SUM(Q138:Q143)</f>
        <v>2940328</v>
      </c>
      <c r="R144" s="34">
        <f>SUM(R138:R143)</f>
        <v>2940328</v>
      </c>
      <c r="S144" s="34">
        <f>SUM(S138:S143)</f>
        <v>501383</v>
      </c>
      <c r="T144" s="39">
        <f t="shared" si="38"/>
        <v>0.17051941143981217</v>
      </c>
      <c r="U144" s="39">
        <f t="shared" si="39"/>
        <v>-0.25619979216106525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902579</v>
      </c>
      <c r="E146" s="33">
        <v>902579</v>
      </c>
      <c r="F146" s="33">
        <v>245983</v>
      </c>
      <c r="G146" s="38">
        <f t="shared" si="32"/>
        <v>0.2725334846035638</v>
      </c>
      <c r="H146" s="33">
        <v>281230</v>
      </c>
      <c r="I146" s="38">
        <f t="shared" si="33"/>
        <v>0.31158491389673371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527213</v>
      </c>
      <c r="O146" s="38">
        <f t="shared" si="37"/>
        <v>0.58411839850029745</v>
      </c>
      <c r="P146" s="33">
        <v>482671</v>
      </c>
      <c r="Q146" s="33">
        <v>1376490</v>
      </c>
      <c r="R146" s="33">
        <v>1376490</v>
      </c>
      <c r="S146" s="33">
        <v>256575</v>
      </c>
      <c r="T146" s="38">
        <f t="shared" si="38"/>
        <v>0.18639801233572348</v>
      </c>
      <c r="U146" s="38">
        <f t="shared" si="39"/>
        <v>-0.41734639122715056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902579</v>
      </c>
      <c r="E150" s="34">
        <f>SUM(E145:E149)</f>
        <v>902579</v>
      </c>
      <c r="F150" s="34">
        <f>SUM(F145:F149)</f>
        <v>245983</v>
      </c>
      <c r="G150" s="39">
        <f t="shared" si="32"/>
        <v>0.2725334846035638</v>
      </c>
      <c r="H150" s="34">
        <f>SUM(H145:H149)</f>
        <v>281230</v>
      </c>
      <c r="I150" s="39">
        <f t="shared" si="33"/>
        <v>0.31158491389673371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527213</v>
      </c>
      <c r="O150" s="39">
        <f t="shared" si="37"/>
        <v>0.58411839850029745</v>
      </c>
      <c r="P150" s="34">
        <f>SUM(P145:P149)</f>
        <v>482671</v>
      </c>
      <c r="Q150" s="34">
        <f>SUM(Q145:Q149)</f>
        <v>1376490</v>
      </c>
      <c r="R150" s="34">
        <f>SUM(R145:R149)</f>
        <v>1376490</v>
      </c>
      <c r="S150" s="34">
        <f>SUM(S145:S149)</f>
        <v>256575</v>
      </c>
      <c r="T150" s="39">
        <f t="shared" si="38"/>
        <v>0.18639801233572348</v>
      </c>
      <c r="U150" s="39">
        <f t="shared" si="39"/>
        <v>-0.41734639122715056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663495</v>
      </c>
      <c r="Q151" s="33">
        <v>1210184</v>
      </c>
      <c r="R151" s="33">
        <v>1210184</v>
      </c>
      <c r="S151" s="33">
        <v>331389</v>
      </c>
      <c r="T151" s="38">
        <f t="shared" si="38"/>
        <v>0.27383356580486934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26146300</v>
      </c>
      <c r="E152" s="33">
        <v>26146300</v>
      </c>
      <c r="F152" s="33">
        <v>5948046</v>
      </c>
      <c r="G152" s="38">
        <f t="shared" si="32"/>
        <v>0.22749092605837154</v>
      </c>
      <c r="H152" s="33">
        <v>6152367</v>
      </c>
      <c r="I152" s="38">
        <f t="shared" si="33"/>
        <v>0.23530545430902269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12100413</v>
      </c>
      <c r="O152" s="38">
        <f t="shared" si="37"/>
        <v>0.46279638036739423</v>
      </c>
      <c r="P152" s="33">
        <v>12505734</v>
      </c>
      <c r="Q152" s="33">
        <v>25801100</v>
      </c>
      <c r="R152" s="33">
        <v>25801100</v>
      </c>
      <c r="S152" s="33">
        <v>6320473</v>
      </c>
      <c r="T152" s="38">
        <f t="shared" si="38"/>
        <v>0.24496912922317265</v>
      </c>
      <c r="U152" s="38">
        <f t="shared" si="39"/>
        <v>-0.50803631358223356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36130934</v>
      </c>
      <c r="E153" s="33">
        <v>36130934</v>
      </c>
      <c r="F153" s="33">
        <v>7009276</v>
      </c>
      <c r="G153" s="38">
        <f t="shared" si="32"/>
        <v>0.19399653493596375</v>
      </c>
      <c r="H153" s="33">
        <v>-5915661</v>
      </c>
      <c r="I153" s="38">
        <f t="shared" si="33"/>
        <v>-0.16372842728062331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1093615</v>
      </c>
      <c r="O153" s="38">
        <f t="shared" si="37"/>
        <v>3.0268107655340434E-2</v>
      </c>
      <c r="P153" s="33">
        <v>15639783</v>
      </c>
      <c r="Q153" s="33">
        <v>65179420</v>
      </c>
      <c r="R153" s="33">
        <v>65179420</v>
      </c>
      <c r="S153" s="33">
        <v>8447758</v>
      </c>
      <c r="T153" s="38">
        <f t="shared" si="38"/>
        <v>0.12960775042183562</v>
      </c>
      <c r="U153" s="38">
        <f t="shared" si="39"/>
        <v>-1.3782444423941176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62277234</v>
      </c>
      <c r="E157" s="34">
        <f>SUM(E151:E156)</f>
        <v>62277234</v>
      </c>
      <c r="F157" s="34">
        <f>SUM(F151:F156)</f>
        <v>12957322</v>
      </c>
      <c r="G157" s="39">
        <f t="shared" si="32"/>
        <v>0.20805872656450991</v>
      </c>
      <c r="H157" s="34">
        <f>SUM(H151:H156)</f>
        <v>236706</v>
      </c>
      <c r="I157" s="39">
        <f t="shared" si="33"/>
        <v>3.8008431781026111E-3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13194028</v>
      </c>
      <c r="O157" s="39">
        <f t="shared" si="37"/>
        <v>0.21185956974261252</v>
      </c>
      <c r="P157" s="34">
        <f>SUM(P151:P156)</f>
        <v>28809012</v>
      </c>
      <c r="Q157" s="34">
        <f>SUM(Q151:Q156)</f>
        <v>92190704</v>
      </c>
      <c r="R157" s="34">
        <f>SUM(R151:R156)</f>
        <v>92190704</v>
      </c>
      <c r="S157" s="34">
        <f>SUM(S151:S156)</f>
        <v>15099620</v>
      </c>
      <c r="T157" s="39">
        <f t="shared" si="38"/>
        <v>0.16378679568386853</v>
      </c>
      <c r="U157" s="39">
        <f t="shared" si="39"/>
        <v>-0.99178361271118909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20000</v>
      </c>
      <c r="E158" s="33">
        <v>20000</v>
      </c>
      <c r="F158" s="33">
        <v>5000</v>
      </c>
      <c r="G158" s="38">
        <f t="shared" si="32"/>
        <v>0.25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5000</v>
      </c>
      <c r="O158" s="38">
        <f t="shared" si="37"/>
        <v>0.25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18099816</v>
      </c>
      <c r="E159" s="33">
        <v>18099816</v>
      </c>
      <c r="F159" s="33">
        <v>2694065</v>
      </c>
      <c r="G159" s="38">
        <f t="shared" si="32"/>
        <v>0.14884488328500134</v>
      </c>
      <c r="H159" s="33">
        <v>4048407</v>
      </c>
      <c r="I159" s="38">
        <f t="shared" si="33"/>
        <v>0.22367116881188184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6742472</v>
      </c>
      <c r="O159" s="38">
        <f t="shared" si="37"/>
        <v>0.37251605209688321</v>
      </c>
      <c r="P159" s="33">
        <v>6486061</v>
      </c>
      <c r="Q159" s="33">
        <v>18494616</v>
      </c>
      <c r="R159" s="33">
        <v>18494616</v>
      </c>
      <c r="S159" s="33">
        <v>3422206</v>
      </c>
      <c r="T159" s="38">
        <f t="shared" si="38"/>
        <v>0.18503795915524821</v>
      </c>
      <c r="U159" s="38">
        <f t="shared" si="39"/>
        <v>-0.37582964452539069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18119816</v>
      </c>
      <c r="E163" s="34">
        <f>SUM(E158:E162)</f>
        <v>18119816</v>
      </c>
      <c r="F163" s="34">
        <f>SUM(F158:F162)</f>
        <v>2699065</v>
      </c>
      <c r="G163" s="39">
        <f t="shared" si="32"/>
        <v>0.14895653465796782</v>
      </c>
      <c r="H163" s="34">
        <f>SUM(H158:H162)</f>
        <v>4048407</v>
      </c>
      <c r="I163" s="39">
        <f t="shared" si="33"/>
        <v>0.22342428863516053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6747472</v>
      </c>
      <c r="O163" s="39">
        <f t="shared" si="37"/>
        <v>0.37238082329312838</v>
      </c>
      <c r="P163" s="34">
        <f>SUM(P158:P162)</f>
        <v>6486061</v>
      </c>
      <c r="Q163" s="34">
        <f>SUM(Q158:Q162)</f>
        <v>18494616</v>
      </c>
      <c r="R163" s="34">
        <f>SUM(R158:R162)</f>
        <v>18494616</v>
      </c>
      <c r="S163" s="34">
        <f>SUM(S158:S162)</f>
        <v>3422206</v>
      </c>
      <c r="T163" s="39">
        <f t="shared" si="38"/>
        <v>0.18503795915524821</v>
      </c>
      <c r="U163" s="39">
        <f t="shared" si="39"/>
        <v>-0.37582964452539069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2029852</v>
      </c>
      <c r="E165" s="33">
        <v>2029852</v>
      </c>
      <c r="F165" s="33">
        <v>446621</v>
      </c>
      <c r="G165" s="38">
        <f t="shared" si="32"/>
        <v>0.22002638616017325</v>
      </c>
      <c r="H165" s="33">
        <v>639840</v>
      </c>
      <c r="I165" s="38">
        <f t="shared" si="33"/>
        <v>0.31521509942596798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1086461</v>
      </c>
      <c r="O165" s="38">
        <f t="shared" si="37"/>
        <v>0.53524148558614126</v>
      </c>
      <c r="P165" s="33">
        <v>765611</v>
      </c>
      <c r="Q165" s="33">
        <v>2259779</v>
      </c>
      <c r="R165" s="33">
        <v>2259779</v>
      </c>
      <c r="S165" s="33">
        <v>482472</v>
      </c>
      <c r="T165" s="38">
        <f t="shared" si="38"/>
        <v>0.21350406389297361</v>
      </c>
      <c r="U165" s="38">
        <f t="shared" si="39"/>
        <v>-0.16427533042236853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654803</v>
      </c>
      <c r="E167" s="33">
        <v>654803</v>
      </c>
      <c r="F167" s="33">
        <v>64714</v>
      </c>
      <c r="G167" s="38">
        <f t="shared" si="32"/>
        <v>9.8829724359845633E-2</v>
      </c>
      <c r="H167" s="33">
        <v>92192</v>
      </c>
      <c r="I167" s="38">
        <f t="shared" si="33"/>
        <v>0.14079349056128332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156906</v>
      </c>
      <c r="O167" s="38">
        <f t="shared" si="37"/>
        <v>0.23962321492112895</v>
      </c>
      <c r="P167" s="33">
        <v>169951</v>
      </c>
      <c r="Q167" s="33">
        <v>759660</v>
      </c>
      <c r="R167" s="33">
        <v>759660</v>
      </c>
      <c r="S167" s="33">
        <v>83044</v>
      </c>
      <c r="T167" s="38">
        <f t="shared" si="38"/>
        <v>0.10931732617223494</v>
      </c>
      <c r="U167" s="38">
        <f t="shared" si="39"/>
        <v>-0.45753776088401954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2684655</v>
      </c>
      <c r="E169" s="34">
        <f>SUM(E164:E168)</f>
        <v>2684655</v>
      </c>
      <c r="F169" s="34">
        <f>SUM(F164:F168)</f>
        <v>511335</v>
      </c>
      <c r="G169" s="39">
        <f t="shared" si="32"/>
        <v>0.19046581404314522</v>
      </c>
      <c r="H169" s="34">
        <f>SUM(H164:H168)</f>
        <v>732032</v>
      </c>
      <c r="I169" s="39">
        <f t="shared" si="33"/>
        <v>0.27267265253822187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1243367</v>
      </c>
      <c r="O169" s="39">
        <f t="shared" si="37"/>
        <v>0.46313846658136709</v>
      </c>
      <c r="P169" s="34">
        <f>SUM(P164:P168)</f>
        <v>935562</v>
      </c>
      <c r="Q169" s="34">
        <f>SUM(Q164:Q168)</f>
        <v>3019439</v>
      </c>
      <c r="R169" s="34">
        <f>SUM(R164:R168)</f>
        <v>3019439</v>
      </c>
      <c r="S169" s="34">
        <f>SUM(S164:S168)</f>
        <v>565516</v>
      </c>
      <c r="T169" s="39">
        <f t="shared" si="38"/>
        <v>0.18729174525466485</v>
      </c>
      <c r="U169" s="39">
        <f t="shared" si="39"/>
        <v>-0.21754838268334964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1004311363</v>
      </c>
      <c r="E170" s="34">
        <f>SUM(E105,E107:E111,E113:E120,E122:E125,E127:E131,E133:E136,E138:E143,E145:E149,E151:E156,E158:E162,E164:E168)</f>
        <v>1159684224</v>
      </c>
      <c r="F170" s="34">
        <f>SUM(F105,F107:F111,F113:F120,F122:F125,F127:F131,F133:F136,F138:F143,F145:F149,F151:F156,F158:F162,F164:F168)</f>
        <v>211550017</v>
      </c>
      <c r="G170" s="39">
        <f t="shared" si="32"/>
        <v>0.21064186346361194</v>
      </c>
      <c r="H170" s="34">
        <f>SUM(H105,H107:H111,H113:H120,H122:H125,H127:H131,H133:H136,H138:H143,H145:H149,H151:H156,H158:H162,H164:H168)</f>
        <v>342895691</v>
      </c>
      <c r="I170" s="39">
        <f t="shared" si="33"/>
        <v>0.3414236895376041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554445708</v>
      </c>
      <c r="O170" s="39">
        <f t="shared" si="37"/>
        <v>0.55206555300121607</v>
      </c>
      <c r="P170" s="34">
        <f>SUM(P105,P107:P111,P113:P120,P122:P125,P127:P131,P133:P136,P138:P143,P145:P149,P151:P156,P158:P162,P164:P168)</f>
        <v>629171508</v>
      </c>
      <c r="Q170" s="34">
        <f>SUM(Q105,Q107:Q111,Q113:Q120,Q122:Q125,Q127:Q131,Q133:Q136,Q138:Q143,Q145:Q149,Q151:Q156,Q158:Q162,Q164:Q168)</f>
        <v>1126869963</v>
      </c>
      <c r="R170" s="34">
        <f>SUM(R105,R107:R111,R113:R120,R122:R125,R127:R131,R133:R136,R138:R143,R145:R149,R151:R156,R158:R162,R164:R168)</f>
        <v>1126869963</v>
      </c>
      <c r="S170" s="34">
        <f>SUM(S105,S107:S111,S113:S120,S122:S125,S127:S131,S133:S136,S138:S143,S145:S149,S151:S156,S158:S162,S164:S168)</f>
        <v>344393263</v>
      </c>
      <c r="T170" s="39">
        <f t="shared" si="38"/>
        <v>0.30561934766913296</v>
      </c>
      <c r="U170" s="39">
        <f t="shared" si="39"/>
        <v>-0.45500441987592355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1383144</v>
      </c>
      <c r="E173" s="33">
        <v>1383144</v>
      </c>
      <c r="F173" s="33">
        <v>298451</v>
      </c>
      <c r="G173" s="38">
        <f t="shared" ref="G173:G205" si="40">IF(($D173     =0),0,($F173     /$D173     ))</f>
        <v>0.21577724372878024</v>
      </c>
      <c r="H173" s="33">
        <v>228477</v>
      </c>
      <c r="I173" s="38">
        <f t="shared" ref="I173:I205" si="41">IF(($D173     =0),0,($H173     /$D173     ))</f>
        <v>0.1651867050719231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526928</v>
      </c>
      <c r="O173" s="38">
        <f t="shared" ref="O173:O205" si="45">IF(($D173     =0),0,($N173     /$D173     ))</f>
        <v>0.38096394880070333</v>
      </c>
      <c r="P173" s="33">
        <v>562125</v>
      </c>
      <c r="Q173" s="33">
        <v>1225790</v>
      </c>
      <c r="R173" s="33">
        <v>1225790</v>
      </c>
      <c r="S173" s="33">
        <v>282000</v>
      </c>
      <c r="T173" s="38">
        <f t="shared" ref="T173:T205" si="46">IF(($Q173     =0),0,($S173     /$Q173     ))</f>
        <v>0.23005571916886253</v>
      </c>
      <c r="U173" s="38">
        <f t="shared" ref="U173:U205" si="47">IF(($P173     =0),0,(($H173     /$P173     )-1))</f>
        <v>-0.59354769846564381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862522</v>
      </c>
      <c r="E174" s="33">
        <v>862522</v>
      </c>
      <c r="F174" s="33">
        <v>248887</v>
      </c>
      <c r="G174" s="38">
        <f t="shared" si="40"/>
        <v>0.28855727737959147</v>
      </c>
      <c r="H174" s="33">
        <v>294204</v>
      </c>
      <c r="I174" s="38">
        <f t="shared" si="41"/>
        <v>0.34109738650144578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543091</v>
      </c>
      <c r="O174" s="38">
        <f t="shared" si="45"/>
        <v>0.62965466388103719</v>
      </c>
      <c r="P174" s="33">
        <v>431571</v>
      </c>
      <c r="Q174" s="33">
        <v>904146</v>
      </c>
      <c r="R174" s="33">
        <v>904146</v>
      </c>
      <c r="S174" s="33">
        <v>245392</v>
      </c>
      <c r="T174" s="38">
        <f t="shared" si="46"/>
        <v>0.27140749392244173</v>
      </c>
      <c r="U174" s="38">
        <f t="shared" si="47"/>
        <v>-0.31829525153450999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15936528</v>
      </c>
      <c r="E175" s="33">
        <v>15936528</v>
      </c>
      <c r="F175" s="33">
        <v>4057017</v>
      </c>
      <c r="G175" s="38">
        <f t="shared" si="40"/>
        <v>0.25457345539756215</v>
      </c>
      <c r="H175" s="33">
        <v>3569958</v>
      </c>
      <c r="I175" s="38">
        <f t="shared" si="41"/>
        <v>0.22401102674308984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7626975</v>
      </c>
      <c r="O175" s="38">
        <f t="shared" si="45"/>
        <v>0.47858448214065197</v>
      </c>
      <c r="P175" s="33">
        <v>7549192</v>
      </c>
      <c r="Q175" s="33">
        <v>18596061</v>
      </c>
      <c r="R175" s="33">
        <v>18596061</v>
      </c>
      <c r="S175" s="33">
        <v>3675669</v>
      </c>
      <c r="T175" s="38">
        <f t="shared" si="46"/>
        <v>0.19765847186670338</v>
      </c>
      <c r="U175" s="38">
        <f t="shared" si="47"/>
        <v>-0.52710727187757311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18182194</v>
      </c>
      <c r="E179" s="34">
        <f>SUM(E173:E178)</f>
        <v>18182194</v>
      </c>
      <c r="F179" s="34">
        <f>SUM(F173:F178)</f>
        <v>4604355</v>
      </c>
      <c r="G179" s="39">
        <f t="shared" si="40"/>
        <v>0.25323429064721231</v>
      </c>
      <c r="H179" s="34">
        <f>SUM(H173:H178)</f>
        <v>4092639</v>
      </c>
      <c r="I179" s="39">
        <f t="shared" si="41"/>
        <v>0.22509049237952253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8696994</v>
      </c>
      <c r="O179" s="39">
        <f t="shared" si="45"/>
        <v>0.47832478302673481</v>
      </c>
      <c r="P179" s="34">
        <f>SUM(P173:P178)</f>
        <v>8542888</v>
      </c>
      <c r="Q179" s="34">
        <f>SUM(Q173:Q178)</f>
        <v>20725997</v>
      </c>
      <c r="R179" s="34">
        <f>SUM(R173:R178)</f>
        <v>20725997</v>
      </c>
      <c r="S179" s="34">
        <f>SUM(S173:S178)</f>
        <v>4203061</v>
      </c>
      <c r="T179" s="39">
        <f t="shared" si="46"/>
        <v>0.20279174024776708</v>
      </c>
      <c r="U179" s="39">
        <f t="shared" si="47"/>
        <v>-0.52093027556957328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5233992</v>
      </c>
      <c r="E180" s="33">
        <v>5233992</v>
      </c>
      <c r="F180" s="33">
        <v>353997</v>
      </c>
      <c r="G180" s="38">
        <f t="shared" si="40"/>
        <v>6.7634226418381987E-2</v>
      </c>
      <c r="H180" s="33">
        <v>456667</v>
      </c>
      <c r="I180" s="38">
        <f t="shared" si="41"/>
        <v>8.7250228888389583E-2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810664</v>
      </c>
      <c r="O180" s="38">
        <f t="shared" si="45"/>
        <v>0.15488445530677158</v>
      </c>
      <c r="P180" s="33">
        <v>1340137</v>
      </c>
      <c r="Q180" s="33">
        <v>2572790</v>
      </c>
      <c r="R180" s="33">
        <v>2572790</v>
      </c>
      <c r="S180" s="33">
        <v>685493</v>
      </c>
      <c r="T180" s="38">
        <f t="shared" si="46"/>
        <v>0.26643954617360921</v>
      </c>
      <c r="U180" s="38">
        <f t="shared" si="47"/>
        <v>-0.65923857038496814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68499287</v>
      </c>
      <c r="E181" s="33">
        <v>68499287</v>
      </c>
      <c r="F181" s="33">
        <v>8283370</v>
      </c>
      <c r="G181" s="38">
        <f t="shared" si="40"/>
        <v>0.12092636818248925</v>
      </c>
      <c r="H181" s="33">
        <v>22372498</v>
      </c>
      <c r="I181" s="38">
        <f t="shared" si="41"/>
        <v>0.32660920981557079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30655868</v>
      </c>
      <c r="O181" s="38">
        <f t="shared" si="45"/>
        <v>0.44753557799806004</v>
      </c>
      <c r="P181" s="33">
        <v>14517111</v>
      </c>
      <c r="Q181" s="33">
        <v>65145828</v>
      </c>
      <c r="R181" s="33">
        <v>65145828</v>
      </c>
      <c r="S181" s="33">
        <v>7556866</v>
      </c>
      <c r="T181" s="38">
        <f t="shared" si="46"/>
        <v>0.1159992317543343</v>
      </c>
      <c r="U181" s="38">
        <f t="shared" si="47"/>
        <v>0.54111227778033788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73733279</v>
      </c>
      <c r="E185" s="34">
        <f>SUM(E180:E184)</f>
        <v>73733279</v>
      </c>
      <c r="F185" s="34">
        <f>SUM(F180:F184)</f>
        <v>8637367</v>
      </c>
      <c r="G185" s="39">
        <f t="shared" si="40"/>
        <v>0.11714340006498287</v>
      </c>
      <c r="H185" s="34">
        <f>SUM(H180:H184)</f>
        <v>22829165</v>
      </c>
      <c r="I185" s="39">
        <f t="shared" si="41"/>
        <v>0.3096181983172076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31466532</v>
      </c>
      <c r="O185" s="39">
        <f t="shared" si="45"/>
        <v>0.42676159838219047</v>
      </c>
      <c r="P185" s="34">
        <f>SUM(P180:P184)</f>
        <v>15857248</v>
      </c>
      <c r="Q185" s="34">
        <f>SUM(Q180:Q184)</f>
        <v>67718618</v>
      </c>
      <c r="R185" s="34">
        <f>SUM(R180:R184)</f>
        <v>67718618</v>
      </c>
      <c r="S185" s="34">
        <f>SUM(S180:S184)</f>
        <v>8242359</v>
      </c>
      <c r="T185" s="39">
        <f t="shared" si="46"/>
        <v>0.1217148140855444</v>
      </c>
      <c r="U185" s="39">
        <f t="shared" si="47"/>
        <v>0.43966752616847504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12023417</v>
      </c>
      <c r="E188" s="33">
        <v>12023417</v>
      </c>
      <c r="F188" s="33">
        <v>2834247</v>
      </c>
      <c r="G188" s="38">
        <f t="shared" si="40"/>
        <v>0.23572724791962218</v>
      </c>
      <c r="H188" s="33">
        <v>3122895</v>
      </c>
      <c r="I188" s="38">
        <f t="shared" si="41"/>
        <v>0.25973439996300551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5957142</v>
      </c>
      <c r="O188" s="38">
        <f t="shared" si="45"/>
        <v>0.4954616478826277</v>
      </c>
      <c r="P188" s="33">
        <v>4993557</v>
      </c>
      <c r="Q188" s="33">
        <v>11549248</v>
      </c>
      <c r="R188" s="33">
        <v>11549248</v>
      </c>
      <c r="S188" s="33">
        <v>2336048</v>
      </c>
      <c r="T188" s="38">
        <f t="shared" si="46"/>
        <v>0.20226840743224148</v>
      </c>
      <c r="U188" s="38">
        <f t="shared" si="47"/>
        <v>-0.3746151290553007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12023417</v>
      </c>
      <c r="E191" s="34">
        <f>SUM(E186:E190)</f>
        <v>12023417</v>
      </c>
      <c r="F191" s="34">
        <f>SUM(F186:F190)</f>
        <v>2834247</v>
      </c>
      <c r="G191" s="39">
        <f t="shared" si="40"/>
        <v>0.23572724791962218</v>
      </c>
      <c r="H191" s="34">
        <f>SUM(H186:H190)</f>
        <v>3122895</v>
      </c>
      <c r="I191" s="39">
        <f t="shared" si="41"/>
        <v>0.25973439996300551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5957142</v>
      </c>
      <c r="O191" s="39">
        <f t="shared" si="45"/>
        <v>0.4954616478826277</v>
      </c>
      <c r="P191" s="34">
        <f>SUM(P186:P190)</f>
        <v>4993557</v>
      </c>
      <c r="Q191" s="34">
        <f>SUM(Q186:Q190)</f>
        <v>11549248</v>
      </c>
      <c r="R191" s="34">
        <f>SUM(R186:R190)</f>
        <v>11549248</v>
      </c>
      <c r="S191" s="34">
        <f>SUM(S186:S190)</f>
        <v>2336048</v>
      </c>
      <c r="T191" s="39">
        <f t="shared" si="46"/>
        <v>0.20226840743224148</v>
      </c>
      <c r="U191" s="39">
        <f t="shared" si="47"/>
        <v>-0.3746151290553007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4229251</v>
      </c>
      <c r="E193" s="33">
        <v>4229251</v>
      </c>
      <c r="F193" s="33">
        <v>973949</v>
      </c>
      <c r="G193" s="38">
        <f t="shared" si="40"/>
        <v>0.23028876744369156</v>
      </c>
      <c r="H193" s="33">
        <v>1027563</v>
      </c>
      <c r="I193" s="38">
        <f t="shared" si="41"/>
        <v>0.24296571662452759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2001512</v>
      </c>
      <c r="O193" s="38">
        <f t="shared" si="45"/>
        <v>0.47325448406821918</v>
      </c>
      <c r="P193" s="33">
        <v>1823293</v>
      </c>
      <c r="Q193" s="33">
        <v>3801598</v>
      </c>
      <c r="R193" s="33">
        <v>3801598</v>
      </c>
      <c r="S193" s="33">
        <v>910088</v>
      </c>
      <c r="T193" s="38">
        <f t="shared" si="46"/>
        <v>0.23939616971599836</v>
      </c>
      <c r="U193" s="38">
        <f t="shared" si="47"/>
        <v>-0.43642464485960297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4583282</v>
      </c>
      <c r="E195" s="33">
        <v>4583282</v>
      </c>
      <c r="F195" s="33">
        <v>188652</v>
      </c>
      <c r="G195" s="38">
        <f t="shared" si="40"/>
        <v>4.1160897365686858E-2</v>
      </c>
      <c r="H195" s="33">
        <v>209804</v>
      </c>
      <c r="I195" s="38">
        <f t="shared" si="41"/>
        <v>4.577593087224395E-2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398456</v>
      </c>
      <c r="O195" s="38">
        <f t="shared" si="45"/>
        <v>8.6936828237930808E-2</v>
      </c>
      <c r="P195" s="33">
        <v>634800</v>
      </c>
      <c r="Q195" s="33">
        <v>2699473</v>
      </c>
      <c r="R195" s="33">
        <v>2699473</v>
      </c>
      <c r="S195" s="33">
        <v>333300</v>
      </c>
      <c r="T195" s="38">
        <f t="shared" si="46"/>
        <v>0.12346854367500619</v>
      </c>
      <c r="U195" s="38">
        <f t="shared" si="47"/>
        <v>-0.66949590422180216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8812533</v>
      </c>
      <c r="E198" s="34">
        <f>SUM(E192:E197)</f>
        <v>8812533</v>
      </c>
      <c r="F198" s="34">
        <f>SUM(F192:F197)</f>
        <v>1162601</v>
      </c>
      <c r="G198" s="39">
        <f t="shared" si="40"/>
        <v>0.13192586058968517</v>
      </c>
      <c r="H198" s="34">
        <f>SUM(H192:H197)</f>
        <v>1237367</v>
      </c>
      <c r="I198" s="39">
        <f t="shared" si="41"/>
        <v>0.14040991392599608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2399968</v>
      </c>
      <c r="O198" s="39">
        <f t="shared" si="45"/>
        <v>0.27233577451568125</v>
      </c>
      <c r="P198" s="34">
        <f>SUM(P192:P197)</f>
        <v>2458093</v>
      </c>
      <c r="Q198" s="34">
        <f>SUM(Q192:Q197)</f>
        <v>6501071</v>
      </c>
      <c r="R198" s="34">
        <f>SUM(R192:R197)</f>
        <v>6501071</v>
      </c>
      <c r="S198" s="34">
        <f>SUM(S192:S197)</f>
        <v>1243388</v>
      </c>
      <c r="T198" s="39">
        <f t="shared" si="46"/>
        <v>0.1912589479487303</v>
      </c>
      <c r="U198" s="39">
        <f t="shared" si="47"/>
        <v>-0.49661505890948798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8935939</v>
      </c>
      <c r="E199" s="33">
        <v>8935939</v>
      </c>
      <c r="F199" s="33">
        <v>939422</v>
      </c>
      <c r="G199" s="38">
        <f t="shared" si="40"/>
        <v>0.10512851531327598</v>
      </c>
      <c r="H199" s="33">
        <v>1583789</v>
      </c>
      <c r="I199" s="38">
        <f t="shared" si="41"/>
        <v>0.1772381167776548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2523211</v>
      </c>
      <c r="O199" s="38">
        <f t="shared" si="45"/>
        <v>0.28236663209093077</v>
      </c>
      <c r="P199" s="33">
        <v>1485330</v>
      </c>
      <c r="Q199" s="33">
        <v>5091164</v>
      </c>
      <c r="R199" s="33">
        <v>5091164</v>
      </c>
      <c r="S199" s="33">
        <v>579502</v>
      </c>
      <c r="T199" s="38">
        <f t="shared" si="46"/>
        <v>0.11382505061710839</v>
      </c>
      <c r="U199" s="38">
        <f t="shared" si="47"/>
        <v>6.6287626318730419E-2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2200000</v>
      </c>
      <c r="E201" s="33">
        <v>2200000</v>
      </c>
      <c r="F201" s="33">
        <v>732810</v>
      </c>
      <c r="G201" s="38">
        <f t="shared" si="40"/>
        <v>0.33309545454545453</v>
      </c>
      <c r="H201" s="33">
        <v>1498570</v>
      </c>
      <c r="I201" s="38">
        <f t="shared" si="41"/>
        <v>0.68116818181818184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2231380</v>
      </c>
      <c r="O201" s="38">
        <f t="shared" si="45"/>
        <v>1.0142636363636364</v>
      </c>
      <c r="P201" s="33">
        <v>1738746</v>
      </c>
      <c r="Q201" s="33">
        <v>2500000</v>
      </c>
      <c r="R201" s="33">
        <v>2500000</v>
      </c>
      <c r="S201" s="33">
        <v>1663356</v>
      </c>
      <c r="T201" s="38">
        <f t="shared" si="46"/>
        <v>0.6653424</v>
      </c>
      <c r="U201" s="38">
        <f t="shared" si="47"/>
        <v>-0.13813173401980505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11135939</v>
      </c>
      <c r="E204" s="34">
        <f>SUM(E199:E203)</f>
        <v>11135939</v>
      </c>
      <c r="F204" s="34">
        <f>SUM(F199:F203)</f>
        <v>1672232</v>
      </c>
      <c r="G204" s="39">
        <f t="shared" si="40"/>
        <v>0.15016533405939095</v>
      </c>
      <c r="H204" s="34">
        <f>SUM(H199:H203)</f>
        <v>3082359</v>
      </c>
      <c r="I204" s="39">
        <f t="shared" si="41"/>
        <v>0.2767938114603537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4754591</v>
      </c>
      <c r="O204" s="39">
        <f t="shared" si="45"/>
        <v>0.42695914551974468</v>
      </c>
      <c r="P204" s="34">
        <f>SUM(P199:P203)</f>
        <v>3224076</v>
      </c>
      <c r="Q204" s="34">
        <f>SUM(Q199:Q203)</f>
        <v>7591164</v>
      </c>
      <c r="R204" s="34">
        <f>SUM(R199:R203)</f>
        <v>7591164</v>
      </c>
      <c r="S204" s="34">
        <f>SUM(S199:S203)</f>
        <v>2242858</v>
      </c>
      <c r="T204" s="39">
        <f t="shared" si="46"/>
        <v>0.29545640167963699</v>
      </c>
      <c r="U204" s="39">
        <f t="shared" si="47"/>
        <v>-4.3955849676000192E-2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123887362</v>
      </c>
      <c r="E205" s="34">
        <f>SUM(E173:E178,E180:E184,E186:E190,E192:E197,E199:E203)</f>
        <v>123887362</v>
      </c>
      <c r="F205" s="34">
        <f>SUM(F173:F178,F180:F184,F186:F190,F192:F197,F199:F203)</f>
        <v>18910802</v>
      </c>
      <c r="G205" s="39">
        <f t="shared" si="40"/>
        <v>0.152645126142891</v>
      </c>
      <c r="H205" s="34">
        <f>SUM(H173:H178,H180:H184,H186:H190,H192:H197,H199:H203)</f>
        <v>34364425</v>
      </c>
      <c r="I205" s="39">
        <f t="shared" si="41"/>
        <v>0.27738442763838977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53275227</v>
      </c>
      <c r="O205" s="39">
        <f t="shared" si="45"/>
        <v>0.43002955378128077</v>
      </c>
      <c r="P205" s="34">
        <f>SUM(P173:P178,P180:P184,P186:P190,P192:P197,P199:P203)</f>
        <v>35075862</v>
      </c>
      <c r="Q205" s="34">
        <f>SUM(Q173:Q178,Q180:Q184,Q186:Q190,Q192:Q197,Q199:Q203)</f>
        <v>114086098</v>
      </c>
      <c r="R205" s="34">
        <f>SUM(R173:R178,R180:R184,R186:R190,R192:R197,R199:R203)</f>
        <v>114086098</v>
      </c>
      <c r="S205" s="34">
        <f>SUM(S173:S178,S180:S184,S186:S190,S192:S197,S199:S203)</f>
        <v>18267714</v>
      </c>
      <c r="T205" s="39">
        <f t="shared" si="46"/>
        <v>0.16012217369376591</v>
      </c>
      <c r="U205" s="39">
        <f t="shared" si="47"/>
        <v>-2.0282808730402668E-2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3942565</v>
      </c>
      <c r="E209" s="33">
        <v>3942565</v>
      </c>
      <c r="F209" s="33">
        <v>949137</v>
      </c>
      <c r="G209" s="38">
        <f t="shared" si="48"/>
        <v>0.2407409896856488</v>
      </c>
      <c r="H209" s="33">
        <v>803683</v>
      </c>
      <c r="I209" s="38">
        <f t="shared" si="49"/>
        <v>0.20384774886400098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1752820</v>
      </c>
      <c r="O209" s="38">
        <f t="shared" si="53"/>
        <v>0.44458873854964981</v>
      </c>
      <c r="P209" s="33">
        <v>1874200</v>
      </c>
      <c r="Q209" s="33">
        <v>3805026</v>
      </c>
      <c r="R209" s="33">
        <v>3805026</v>
      </c>
      <c r="S209" s="33">
        <v>918757</v>
      </c>
      <c r="T209" s="38">
        <f t="shared" si="54"/>
        <v>0.24145879686498858</v>
      </c>
      <c r="U209" s="38">
        <f t="shared" si="55"/>
        <v>-0.57118610607192399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141681</v>
      </c>
      <c r="E210" s="33">
        <v>141681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194882</v>
      </c>
      <c r="Q210" s="33">
        <v>184668</v>
      </c>
      <c r="R210" s="33">
        <v>184668</v>
      </c>
      <c r="S210" s="33">
        <v>169765</v>
      </c>
      <c r="T210" s="38">
        <f t="shared" si="54"/>
        <v>0.91929841661793055</v>
      </c>
      <c r="U210" s="38">
        <f t="shared" si="55"/>
        <v>-1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4234936</v>
      </c>
      <c r="E212" s="33">
        <v>4234936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3956990</v>
      </c>
      <c r="R212" s="33">
        <v>3956990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12574403</v>
      </c>
      <c r="E214" s="33">
        <v>12574403</v>
      </c>
      <c r="F214" s="33">
        <v>656377</v>
      </c>
      <c r="G214" s="38">
        <f t="shared" si="48"/>
        <v>5.2199456308184171E-2</v>
      </c>
      <c r="H214" s="33">
        <v>2757064</v>
      </c>
      <c r="I214" s="38">
        <f t="shared" si="49"/>
        <v>0.21926003166909794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3413441</v>
      </c>
      <c r="O214" s="38">
        <f t="shared" si="53"/>
        <v>0.27145948797728209</v>
      </c>
      <c r="P214" s="33">
        <v>3698320</v>
      </c>
      <c r="Q214" s="33">
        <v>11192624</v>
      </c>
      <c r="R214" s="33">
        <v>11192624</v>
      </c>
      <c r="S214" s="33">
        <v>3105581</v>
      </c>
      <c r="T214" s="38">
        <f t="shared" si="54"/>
        <v>0.27746674953076239</v>
      </c>
      <c r="U214" s="38">
        <f t="shared" si="55"/>
        <v>-0.25450907439053405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20893585</v>
      </c>
      <c r="E216" s="34">
        <f>SUM(E208:E215)</f>
        <v>20893585</v>
      </c>
      <c r="F216" s="34">
        <f>SUM(F208:F215)</f>
        <v>1605514</v>
      </c>
      <c r="G216" s="39">
        <f t="shared" si="48"/>
        <v>7.6842437523287649E-2</v>
      </c>
      <c r="H216" s="34">
        <f>SUM(H208:H215)</f>
        <v>3560747</v>
      </c>
      <c r="I216" s="39">
        <f t="shared" si="49"/>
        <v>0.17042297911057389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5166261</v>
      </c>
      <c r="O216" s="39">
        <f t="shared" si="53"/>
        <v>0.24726541663386153</v>
      </c>
      <c r="P216" s="34">
        <f>SUM(P208:P215)</f>
        <v>5767402</v>
      </c>
      <c r="Q216" s="34">
        <f>SUM(Q208:Q215)</f>
        <v>19139308</v>
      </c>
      <c r="R216" s="34">
        <f>SUM(R208:R215)</f>
        <v>19139308</v>
      </c>
      <c r="S216" s="34">
        <f>SUM(S208:S215)</f>
        <v>4194103</v>
      </c>
      <c r="T216" s="39">
        <f t="shared" si="54"/>
        <v>0.21913556122300765</v>
      </c>
      <c r="U216" s="39">
        <f t="shared" si="55"/>
        <v>-0.38260814834825108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268824</v>
      </c>
      <c r="E217" s="33">
        <v>268824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56150</v>
      </c>
      <c r="Q217" s="33">
        <v>1630524</v>
      </c>
      <c r="R217" s="33">
        <v>1630524</v>
      </c>
      <c r="S217" s="33">
        <v>56150</v>
      </c>
      <c r="T217" s="38">
        <f t="shared" si="54"/>
        <v>3.4436782285939979E-2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13875586</v>
      </c>
      <c r="E218" s="33">
        <v>13875586</v>
      </c>
      <c r="F218" s="33">
        <v>3650690</v>
      </c>
      <c r="G218" s="38">
        <f t="shared" si="48"/>
        <v>0.26310168089477448</v>
      </c>
      <c r="H218" s="33">
        <v>4632087</v>
      </c>
      <c r="I218" s="38">
        <f t="shared" si="49"/>
        <v>0.33383000905331134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8282777</v>
      </c>
      <c r="O218" s="38">
        <f t="shared" si="53"/>
        <v>0.59693168994808576</v>
      </c>
      <c r="P218" s="33">
        <v>6586674</v>
      </c>
      <c r="Q218" s="33">
        <v>14279783</v>
      </c>
      <c r="R218" s="33">
        <v>14279783</v>
      </c>
      <c r="S218" s="33">
        <v>3296481</v>
      </c>
      <c r="T218" s="38">
        <f t="shared" si="54"/>
        <v>0.23084951641071857</v>
      </c>
      <c r="U218" s="38">
        <f t="shared" si="55"/>
        <v>-0.29674870807330078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26306898</v>
      </c>
      <c r="E219" s="33">
        <v>26306898</v>
      </c>
      <c r="F219" s="33">
        <v>5568768</v>
      </c>
      <c r="G219" s="38">
        <f t="shared" si="48"/>
        <v>0.21168470718212387</v>
      </c>
      <c r="H219" s="33">
        <v>5584382</v>
      </c>
      <c r="I219" s="38">
        <f t="shared" si="49"/>
        <v>0.21227823972252449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11153150</v>
      </c>
      <c r="O219" s="38">
        <f t="shared" si="53"/>
        <v>0.42396294690464836</v>
      </c>
      <c r="P219" s="33">
        <v>9059032</v>
      </c>
      <c r="Q219" s="33">
        <v>19401927</v>
      </c>
      <c r="R219" s="33">
        <v>19401927</v>
      </c>
      <c r="S219" s="33">
        <v>5228541</v>
      </c>
      <c r="T219" s="38">
        <f t="shared" si="54"/>
        <v>0.26948565469811325</v>
      </c>
      <c r="U219" s="38">
        <f t="shared" si="55"/>
        <v>-0.38355643296104924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2000000</v>
      </c>
      <c r="E222" s="33">
        <v>2000000</v>
      </c>
      <c r="F222" s="33">
        <v>0</v>
      </c>
      <c r="G222" s="38">
        <f t="shared" si="48"/>
        <v>0</v>
      </c>
      <c r="H222" s="33">
        <v>73350</v>
      </c>
      <c r="I222" s="38">
        <f t="shared" si="49"/>
        <v>3.6674999999999999E-2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73350</v>
      </c>
      <c r="O222" s="38">
        <f t="shared" si="53"/>
        <v>3.6674999999999999E-2</v>
      </c>
      <c r="P222" s="33">
        <v>861519</v>
      </c>
      <c r="Q222" s="33">
        <v>3000000</v>
      </c>
      <c r="R222" s="33">
        <v>3000000</v>
      </c>
      <c r="S222" s="33">
        <v>861519</v>
      </c>
      <c r="T222" s="38">
        <f t="shared" si="54"/>
        <v>0.28717300000000001</v>
      </c>
      <c r="U222" s="38">
        <f t="shared" si="55"/>
        <v>-0.91485968388393057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42451308</v>
      </c>
      <c r="E224" s="34">
        <f>SUM(E217:E223)</f>
        <v>42451308</v>
      </c>
      <c r="F224" s="34">
        <f>SUM(F217:F223)</f>
        <v>9219458</v>
      </c>
      <c r="G224" s="39">
        <f t="shared" si="48"/>
        <v>0.21717724221830809</v>
      </c>
      <c r="H224" s="34">
        <f>SUM(H217:H223)</f>
        <v>10289819</v>
      </c>
      <c r="I224" s="39">
        <f t="shared" si="49"/>
        <v>0.24239109428618782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19509277</v>
      </c>
      <c r="O224" s="39">
        <f t="shared" si="53"/>
        <v>0.45956833650449591</v>
      </c>
      <c r="P224" s="34">
        <f>SUM(P217:P223)</f>
        <v>16563375</v>
      </c>
      <c r="Q224" s="34">
        <f>SUM(Q217:Q223)</f>
        <v>38312234</v>
      </c>
      <c r="R224" s="34">
        <f>SUM(R217:R223)</f>
        <v>38312234</v>
      </c>
      <c r="S224" s="34">
        <f>SUM(S217:S223)</f>
        <v>9442691</v>
      </c>
      <c r="T224" s="39">
        <f t="shared" si="54"/>
        <v>0.24646672913931356</v>
      </c>
      <c r="U224" s="39">
        <f t="shared" si="55"/>
        <v>-0.37876072962183127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5578408</v>
      </c>
      <c r="E225" s="33">
        <v>5578408</v>
      </c>
      <c r="F225" s="33">
        <v>89428</v>
      </c>
      <c r="G225" s="38">
        <f t="shared" si="48"/>
        <v>1.603109704417461E-2</v>
      </c>
      <c r="H225" s="33">
        <v>5256546</v>
      </c>
      <c r="I225" s="38">
        <f t="shared" si="49"/>
        <v>0.94230217653495407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5345974</v>
      </c>
      <c r="O225" s="38">
        <f t="shared" si="53"/>
        <v>0.95833327357912867</v>
      </c>
      <c r="P225" s="33">
        <v>6342370</v>
      </c>
      <c r="Q225" s="33">
        <v>0</v>
      </c>
      <c r="R225" s="33">
        <v>0</v>
      </c>
      <c r="S225" s="33">
        <v>4620095</v>
      </c>
      <c r="T225" s="38">
        <f t="shared" si="54"/>
        <v>0</v>
      </c>
      <c r="U225" s="38">
        <f t="shared" si="55"/>
        <v>-0.17120161706113013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45576382</v>
      </c>
      <c r="E227" s="33">
        <v>45576382</v>
      </c>
      <c r="F227" s="33">
        <v>2033803</v>
      </c>
      <c r="G227" s="38">
        <f t="shared" si="48"/>
        <v>4.4624055503133177E-2</v>
      </c>
      <c r="H227" s="33">
        <v>897348</v>
      </c>
      <c r="I227" s="38">
        <f t="shared" si="49"/>
        <v>1.9688881842354226E-2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2931151</v>
      </c>
      <c r="O227" s="38">
        <f t="shared" si="53"/>
        <v>6.4312937345487403E-2</v>
      </c>
      <c r="P227" s="33">
        <v>23836152</v>
      </c>
      <c r="Q227" s="33">
        <v>41580256</v>
      </c>
      <c r="R227" s="33">
        <v>41580256</v>
      </c>
      <c r="S227" s="33">
        <v>16079553</v>
      </c>
      <c r="T227" s="38">
        <f t="shared" si="54"/>
        <v>0.38671125545739787</v>
      </c>
      <c r="U227" s="38">
        <f t="shared" si="55"/>
        <v>-0.96235348725750702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11814299</v>
      </c>
      <c r="E228" s="33">
        <v>11814299</v>
      </c>
      <c r="F228" s="33">
        <v>2583375</v>
      </c>
      <c r="G228" s="38">
        <f t="shared" si="48"/>
        <v>0.21866511081190682</v>
      </c>
      <c r="H228" s="33">
        <v>2751928</v>
      </c>
      <c r="I228" s="38">
        <f t="shared" si="49"/>
        <v>0.23293197505835936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5335303</v>
      </c>
      <c r="O228" s="38">
        <f t="shared" si="53"/>
        <v>0.4515970858702662</v>
      </c>
      <c r="P228" s="33">
        <v>4631132</v>
      </c>
      <c r="Q228" s="33">
        <v>10865885</v>
      </c>
      <c r="R228" s="33">
        <v>10865885</v>
      </c>
      <c r="S228" s="33">
        <v>2318477</v>
      </c>
      <c r="T228" s="38">
        <f t="shared" si="54"/>
        <v>0.21337212753494078</v>
      </c>
      <c r="U228" s="38">
        <f t="shared" si="55"/>
        <v>-0.40577638469385025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62969089</v>
      </c>
      <c r="E230" s="34">
        <f>SUM(E225:E229)</f>
        <v>62969089</v>
      </c>
      <c r="F230" s="34">
        <f>SUM(F225:F229)</f>
        <v>4706606</v>
      </c>
      <c r="G230" s="39">
        <f t="shared" si="48"/>
        <v>7.4744705295005931E-2</v>
      </c>
      <c r="H230" s="34">
        <f>SUM(H225:H229)</f>
        <v>8905822</v>
      </c>
      <c r="I230" s="39">
        <f t="shared" si="49"/>
        <v>0.14143164751835618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13612428</v>
      </c>
      <c r="O230" s="39">
        <f t="shared" si="53"/>
        <v>0.21617635281336212</v>
      </c>
      <c r="P230" s="34">
        <f>SUM(P225:P229)</f>
        <v>34809654</v>
      </c>
      <c r="Q230" s="34">
        <f>SUM(Q225:Q229)</f>
        <v>52446141</v>
      </c>
      <c r="R230" s="34">
        <f>SUM(R225:R229)</f>
        <v>52446141</v>
      </c>
      <c r="S230" s="34">
        <f>SUM(S225:S229)</f>
        <v>23018125</v>
      </c>
      <c r="T230" s="39">
        <f t="shared" si="54"/>
        <v>0.43889072791838013</v>
      </c>
      <c r="U230" s="39">
        <f t="shared" si="55"/>
        <v>-0.7441565492147667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126313982</v>
      </c>
      <c r="E231" s="34">
        <f>SUM(E208:E215,E217:E223,E225:E229)</f>
        <v>126313982</v>
      </c>
      <c r="F231" s="34">
        <f>SUM(F208:F215,F217:F223,F225:F229)</f>
        <v>15531578</v>
      </c>
      <c r="G231" s="39">
        <f t="shared" si="48"/>
        <v>0.12296008528968709</v>
      </c>
      <c r="H231" s="34">
        <f>SUM(H208:H215,H217:H223,H225:H229)</f>
        <v>22756388</v>
      </c>
      <c r="I231" s="39">
        <f t="shared" si="49"/>
        <v>0.18015731623439754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38287966</v>
      </c>
      <c r="O231" s="39">
        <f t="shared" si="53"/>
        <v>0.30311740152408462</v>
      </c>
      <c r="P231" s="34">
        <f>SUM(P208:P215,P217:P223,P225:P229)</f>
        <v>57140431</v>
      </c>
      <c r="Q231" s="34">
        <f>SUM(Q208:Q215,Q217:Q223,Q225:Q229)</f>
        <v>109897683</v>
      </c>
      <c r="R231" s="34">
        <f>SUM(R208:R215,R217:R223,R225:R229)</f>
        <v>109897683</v>
      </c>
      <c r="S231" s="34">
        <f>SUM(S208:S215,S217:S223,S225:S229)</f>
        <v>36654919</v>
      </c>
      <c r="T231" s="39">
        <f t="shared" si="54"/>
        <v>0.33353677711294422</v>
      </c>
      <c r="U231" s="39">
        <f t="shared" si="55"/>
        <v>-0.60174630114358085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5948379</v>
      </c>
      <c r="E235" s="33">
        <v>5948379</v>
      </c>
      <c r="F235" s="33">
        <v>1103750</v>
      </c>
      <c r="G235" s="38">
        <f t="shared" si="56"/>
        <v>0.1855547536564163</v>
      </c>
      <c r="H235" s="33">
        <v>1322313</v>
      </c>
      <c r="I235" s="38">
        <f t="shared" si="57"/>
        <v>0.2222980411974422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2426063</v>
      </c>
      <c r="O235" s="38">
        <f t="shared" si="61"/>
        <v>0.4078527948538585</v>
      </c>
      <c r="P235" s="33">
        <v>2349585</v>
      </c>
      <c r="Q235" s="33">
        <v>5662909</v>
      </c>
      <c r="R235" s="33">
        <v>5662909</v>
      </c>
      <c r="S235" s="33">
        <v>1644311</v>
      </c>
      <c r="T235" s="38">
        <f t="shared" si="62"/>
        <v>0.29036507561749625</v>
      </c>
      <c r="U235" s="38">
        <f t="shared" si="63"/>
        <v>-0.43721423144938365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22487025</v>
      </c>
      <c r="E236" s="33">
        <v>22487025</v>
      </c>
      <c r="F236" s="33">
        <v>3459502</v>
      </c>
      <c r="G236" s="38">
        <f t="shared" si="56"/>
        <v>0.15384436135949509</v>
      </c>
      <c r="H236" s="33">
        <v>4193387</v>
      </c>
      <c r="I236" s="38">
        <f t="shared" si="57"/>
        <v>0.18648029252424453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7652889</v>
      </c>
      <c r="O236" s="38">
        <f t="shared" si="61"/>
        <v>0.34032465388373961</v>
      </c>
      <c r="P236" s="33">
        <v>7512984</v>
      </c>
      <c r="Q236" s="33">
        <v>23329947</v>
      </c>
      <c r="R236" s="33">
        <v>23329947</v>
      </c>
      <c r="S236" s="33">
        <v>3561934</v>
      </c>
      <c r="T236" s="38">
        <f t="shared" si="62"/>
        <v>0.15267647200398698</v>
      </c>
      <c r="U236" s="38">
        <f t="shared" si="63"/>
        <v>-0.44184800606523322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28435404</v>
      </c>
      <c r="E240" s="34">
        <f>SUM(E234:E239)</f>
        <v>28435404</v>
      </c>
      <c r="F240" s="34">
        <f>SUM(F234:F239)</f>
        <v>4563252</v>
      </c>
      <c r="G240" s="39">
        <f t="shared" si="56"/>
        <v>0.1604778324936055</v>
      </c>
      <c r="H240" s="34">
        <f>SUM(H234:H239)</f>
        <v>5515700</v>
      </c>
      <c r="I240" s="39">
        <f t="shared" si="57"/>
        <v>0.19397297819295972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10078952</v>
      </c>
      <c r="O240" s="39">
        <f t="shared" si="61"/>
        <v>0.35445081068656525</v>
      </c>
      <c r="P240" s="34">
        <f>SUM(P234:P239)</f>
        <v>9862569</v>
      </c>
      <c r="Q240" s="34">
        <f>SUM(Q234:Q239)</f>
        <v>28992856</v>
      </c>
      <c r="R240" s="34">
        <f>SUM(R234:R239)</f>
        <v>28992856</v>
      </c>
      <c r="S240" s="34">
        <f>SUM(S234:S239)</f>
        <v>5206245</v>
      </c>
      <c r="T240" s="39">
        <f t="shared" si="62"/>
        <v>0.17956992577757777</v>
      </c>
      <c r="U240" s="39">
        <f t="shared" si="63"/>
        <v>-0.44074409010471816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3520849</v>
      </c>
      <c r="E242" s="33">
        <v>3520849</v>
      </c>
      <c r="F242" s="33">
        <v>285635</v>
      </c>
      <c r="G242" s="38">
        <f t="shared" si="56"/>
        <v>8.1126739601726741E-2</v>
      </c>
      <c r="H242" s="33">
        <v>384867</v>
      </c>
      <c r="I242" s="38">
        <f t="shared" si="57"/>
        <v>0.1093108508771606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670502</v>
      </c>
      <c r="O242" s="38">
        <f t="shared" si="61"/>
        <v>0.19043759047888734</v>
      </c>
      <c r="P242" s="33">
        <v>996018</v>
      </c>
      <c r="Q242" s="33">
        <v>3300663</v>
      </c>
      <c r="R242" s="33">
        <v>3300663</v>
      </c>
      <c r="S242" s="33">
        <v>438265</v>
      </c>
      <c r="T242" s="38">
        <f t="shared" si="62"/>
        <v>0.13278089886789413</v>
      </c>
      <c r="U242" s="38">
        <f t="shared" si="63"/>
        <v>-0.61359433263254282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16308540</v>
      </c>
      <c r="E243" s="33">
        <v>16308540</v>
      </c>
      <c r="F243" s="33">
        <v>1858924</v>
      </c>
      <c r="G243" s="38">
        <f t="shared" si="56"/>
        <v>0.11398469758788954</v>
      </c>
      <c r="H243" s="33">
        <v>2029776</v>
      </c>
      <c r="I243" s="38">
        <f t="shared" si="57"/>
        <v>0.12446092660655092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3888700</v>
      </c>
      <c r="O243" s="38">
        <f t="shared" si="61"/>
        <v>0.23844562419444046</v>
      </c>
      <c r="P243" s="33">
        <v>3362631</v>
      </c>
      <c r="Q243" s="33">
        <v>4736784</v>
      </c>
      <c r="R243" s="33">
        <v>4736784</v>
      </c>
      <c r="S243" s="33">
        <v>2382072</v>
      </c>
      <c r="T243" s="38">
        <f t="shared" si="62"/>
        <v>0.5028880354265679</v>
      </c>
      <c r="U243" s="38">
        <f t="shared" si="63"/>
        <v>-0.39637266176395802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3313005</v>
      </c>
      <c r="E244" s="33">
        <v>3313005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3062333</v>
      </c>
      <c r="R244" s="33">
        <v>3062333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356612</v>
      </c>
      <c r="G245" s="38">
        <f t="shared" si="56"/>
        <v>0.25228631198263063</v>
      </c>
      <c r="H245" s="33">
        <v>260586</v>
      </c>
      <c r="I245" s="38">
        <f t="shared" si="57"/>
        <v>0.18435240792319321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617198</v>
      </c>
      <c r="O245" s="38">
        <f t="shared" si="61"/>
        <v>0.43663871990582381</v>
      </c>
      <c r="P245" s="33">
        <v>650403</v>
      </c>
      <c r="Q245" s="33">
        <v>1334209</v>
      </c>
      <c r="R245" s="33">
        <v>1334209</v>
      </c>
      <c r="S245" s="33">
        <v>319945</v>
      </c>
      <c r="T245" s="38">
        <f t="shared" si="62"/>
        <v>0.23980126052215209</v>
      </c>
      <c r="U245" s="38">
        <f t="shared" si="63"/>
        <v>-0.59934686648124313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24555915</v>
      </c>
      <c r="E247" s="34">
        <f>SUM(E241:E246)</f>
        <v>24555915</v>
      </c>
      <c r="F247" s="34">
        <f>SUM(F241:F246)</f>
        <v>2501171</v>
      </c>
      <c r="G247" s="39">
        <f t="shared" si="56"/>
        <v>0.10185615156266831</v>
      </c>
      <c r="H247" s="34">
        <f>SUM(H241:H246)</f>
        <v>2675229</v>
      </c>
      <c r="I247" s="39">
        <f t="shared" si="57"/>
        <v>0.1089443826467065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5176400</v>
      </c>
      <c r="O247" s="39">
        <f t="shared" si="61"/>
        <v>0.21080053420937481</v>
      </c>
      <c r="P247" s="34">
        <f>SUM(P241:P246)</f>
        <v>5009052</v>
      </c>
      <c r="Q247" s="34">
        <f>SUM(Q241:Q246)</f>
        <v>12433989</v>
      </c>
      <c r="R247" s="34">
        <f>SUM(R241:R246)</f>
        <v>12433989</v>
      </c>
      <c r="S247" s="34">
        <f>SUM(S241:S246)</f>
        <v>3140282</v>
      </c>
      <c r="T247" s="39">
        <f t="shared" si="62"/>
        <v>0.25255627940478315</v>
      </c>
      <c r="U247" s="39">
        <f t="shared" si="63"/>
        <v>-0.46592109644699231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55000</v>
      </c>
      <c r="E248" s="33">
        <v>55000</v>
      </c>
      <c r="F248" s="33">
        <v>1000</v>
      </c>
      <c r="G248" s="38">
        <f t="shared" si="56"/>
        <v>1.8181818181818181E-2</v>
      </c>
      <c r="H248" s="33">
        <v>3930</v>
      </c>
      <c r="I248" s="38">
        <f t="shared" si="57"/>
        <v>7.1454545454545451E-2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4930</v>
      </c>
      <c r="O248" s="38">
        <f t="shared" si="61"/>
        <v>8.9636363636363639E-2</v>
      </c>
      <c r="P248" s="33">
        <v>0</v>
      </c>
      <c r="Q248" s="33">
        <v>27500</v>
      </c>
      <c r="R248" s="33">
        <v>27500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14725</v>
      </c>
      <c r="E251" s="33">
        <v>14725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9448</v>
      </c>
      <c r="Q251" s="33">
        <v>67322</v>
      </c>
      <c r="R251" s="33">
        <v>67322</v>
      </c>
      <c r="S251" s="33">
        <v>4385</v>
      </c>
      <c r="T251" s="38">
        <f t="shared" si="62"/>
        <v>6.5134725646891059E-2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69725</v>
      </c>
      <c r="E254" s="34">
        <f>SUM(E248:E253)</f>
        <v>69725</v>
      </c>
      <c r="F254" s="34">
        <f>SUM(F248:F253)</f>
        <v>1000</v>
      </c>
      <c r="G254" s="39">
        <f t="shared" si="56"/>
        <v>1.4342058085335245E-2</v>
      </c>
      <c r="H254" s="34">
        <f>SUM(H248:H253)</f>
        <v>3930</v>
      </c>
      <c r="I254" s="39">
        <f t="shared" si="57"/>
        <v>5.6364288275367512E-2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4930</v>
      </c>
      <c r="O254" s="39">
        <f t="shared" si="61"/>
        <v>7.0706346360702763E-2</v>
      </c>
      <c r="P254" s="34">
        <f>SUM(P248:P253)</f>
        <v>9448</v>
      </c>
      <c r="Q254" s="34">
        <f>SUM(Q248:Q253)</f>
        <v>94822</v>
      </c>
      <c r="R254" s="34">
        <f>SUM(R248:R253)</f>
        <v>94822</v>
      </c>
      <c r="S254" s="34">
        <f>SUM(S248:S253)</f>
        <v>4385</v>
      </c>
      <c r="T254" s="39">
        <f t="shared" si="62"/>
        <v>4.6244542405770812E-2</v>
      </c>
      <c r="U254" s="39">
        <f t="shared" si="63"/>
        <v>-0.58403895004233708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2948461</v>
      </c>
      <c r="E255" s="33">
        <v>2948461</v>
      </c>
      <c r="F255" s="33">
        <v>160071</v>
      </c>
      <c r="G255" s="38">
        <f t="shared" si="56"/>
        <v>5.428967858147013E-2</v>
      </c>
      <c r="H255" s="33">
        <v>197051</v>
      </c>
      <c r="I255" s="38">
        <f t="shared" si="57"/>
        <v>6.6831814970589737E-2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357122</v>
      </c>
      <c r="O255" s="38">
        <f t="shared" si="61"/>
        <v>0.12112149355205987</v>
      </c>
      <c r="P255" s="33">
        <v>345344</v>
      </c>
      <c r="Q255" s="33">
        <v>705400</v>
      </c>
      <c r="R255" s="33">
        <v>705400</v>
      </c>
      <c r="S255" s="33">
        <v>183305</v>
      </c>
      <c r="T255" s="38">
        <f t="shared" si="62"/>
        <v>0.25985965409696626</v>
      </c>
      <c r="U255" s="38">
        <f t="shared" si="63"/>
        <v>-0.42940662064492219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2770862</v>
      </c>
      <c r="E256" s="33">
        <v>2770862</v>
      </c>
      <c r="F256" s="33">
        <v>664428</v>
      </c>
      <c r="G256" s="38">
        <f t="shared" si="56"/>
        <v>0.23979108306368199</v>
      </c>
      <c r="H256" s="33">
        <v>837665</v>
      </c>
      <c r="I256" s="38">
        <f t="shared" si="57"/>
        <v>0.30231206029026347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1502093</v>
      </c>
      <c r="O256" s="38">
        <f t="shared" si="61"/>
        <v>0.54210314335394549</v>
      </c>
      <c r="P256" s="33">
        <v>1306500</v>
      </c>
      <c r="Q256" s="33">
        <v>2815862</v>
      </c>
      <c r="R256" s="33">
        <v>2815862</v>
      </c>
      <c r="S256" s="33">
        <v>692782</v>
      </c>
      <c r="T256" s="38">
        <f t="shared" si="62"/>
        <v>0.24602839201637011</v>
      </c>
      <c r="U256" s="38">
        <f t="shared" si="63"/>
        <v>-0.35884806735552999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5719323</v>
      </c>
      <c r="E259" s="34">
        <f>SUM(E255:E258)</f>
        <v>5719323</v>
      </c>
      <c r="F259" s="34">
        <f>SUM(F255:F258)</f>
        <v>824499</v>
      </c>
      <c r="G259" s="39">
        <f t="shared" si="56"/>
        <v>0.14416024414078379</v>
      </c>
      <c r="H259" s="34">
        <f>SUM(H255:H258)</f>
        <v>1034716</v>
      </c>
      <c r="I259" s="39">
        <f t="shared" si="57"/>
        <v>0.1809158181833759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1859215</v>
      </c>
      <c r="O259" s="39">
        <f t="shared" si="61"/>
        <v>0.3250760623241597</v>
      </c>
      <c r="P259" s="34">
        <f>SUM(P255:P258)</f>
        <v>1651844</v>
      </c>
      <c r="Q259" s="34">
        <f>SUM(Q255:Q258)</f>
        <v>3521262</v>
      </c>
      <c r="R259" s="34">
        <f>SUM(R255:R258)</f>
        <v>3521262</v>
      </c>
      <c r="S259" s="34">
        <f>SUM(S255:S258)</f>
        <v>876087</v>
      </c>
      <c r="T259" s="39">
        <f t="shared" si="62"/>
        <v>0.2487991521221653</v>
      </c>
      <c r="U259" s="39">
        <f t="shared" si="63"/>
        <v>-0.37359944401529444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58780367</v>
      </c>
      <c r="E260" s="34">
        <f>SUM(E234:E239,E241:E246,E248:E253,E255:E258)</f>
        <v>58780367</v>
      </c>
      <c r="F260" s="34">
        <f>SUM(F234:F239,F241:F246,F248:F253,F255:F258)</f>
        <v>7889922</v>
      </c>
      <c r="G260" s="39">
        <f t="shared" si="56"/>
        <v>0.13422716465856704</v>
      </c>
      <c r="H260" s="34">
        <f>SUM(H234:H239,H241:H246,H248:H253,H255:H258)</f>
        <v>9229575</v>
      </c>
      <c r="I260" s="39">
        <f t="shared" si="57"/>
        <v>0.15701798867638916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17119497</v>
      </c>
      <c r="O260" s="39">
        <f t="shared" si="61"/>
        <v>0.29124515333495621</v>
      </c>
      <c r="P260" s="34">
        <f>SUM(P234:P239,P241:P246,P248:P253,P255:P258)</f>
        <v>16532913</v>
      </c>
      <c r="Q260" s="34">
        <f>SUM(Q234:Q239,Q241:Q246,Q248:Q253,Q255:Q258)</f>
        <v>45042929</v>
      </c>
      <c r="R260" s="34">
        <f>SUM(R234:R239,R241:R246,R248:R253,R255:R258)</f>
        <v>45042929</v>
      </c>
      <c r="S260" s="34">
        <f>SUM(S234:S239,S241:S246,S248:S253,S255:S258)</f>
        <v>9226999</v>
      </c>
      <c r="T260" s="39">
        <f t="shared" si="62"/>
        <v>0.20484900082763269</v>
      </c>
      <c r="U260" s="39">
        <f t="shared" si="63"/>
        <v>-0.44174538388969931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13676456</v>
      </c>
      <c r="E263" s="33">
        <v>13676456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686204</v>
      </c>
      <c r="E265" s="33">
        <v>686204</v>
      </c>
      <c r="F265" s="33">
        <v>0</v>
      </c>
      <c r="G265" s="38">
        <f t="shared" si="64"/>
        <v>0</v>
      </c>
      <c r="H265" s="33">
        <v>1600</v>
      </c>
      <c r="I265" s="38">
        <f t="shared" si="65"/>
        <v>2.331668133674534E-3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1600</v>
      </c>
      <c r="O265" s="38">
        <f t="shared" si="69"/>
        <v>2.331668133674534E-3</v>
      </c>
      <c r="P265" s="33">
        <v>0</v>
      </c>
      <c r="Q265" s="33">
        <v>4063</v>
      </c>
      <c r="R265" s="33">
        <v>4063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5716451</v>
      </c>
      <c r="E266" s="33">
        <v>5716451</v>
      </c>
      <c r="F266" s="33">
        <v>1114462</v>
      </c>
      <c r="G266" s="38">
        <f t="shared" si="64"/>
        <v>0.19495697592789651</v>
      </c>
      <c r="H266" s="33">
        <v>2069045</v>
      </c>
      <c r="I266" s="38">
        <f t="shared" si="65"/>
        <v>0.36194572471626191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3183507</v>
      </c>
      <c r="O266" s="38">
        <f t="shared" si="69"/>
        <v>0.55690270064415837</v>
      </c>
      <c r="P266" s="33">
        <v>3046326</v>
      </c>
      <c r="Q266" s="33">
        <v>4746993</v>
      </c>
      <c r="R266" s="33">
        <v>4746993</v>
      </c>
      <c r="S266" s="33">
        <v>1831818</v>
      </c>
      <c r="T266" s="38">
        <f t="shared" si="70"/>
        <v>0.38589018353302817</v>
      </c>
      <c r="U266" s="38">
        <f t="shared" si="71"/>
        <v>-0.32080644028249106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20079111</v>
      </c>
      <c r="E267" s="34">
        <f>SUM(E263:E266)</f>
        <v>20079111</v>
      </c>
      <c r="F267" s="34">
        <f>SUM(F263:F266)</f>
        <v>1114462</v>
      </c>
      <c r="G267" s="39">
        <f t="shared" si="64"/>
        <v>5.5503552921242379E-2</v>
      </c>
      <c r="H267" s="34">
        <f>SUM(H263:H266)</f>
        <v>2070645</v>
      </c>
      <c r="I267" s="39">
        <f t="shared" si="65"/>
        <v>0.10312433653063624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3185107</v>
      </c>
      <c r="O267" s="39">
        <f t="shared" si="69"/>
        <v>0.15862788945187861</v>
      </c>
      <c r="P267" s="34">
        <f>SUM(P263:P266)</f>
        <v>3046326</v>
      </c>
      <c r="Q267" s="34">
        <f>SUM(Q263:Q266)</f>
        <v>4751056</v>
      </c>
      <c r="R267" s="34">
        <f>SUM(R263:R266)</f>
        <v>4751056</v>
      </c>
      <c r="S267" s="34">
        <f>SUM(S263:S266)</f>
        <v>1831818</v>
      </c>
      <c r="T267" s="39">
        <f t="shared" si="70"/>
        <v>0.38556017862134229</v>
      </c>
      <c r="U267" s="39">
        <f t="shared" si="71"/>
        <v>-0.32028121744028704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1919706</v>
      </c>
      <c r="E268" s="33">
        <v>1919706</v>
      </c>
      <c r="F268" s="33">
        <v>0</v>
      </c>
      <c r="G268" s="38">
        <f t="shared" si="64"/>
        <v>0</v>
      </c>
      <c r="H268" s="33">
        <v>19080</v>
      </c>
      <c r="I268" s="38">
        <f t="shared" si="65"/>
        <v>9.9390219127303871E-3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19080</v>
      </c>
      <c r="O268" s="38">
        <f t="shared" si="69"/>
        <v>9.9390219127303871E-3</v>
      </c>
      <c r="P268" s="33">
        <v>46790</v>
      </c>
      <c r="Q268" s="33">
        <v>111388</v>
      </c>
      <c r="R268" s="33">
        <v>111388</v>
      </c>
      <c r="S268" s="33">
        <v>19276</v>
      </c>
      <c r="T268" s="38">
        <f t="shared" si="70"/>
        <v>0.17305275254066865</v>
      </c>
      <c r="U268" s="38">
        <f t="shared" si="71"/>
        <v>-0.59222055994870693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885801</v>
      </c>
      <c r="E274" s="33">
        <v>885801</v>
      </c>
      <c r="F274" s="33">
        <v>11542</v>
      </c>
      <c r="G274" s="38">
        <f t="shared" si="64"/>
        <v>1.3030014642114876E-2</v>
      </c>
      <c r="H274" s="33">
        <v>441866</v>
      </c>
      <c r="I274" s="38">
        <f t="shared" si="65"/>
        <v>0.49883213046722685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453408</v>
      </c>
      <c r="O274" s="38">
        <f t="shared" si="69"/>
        <v>0.51186214510934169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2805507</v>
      </c>
      <c r="E275" s="34">
        <f>SUM(E268:E274)</f>
        <v>2805507</v>
      </c>
      <c r="F275" s="34">
        <f>SUM(F268:F274)</f>
        <v>11542</v>
      </c>
      <c r="G275" s="39">
        <f t="shared" si="64"/>
        <v>4.1140513996222429E-3</v>
      </c>
      <c r="H275" s="34">
        <f>SUM(H268:H274)</f>
        <v>460946</v>
      </c>
      <c r="I275" s="39">
        <f t="shared" si="65"/>
        <v>0.16430042769453079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472488</v>
      </c>
      <c r="O275" s="39">
        <f t="shared" si="69"/>
        <v>0.16841447909415302</v>
      </c>
      <c r="P275" s="34">
        <f>SUM(P268:P274)</f>
        <v>46790</v>
      </c>
      <c r="Q275" s="34">
        <f>SUM(Q268:Q274)</f>
        <v>111388</v>
      </c>
      <c r="R275" s="34">
        <f>SUM(R268:R274)</f>
        <v>111388</v>
      </c>
      <c r="S275" s="34">
        <f>SUM(S268:S274)</f>
        <v>19276</v>
      </c>
      <c r="T275" s="39">
        <f t="shared" si="70"/>
        <v>0.17305275254066865</v>
      </c>
      <c r="U275" s="39">
        <f t="shared" si="71"/>
        <v>8.8513784996794183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1138648</v>
      </c>
      <c r="E277" s="33">
        <v>1138648</v>
      </c>
      <c r="F277" s="33">
        <v>234598</v>
      </c>
      <c r="G277" s="38">
        <f t="shared" si="64"/>
        <v>0.20603206609944424</v>
      </c>
      <c r="H277" s="33">
        <v>285562</v>
      </c>
      <c r="I277" s="38">
        <f t="shared" si="65"/>
        <v>0.25079041108402245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520160</v>
      </c>
      <c r="O277" s="38">
        <f t="shared" si="69"/>
        <v>0.45682247718346669</v>
      </c>
      <c r="P277" s="33">
        <v>379841</v>
      </c>
      <c r="Q277" s="33">
        <v>0</v>
      </c>
      <c r="R277" s="33">
        <v>0</v>
      </c>
      <c r="S277" s="33">
        <v>157062</v>
      </c>
      <c r="T277" s="38">
        <f t="shared" si="70"/>
        <v>0</v>
      </c>
      <c r="U277" s="38">
        <f t="shared" si="71"/>
        <v>-0.24820648639825615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2797288</v>
      </c>
      <c r="E278" s="33">
        <v>2797288</v>
      </c>
      <c r="F278" s="33">
        <v>984585</v>
      </c>
      <c r="G278" s="38">
        <f t="shared" si="64"/>
        <v>0.35197841623744142</v>
      </c>
      <c r="H278" s="33">
        <v>1267840</v>
      </c>
      <c r="I278" s="38">
        <f t="shared" si="65"/>
        <v>0.4532389943402324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2252425</v>
      </c>
      <c r="O278" s="38">
        <f t="shared" si="69"/>
        <v>0.80521741057767382</v>
      </c>
      <c r="P278" s="33">
        <v>1115291</v>
      </c>
      <c r="Q278" s="33">
        <v>2654233</v>
      </c>
      <c r="R278" s="33">
        <v>2654233</v>
      </c>
      <c r="S278" s="33">
        <v>582975</v>
      </c>
      <c r="T278" s="38">
        <f t="shared" si="70"/>
        <v>0.21963972266187634</v>
      </c>
      <c r="U278" s="38">
        <f t="shared" si="71"/>
        <v>0.13677954901456202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12096</v>
      </c>
      <c r="E279" s="33">
        <v>12096</v>
      </c>
      <c r="F279" s="33">
        <v>694</v>
      </c>
      <c r="G279" s="38">
        <f t="shared" si="64"/>
        <v>5.7374338624338626E-2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694</v>
      </c>
      <c r="O279" s="38">
        <f t="shared" si="69"/>
        <v>5.7374338624338626E-2</v>
      </c>
      <c r="P279" s="33">
        <v>287</v>
      </c>
      <c r="Q279" s="33">
        <v>11077</v>
      </c>
      <c r="R279" s="33">
        <v>11077</v>
      </c>
      <c r="S279" s="33">
        <v>0</v>
      </c>
      <c r="T279" s="38">
        <f t="shared" si="70"/>
        <v>0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1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</v>
      </c>
      <c r="R283" s="33">
        <v>1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2734044</v>
      </c>
      <c r="E284" s="33">
        <v>2734044</v>
      </c>
      <c r="F284" s="33">
        <v>501535</v>
      </c>
      <c r="G284" s="38">
        <f t="shared" si="64"/>
        <v>0.18344072004693412</v>
      </c>
      <c r="H284" s="33">
        <v>611867</v>
      </c>
      <c r="I284" s="38">
        <f t="shared" si="65"/>
        <v>0.22379559363346019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1113402</v>
      </c>
      <c r="O284" s="38">
        <f t="shared" si="69"/>
        <v>0.40723631368039431</v>
      </c>
      <c r="P284" s="33">
        <v>1186557</v>
      </c>
      <c r="Q284" s="33">
        <v>2508378</v>
      </c>
      <c r="R284" s="33">
        <v>2508378</v>
      </c>
      <c r="S284" s="33">
        <v>648750</v>
      </c>
      <c r="T284" s="38">
        <f t="shared" si="70"/>
        <v>0.25863326819163618</v>
      </c>
      <c r="U284" s="38">
        <f t="shared" si="71"/>
        <v>-0.48433408593097504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6682077</v>
      </c>
      <c r="E285" s="34">
        <f>SUM(E276:E284)</f>
        <v>6682077</v>
      </c>
      <c r="F285" s="34">
        <f>SUM(F276:F284)</f>
        <v>1721412</v>
      </c>
      <c r="G285" s="39">
        <f t="shared" si="64"/>
        <v>0.25761630702549521</v>
      </c>
      <c r="H285" s="34">
        <f>SUM(H276:H284)</f>
        <v>2165269</v>
      </c>
      <c r="I285" s="39">
        <f t="shared" si="65"/>
        <v>0.32404131230454242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3886681</v>
      </c>
      <c r="O285" s="39">
        <f t="shared" si="69"/>
        <v>0.58165761933003768</v>
      </c>
      <c r="P285" s="34">
        <f>SUM(P276:P284)</f>
        <v>2681976</v>
      </c>
      <c r="Q285" s="34">
        <f>SUM(Q276:Q284)</f>
        <v>5173689</v>
      </c>
      <c r="R285" s="34">
        <f>SUM(R276:R284)</f>
        <v>5173689</v>
      </c>
      <c r="S285" s="34">
        <f>SUM(S276:S284)</f>
        <v>1388787</v>
      </c>
      <c r="T285" s="39">
        <f t="shared" si="70"/>
        <v>0.26843264061678235</v>
      </c>
      <c r="U285" s="39">
        <f t="shared" si="71"/>
        <v>-0.19265906928324494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2159372</v>
      </c>
      <c r="E286" s="33">
        <v>2159372</v>
      </c>
      <c r="F286" s="33">
        <v>873040</v>
      </c>
      <c r="G286" s="38">
        <f t="shared" si="64"/>
        <v>0.40430273246110443</v>
      </c>
      <c r="H286" s="33">
        <v>704286</v>
      </c>
      <c r="I286" s="38">
        <f t="shared" si="65"/>
        <v>0.32615315934447608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1577326</v>
      </c>
      <c r="O286" s="38">
        <f t="shared" si="69"/>
        <v>0.73045589180558046</v>
      </c>
      <c r="P286" s="33">
        <v>382440</v>
      </c>
      <c r="Q286" s="33">
        <v>2102589</v>
      </c>
      <c r="R286" s="33">
        <v>2102589</v>
      </c>
      <c r="S286" s="33">
        <v>13731</v>
      </c>
      <c r="T286" s="38">
        <f t="shared" si="70"/>
        <v>6.5305202300592266E-3</v>
      </c>
      <c r="U286" s="38">
        <f t="shared" si="71"/>
        <v>0.84155946030749917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902546</v>
      </c>
      <c r="E288" s="33">
        <v>902546</v>
      </c>
      <c r="F288" s="33">
        <v>617690</v>
      </c>
      <c r="G288" s="38">
        <f t="shared" si="64"/>
        <v>0.68438616979079181</v>
      </c>
      <c r="H288" s="33">
        <v>339574</v>
      </c>
      <c r="I288" s="38">
        <f t="shared" si="65"/>
        <v>0.37624010299752036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957264</v>
      </c>
      <c r="O288" s="38">
        <f t="shared" si="69"/>
        <v>1.0606262727883122</v>
      </c>
      <c r="P288" s="33">
        <v>933314</v>
      </c>
      <c r="Q288" s="33">
        <v>2406246</v>
      </c>
      <c r="R288" s="33">
        <v>2406246</v>
      </c>
      <c r="S288" s="33">
        <v>398662</v>
      </c>
      <c r="T288" s="38">
        <f t="shared" si="70"/>
        <v>0.16567798969847639</v>
      </c>
      <c r="U288" s="38">
        <f t="shared" si="71"/>
        <v>-0.63616317766582309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6036134</v>
      </c>
      <c r="E290" s="33">
        <v>6036134</v>
      </c>
      <c r="F290" s="33">
        <v>1149506</v>
      </c>
      <c r="G290" s="38">
        <f t="shared" si="64"/>
        <v>0.1904374554971775</v>
      </c>
      <c r="H290" s="33">
        <v>1221190</v>
      </c>
      <c r="I290" s="38">
        <f t="shared" si="65"/>
        <v>0.20231326872465058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2370696</v>
      </c>
      <c r="O290" s="38">
        <f t="shared" si="69"/>
        <v>0.39275072422182805</v>
      </c>
      <c r="P290" s="33">
        <v>2475569</v>
      </c>
      <c r="Q290" s="33">
        <v>5628804</v>
      </c>
      <c r="R290" s="33">
        <v>5628804</v>
      </c>
      <c r="S290" s="33">
        <v>1246946</v>
      </c>
      <c r="T290" s="38">
        <f t="shared" si="70"/>
        <v>0.22152947588866126</v>
      </c>
      <c r="U290" s="38">
        <f t="shared" si="71"/>
        <v>-0.50670330740124792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9098052</v>
      </c>
      <c r="E292" s="34">
        <f>SUM(E286:E291)</f>
        <v>9098052</v>
      </c>
      <c r="F292" s="34">
        <f>SUM(F286:F291)</f>
        <v>2640236</v>
      </c>
      <c r="G292" s="39">
        <f t="shared" si="64"/>
        <v>0.29019794567012808</v>
      </c>
      <c r="H292" s="34">
        <f>SUM(H286:H291)</f>
        <v>2265050</v>
      </c>
      <c r="I292" s="39">
        <f t="shared" si="65"/>
        <v>0.24895988723739984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4905286</v>
      </c>
      <c r="O292" s="39">
        <f t="shared" si="69"/>
        <v>0.53915783290752795</v>
      </c>
      <c r="P292" s="34">
        <f>SUM(P286:P291)</f>
        <v>3791323</v>
      </c>
      <c r="Q292" s="34">
        <f>SUM(Q286:Q291)</f>
        <v>10137639</v>
      </c>
      <c r="R292" s="34">
        <f>SUM(R286:R291)</f>
        <v>10137639</v>
      </c>
      <c r="S292" s="34">
        <f>SUM(S286:S291)</f>
        <v>1659339</v>
      </c>
      <c r="T292" s="39">
        <f t="shared" si="70"/>
        <v>0.16368101093361087</v>
      </c>
      <c r="U292" s="39">
        <f t="shared" si="71"/>
        <v>-0.40257002634700345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23479609</v>
      </c>
      <c r="E293" s="33">
        <v>23479609</v>
      </c>
      <c r="F293" s="33">
        <v>5555429</v>
      </c>
      <c r="G293" s="38">
        <f t="shared" si="64"/>
        <v>0.23660653803902781</v>
      </c>
      <c r="H293" s="33">
        <v>4669356</v>
      </c>
      <c r="I293" s="38">
        <f t="shared" si="65"/>
        <v>0.19886855867148384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10224785</v>
      </c>
      <c r="O293" s="38">
        <f t="shared" si="69"/>
        <v>0.43547509671051166</v>
      </c>
      <c r="P293" s="33">
        <v>11616634</v>
      </c>
      <c r="Q293" s="33">
        <v>22865950</v>
      </c>
      <c r="R293" s="33">
        <v>22865950</v>
      </c>
      <c r="S293" s="33">
        <v>6079709</v>
      </c>
      <c r="T293" s="38">
        <f t="shared" si="70"/>
        <v>0.26588482000529173</v>
      </c>
      <c r="U293" s="38">
        <f t="shared" si="71"/>
        <v>-0.5980456989520373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1739288</v>
      </c>
      <c r="Q294" s="33">
        <v>1128539</v>
      </c>
      <c r="R294" s="33">
        <v>1128539</v>
      </c>
      <c r="S294" s="33">
        <v>1075677</v>
      </c>
      <c r="T294" s="38">
        <f t="shared" si="70"/>
        <v>0.95315890722429619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1067735</v>
      </c>
      <c r="E295" s="33">
        <v>1067735</v>
      </c>
      <c r="F295" s="33">
        <v>250061</v>
      </c>
      <c r="G295" s="38">
        <f t="shared" si="64"/>
        <v>0.23419762394227031</v>
      </c>
      <c r="H295" s="33">
        <v>317345</v>
      </c>
      <c r="I295" s="38">
        <f t="shared" si="65"/>
        <v>0.29721325984443708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567406</v>
      </c>
      <c r="O295" s="38">
        <f t="shared" si="69"/>
        <v>0.53141088378670742</v>
      </c>
      <c r="P295" s="33">
        <v>299207</v>
      </c>
      <c r="Q295" s="33">
        <v>1119006</v>
      </c>
      <c r="R295" s="33">
        <v>1119006</v>
      </c>
      <c r="S295" s="33">
        <v>145515</v>
      </c>
      <c r="T295" s="38">
        <f t="shared" si="70"/>
        <v>0.13003951721438492</v>
      </c>
      <c r="U295" s="38">
        <f t="shared" si="71"/>
        <v>6.0620239499744377E-2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4220705</v>
      </c>
      <c r="E297" s="33">
        <v>4220705</v>
      </c>
      <c r="F297" s="33">
        <v>785864</v>
      </c>
      <c r="G297" s="38">
        <f t="shared" si="64"/>
        <v>0.18619259104817798</v>
      </c>
      <c r="H297" s="33">
        <v>780725</v>
      </c>
      <c r="I297" s="38">
        <f t="shared" si="65"/>
        <v>0.1849750219453859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1566589</v>
      </c>
      <c r="O297" s="38">
        <f t="shared" si="69"/>
        <v>0.37116761299356388</v>
      </c>
      <c r="P297" s="33">
        <v>1004013</v>
      </c>
      <c r="Q297" s="33">
        <v>4269230</v>
      </c>
      <c r="R297" s="33">
        <v>4269230</v>
      </c>
      <c r="S297" s="33">
        <v>495473</v>
      </c>
      <c r="T297" s="38">
        <f t="shared" si="70"/>
        <v>0.1160567596498666</v>
      </c>
      <c r="U297" s="38">
        <f t="shared" si="71"/>
        <v>-0.2223955267511476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28768049</v>
      </c>
      <c r="E298" s="34">
        <f>SUM(E293:E297)</f>
        <v>28768049</v>
      </c>
      <c r="F298" s="34">
        <f>SUM(F293:F297)</f>
        <v>6591354</v>
      </c>
      <c r="G298" s="39">
        <f t="shared" si="64"/>
        <v>0.22912064700668439</v>
      </c>
      <c r="H298" s="34">
        <f>SUM(H293:H297)</f>
        <v>5767426</v>
      </c>
      <c r="I298" s="39">
        <f t="shared" si="65"/>
        <v>0.20048026197396981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12358780</v>
      </c>
      <c r="O298" s="39">
        <f t="shared" si="69"/>
        <v>0.42960090898065417</v>
      </c>
      <c r="P298" s="34">
        <f>SUM(P293:P297)</f>
        <v>14659142</v>
      </c>
      <c r="Q298" s="34">
        <f>SUM(Q293:Q297)</f>
        <v>29382725</v>
      </c>
      <c r="R298" s="34">
        <f>SUM(R293:R297)</f>
        <v>29382725</v>
      </c>
      <c r="S298" s="34">
        <f>SUM(S293:S297)</f>
        <v>7796374</v>
      </c>
      <c r="T298" s="39">
        <f t="shared" si="70"/>
        <v>0.26533869816363187</v>
      </c>
      <c r="U298" s="39">
        <f t="shared" si="71"/>
        <v>-0.60656455882615778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67432796</v>
      </c>
      <c r="E299" s="34">
        <f>SUM(E263:E266,E268:E274,E276:E284,E286:E291,E293:E297)</f>
        <v>67432796</v>
      </c>
      <c r="F299" s="34">
        <f>SUM(F263:F266,F268:F274,F276:F284,F286:F291,F293:F297)</f>
        <v>12079006</v>
      </c>
      <c r="G299" s="39">
        <f t="shared" si="64"/>
        <v>0.17912657811193236</v>
      </c>
      <c r="H299" s="34">
        <f>SUM(H263:H266,H268:H274,H276:H284,H286:H291,H293:H297)</f>
        <v>12729336</v>
      </c>
      <c r="I299" s="39">
        <f t="shared" si="65"/>
        <v>0.18877069845954481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24808342</v>
      </c>
      <c r="O299" s="39">
        <f t="shared" si="69"/>
        <v>0.36789727657147719</v>
      </c>
      <c r="P299" s="34">
        <f>SUM(P263:P266,P268:P274,P276:P284,P286:P291,P293:P297)</f>
        <v>24225557</v>
      </c>
      <c r="Q299" s="34">
        <f>SUM(Q263:Q266,Q268:Q274,Q276:Q284,Q286:Q291,Q293:Q297)</f>
        <v>49556497</v>
      </c>
      <c r="R299" s="34">
        <f>SUM(R263:R266,R268:R274,R276:R284,R286:R291,R293:R297)</f>
        <v>49556497</v>
      </c>
      <c r="S299" s="34">
        <f>SUM(S263:S266,S268:S274,S276:S284,S286:S291,S293:S297)</f>
        <v>12695594</v>
      </c>
      <c r="T299" s="39">
        <f t="shared" si="70"/>
        <v>0.25618424966558873</v>
      </c>
      <c r="U299" s="39">
        <f t="shared" si="71"/>
        <v>-0.47454929519267608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1534626593</v>
      </c>
      <c r="E302" s="33">
        <v>1560941909</v>
      </c>
      <c r="F302" s="33">
        <v>266656681</v>
      </c>
      <c r="G302" s="38">
        <f t="shared" ref="G302:G339" si="72">IF(($D302     =0),0,($F302     /$D302     ))</f>
        <v>0.17375997667205809</v>
      </c>
      <c r="H302" s="33">
        <v>370403787</v>
      </c>
      <c r="I302" s="38">
        <f t="shared" ref="I302:I339" si="73">IF(($D302     =0),0,($H302     /$D302     ))</f>
        <v>0.24136411338728833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637060468</v>
      </c>
      <c r="O302" s="38">
        <f t="shared" ref="O302:O339" si="77">IF(($D302     =0),0,($N302     /$D302     ))</f>
        <v>0.41512409005934642</v>
      </c>
      <c r="P302" s="33">
        <v>649920104</v>
      </c>
      <c r="Q302" s="33">
        <v>1391022815</v>
      </c>
      <c r="R302" s="33">
        <v>1391022815</v>
      </c>
      <c r="S302" s="33">
        <v>387116021</v>
      </c>
      <c r="T302" s="38">
        <f t="shared" ref="T302:T339" si="78">IF(($Q302     =0),0,($S302     /$Q302     ))</f>
        <v>0.27829595375831417</v>
      </c>
      <c r="U302" s="38">
        <f t="shared" ref="U302:U339" si="79">IF(($P302     =0),0,(($H302     /$P302     )-1))</f>
        <v>-0.43007796693730216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1534626593</v>
      </c>
      <c r="E303" s="34">
        <f>E302</f>
        <v>1560941909</v>
      </c>
      <c r="F303" s="34">
        <f>F302</f>
        <v>266656681</v>
      </c>
      <c r="G303" s="39">
        <f t="shared" si="72"/>
        <v>0.17375997667205809</v>
      </c>
      <c r="H303" s="34">
        <f>H302</f>
        <v>370403787</v>
      </c>
      <c r="I303" s="39">
        <f t="shared" si="73"/>
        <v>0.24136411338728833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637060468</v>
      </c>
      <c r="O303" s="39">
        <f t="shared" si="77"/>
        <v>0.41512409005934642</v>
      </c>
      <c r="P303" s="34">
        <f>P302</f>
        <v>649920104</v>
      </c>
      <c r="Q303" s="34">
        <f>Q302</f>
        <v>1391022815</v>
      </c>
      <c r="R303" s="34">
        <f>R302</f>
        <v>1391022815</v>
      </c>
      <c r="S303" s="34">
        <f>S302</f>
        <v>387116021</v>
      </c>
      <c r="T303" s="39">
        <f t="shared" si="78"/>
        <v>0.27829595375831417</v>
      </c>
      <c r="U303" s="39">
        <f t="shared" si="79"/>
        <v>-0.43007796693730216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50562081</v>
      </c>
      <c r="E304" s="33">
        <v>50562081</v>
      </c>
      <c r="F304" s="33">
        <v>320710</v>
      </c>
      <c r="G304" s="38">
        <f t="shared" si="72"/>
        <v>6.3428955782100817E-3</v>
      </c>
      <c r="H304" s="33">
        <v>456574</v>
      </c>
      <c r="I304" s="38">
        <f t="shared" si="73"/>
        <v>9.0299685252274321E-3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777284</v>
      </c>
      <c r="O304" s="38">
        <f t="shared" si="77"/>
        <v>1.5372864103437515E-2</v>
      </c>
      <c r="P304" s="33">
        <v>704288</v>
      </c>
      <c r="Q304" s="33">
        <v>16408505</v>
      </c>
      <c r="R304" s="33">
        <v>16408505</v>
      </c>
      <c r="S304" s="33">
        <v>393316</v>
      </c>
      <c r="T304" s="38">
        <f t="shared" si="78"/>
        <v>2.3970252012599565E-2</v>
      </c>
      <c r="U304" s="38">
        <f t="shared" si="79"/>
        <v>-0.35172259075832613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22473358</v>
      </c>
      <c r="E305" s="33">
        <v>22473358</v>
      </c>
      <c r="F305" s="33">
        <v>755977</v>
      </c>
      <c r="G305" s="38">
        <f t="shared" si="72"/>
        <v>3.3638809117889724E-2</v>
      </c>
      <c r="H305" s="33">
        <v>871427</v>
      </c>
      <c r="I305" s="38">
        <f t="shared" si="73"/>
        <v>3.8776003123342763E-2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1627404</v>
      </c>
      <c r="O305" s="38">
        <f t="shared" si="77"/>
        <v>7.2414812241232487E-2</v>
      </c>
      <c r="P305" s="33">
        <v>1294407</v>
      </c>
      <c r="Q305" s="33">
        <v>15749921</v>
      </c>
      <c r="R305" s="33">
        <v>15749921</v>
      </c>
      <c r="S305" s="33">
        <v>740484</v>
      </c>
      <c r="T305" s="38">
        <f t="shared" si="78"/>
        <v>4.7015092964593282E-2</v>
      </c>
      <c r="U305" s="38">
        <f t="shared" si="79"/>
        <v>-0.32677511787250846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3141020</v>
      </c>
      <c r="E306" s="33">
        <v>3465033</v>
      </c>
      <c r="F306" s="33">
        <v>375781</v>
      </c>
      <c r="G306" s="38">
        <f t="shared" si="72"/>
        <v>0.11963661485759403</v>
      </c>
      <c r="H306" s="33">
        <v>504497</v>
      </c>
      <c r="I306" s="38">
        <f t="shared" si="73"/>
        <v>0.16061565988118509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880278</v>
      </c>
      <c r="O306" s="38">
        <f t="shared" si="77"/>
        <v>0.28025227473877912</v>
      </c>
      <c r="P306" s="33">
        <v>814854</v>
      </c>
      <c r="Q306" s="33">
        <v>6650285</v>
      </c>
      <c r="R306" s="33">
        <v>6650285</v>
      </c>
      <c r="S306" s="33">
        <v>449874</v>
      </c>
      <c r="T306" s="38">
        <f t="shared" si="78"/>
        <v>6.7647326392778651E-2</v>
      </c>
      <c r="U306" s="38">
        <f t="shared" si="79"/>
        <v>-0.38087436522370877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12587784</v>
      </c>
      <c r="E307" s="33">
        <v>32949500</v>
      </c>
      <c r="F307" s="33">
        <v>1786312</v>
      </c>
      <c r="G307" s="38">
        <f t="shared" si="72"/>
        <v>0.14190837720126115</v>
      </c>
      <c r="H307" s="33">
        <v>6009301</v>
      </c>
      <c r="I307" s="38">
        <f t="shared" si="73"/>
        <v>0.47739149321278473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7795613</v>
      </c>
      <c r="O307" s="38">
        <f t="shared" si="77"/>
        <v>0.61929987041404588</v>
      </c>
      <c r="P307" s="33">
        <v>3397644</v>
      </c>
      <c r="Q307" s="33">
        <v>21200970</v>
      </c>
      <c r="R307" s="33">
        <v>21200970</v>
      </c>
      <c r="S307" s="33">
        <v>1953896</v>
      </c>
      <c r="T307" s="38">
        <f t="shared" si="78"/>
        <v>9.2160688874141139E-2</v>
      </c>
      <c r="U307" s="38">
        <f t="shared" si="79"/>
        <v>0.76866705281659886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30442466</v>
      </c>
      <c r="E308" s="33">
        <v>30563898</v>
      </c>
      <c r="F308" s="33">
        <v>534080</v>
      </c>
      <c r="G308" s="38">
        <f t="shared" si="72"/>
        <v>1.7543913820910566E-2</v>
      </c>
      <c r="H308" s="33">
        <v>3399198</v>
      </c>
      <c r="I308" s="38">
        <f t="shared" si="73"/>
        <v>0.11165974530447041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3933278</v>
      </c>
      <c r="O308" s="38">
        <f t="shared" si="77"/>
        <v>0.12920365912538098</v>
      </c>
      <c r="P308" s="33">
        <v>1064079</v>
      </c>
      <c r="Q308" s="33">
        <v>6628609</v>
      </c>
      <c r="R308" s="33">
        <v>6628609</v>
      </c>
      <c r="S308" s="33">
        <v>652098</v>
      </c>
      <c r="T308" s="38">
        <f t="shared" si="78"/>
        <v>9.837629584125418E-2</v>
      </c>
      <c r="U308" s="38">
        <f t="shared" si="79"/>
        <v>2.1944977769507714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119206709</v>
      </c>
      <c r="E310" s="34">
        <f>SUM(E304:E309)</f>
        <v>140013870</v>
      </c>
      <c r="F310" s="34">
        <f>SUM(F304:F309)</f>
        <v>3772860</v>
      </c>
      <c r="G310" s="39">
        <f t="shared" si="72"/>
        <v>3.1649728707802846E-2</v>
      </c>
      <c r="H310" s="34">
        <f>SUM(H304:H309)</f>
        <v>11240997</v>
      </c>
      <c r="I310" s="39">
        <f t="shared" si="73"/>
        <v>9.4298358660333453E-2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15013857</v>
      </c>
      <c r="O310" s="39">
        <f t="shared" si="77"/>
        <v>0.12594808736813631</v>
      </c>
      <c r="P310" s="34">
        <f>SUM(P304:P309)</f>
        <v>7275272</v>
      </c>
      <c r="Q310" s="34">
        <f>SUM(Q304:Q309)</f>
        <v>66638290</v>
      </c>
      <c r="R310" s="34">
        <f>SUM(R304:R309)</f>
        <v>66638290</v>
      </c>
      <c r="S310" s="34">
        <f>SUM(S304:S309)</f>
        <v>4189668</v>
      </c>
      <c r="T310" s="39">
        <f t="shared" si="78"/>
        <v>6.2871781373741734E-2</v>
      </c>
      <c r="U310" s="39">
        <f t="shared" si="79"/>
        <v>0.54509645824925856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29011143</v>
      </c>
      <c r="E311" s="33">
        <v>33769235</v>
      </c>
      <c r="F311" s="33">
        <v>1090415</v>
      </c>
      <c r="G311" s="38">
        <f t="shared" si="72"/>
        <v>3.7586075116033867E-2</v>
      </c>
      <c r="H311" s="33">
        <v>2175559</v>
      </c>
      <c r="I311" s="38">
        <f t="shared" si="73"/>
        <v>7.4990461423736388E-2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3265974</v>
      </c>
      <c r="O311" s="38">
        <f t="shared" si="77"/>
        <v>0.11257653653977025</v>
      </c>
      <c r="P311" s="33">
        <v>2199437</v>
      </c>
      <c r="Q311" s="33">
        <v>5807352</v>
      </c>
      <c r="R311" s="33">
        <v>5807352</v>
      </c>
      <c r="S311" s="33">
        <v>1101351</v>
      </c>
      <c r="T311" s="38">
        <f t="shared" si="78"/>
        <v>0.18964770862864866</v>
      </c>
      <c r="U311" s="38">
        <f t="shared" si="79"/>
        <v>-1.0856414618832022E-2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79488219</v>
      </c>
      <c r="E312" s="33">
        <v>83444625</v>
      </c>
      <c r="F312" s="33">
        <v>6888918</v>
      </c>
      <c r="G312" s="38">
        <f t="shared" si="72"/>
        <v>8.6665899508957422E-2</v>
      </c>
      <c r="H312" s="33">
        <v>29074290</v>
      </c>
      <c r="I312" s="38">
        <f t="shared" si="73"/>
        <v>0.36576854237984624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35963208</v>
      </c>
      <c r="O312" s="38">
        <f t="shared" si="77"/>
        <v>0.45243444188880366</v>
      </c>
      <c r="P312" s="33">
        <v>34909545</v>
      </c>
      <c r="Q312" s="33">
        <v>130998357</v>
      </c>
      <c r="R312" s="33">
        <v>130998357</v>
      </c>
      <c r="S312" s="33">
        <v>27459440</v>
      </c>
      <c r="T312" s="38">
        <f t="shared" si="78"/>
        <v>0.20961667481066193</v>
      </c>
      <c r="U312" s="38">
        <f t="shared" si="79"/>
        <v>-0.16715356788523028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34003435</v>
      </c>
      <c r="E313" s="33">
        <v>34160385</v>
      </c>
      <c r="F313" s="33">
        <v>5096905</v>
      </c>
      <c r="G313" s="38">
        <f t="shared" si="72"/>
        <v>0.14989382690307612</v>
      </c>
      <c r="H313" s="33">
        <v>6054928</v>
      </c>
      <c r="I313" s="38">
        <f t="shared" si="73"/>
        <v>0.17806812752888054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11151833</v>
      </c>
      <c r="O313" s="38">
        <f t="shared" si="77"/>
        <v>0.32796195443195664</v>
      </c>
      <c r="P313" s="33">
        <v>11653418</v>
      </c>
      <c r="Q313" s="33">
        <v>36888378</v>
      </c>
      <c r="R313" s="33">
        <v>36888378</v>
      </c>
      <c r="S313" s="33">
        <v>6588629</v>
      </c>
      <c r="T313" s="38">
        <f t="shared" si="78"/>
        <v>0.17860988628993121</v>
      </c>
      <c r="U313" s="38">
        <f t="shared" si="79"/>
        <v>-0.4804161319880571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29854600</v>
      </c>
      <c r="E314" s="33">
        <v>29704600</v>
      </c>
      <c r="F314" s="33">
        <v>2001251</v>
      </c>
      <c r="G314" s="38">
        <f t="shared" si="72"/>
        <v>6.7033254506843165E-2</v>
      </c>
      <c r="H314" s="33">
        <v>3581468</v>
      </c>
      <c r="I314" s="38">
        <f t="shared" si="73"/>
        <v>0.11996369068753224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5582719</v>
      </c>
      <c r="O314" s="38">
        <f t="shared" si="77"/>
        <v>0.1869969451943754</v>
      </c>
      <c r="P314" s="33">
        <v>8581681</v>
      </c>
      <c r="Q314" s="33">
        <v>73371061</v>
      </c>
      <c r="R314" s="33">
        <v>73371061</v>
      </c>
      <c r="S314" s="33">
        <v>2735841</v>
      </c>
      <c r="T314" s="38">
        <f t="shared" si="78"/>
        <v>3.7287739371794013E-2</v>
      </c>
      <c r="U314" s="38">
        <f t="shared" si="79"/>
        <v>-0.58266125249819933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10676950</v>
      </c>
      <c r="E315" s="33">
        <v>13331966</v>
      </c>
      <c r="F315" s="33">
        <v>890681</v>
      </c>
      <c r="G315" s="38">
        <f t="shared" si="72"/>
        <v>8.3420920768571549E-2</v>
      </c>
      <c r="H315" s="33">
        <v>902910</v>
      </c>
      <c r="I315" s="38">
        <f t="shared" si="73"/>
        <v>8.456628531556297E-2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1793591</v>
      </c>
      <c r="O315" s="38">
        <f t="shared" si="77"/>
        <v>0.1679872060841345</v>
      </c>
      <c r="P315" s="33">
        <v>3901273</v>
      </c>
      <c r="Q315" s="33">
        <v>13026127</v>
      </c>
      <c r="R315" s="33">
        <v>13026127</v>
      </c>
      <c r="S315" s="33">
        <v>3255419</v>
      </c>
      <c r="T315" s="38">
        <f t="shared" si="78"/>
        <v>0.24991457552962595</v>
      </c>
      <c r="U315" s="38">
        <f t="shared" si="79"/>
        <v>-0.76856015972222402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183034347</v>
      </c>
      <c r="E317" s="34">
        <f>SUM(E311:E316)</f>
        <v>194410811</v>
      </c>
      <c r="F317" s="34">
        <f>SUM(F311:F316)</f>
        <v>15968170</v>
      </c>
      <c r="G317" s="39">
        <f t="shared" si="72"/>
        <v>8.7241385355940865E-2</v>
      </c>
      <c r="H317" s="34">
        <f>SUM(H311:H316)</f>
        <v>41789155</v>
      </c>
      <c r="I317" s="39">
        <f t="shared" si="73"/>
        <v>0.22831318648625004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57757325</v>
      </c>
      <c r="O317" s="39">
        <f t="shared" si="77"/>
        <v>0.31555457184219093</v>
      </c>
      <c r="P317" s="34">
        <f>SUM(P311:P316)</f>
        <v>61245354</v>
      </c>
      <c r="Q317" s="34">
        <f>SUM(Q311:Q316)</f>
        <v>260091275</v>
      </c>
      <c r="R317" s="34">
        <f>SUM(R311:R316)</f>
        <v>260091275</v>
      </c>
      <c r="S317" s="34">
        <f>SUM(S311:S316)</f>
        <v>41140680</v>
      </c>
      <c r="T317" s="39">
        <f t="shared" si="78"/>
        <v>0.15817785506261214</v>
      </c>
      <c r="U317" s="39">
        <f t="shared" si="79"/>
        <v>-0.31767632529318057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25569831</v>
      </c>
      <c r="E318" s="33">
        <v>26344940</v>
      </c>
      <c r="F318" s="33">
        <v>2435594</v>
      </c>
      <c r="G318" s="38">
        <f t="shared" si="72"/>
        <v>9.5252643633037704E-2</v>
      </c>
      <c r="H318" s="33">
        <v>2913178</v>
      </c>
      <c r="I318" s="38">
        <f t="shared" si="73"/>
        <v>0.11393027978949098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5348772</v>
      </c>
      <c r="O318" s="38">
        <f t="shared" si="77"/>
        <v>0.20918292342252867</v>
      </c>
      <c r="P318" s="33">
        <v>4812903</v>
      </c>
      <c r="Q318" s="33">
        <v>26366828</v>
      </c>
      <c r="R318" s="33">
        <v>26366828</v>
      </c>
      <c r="S318" s="33">
        <v>2973790</v>
      </c>
      <c r="T318" s="38">
        <f t="shared" si="78"/>
        <v>0.11278527701549841</v>
      </c>
      <c r="U318" s="38">
        <f t="shared" si="79"/>
        <v>-0.39471499841156155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63722816</v>
      </c>
      <c r="E319" s="33">
        <v>63722816</v>
      </c>
      <c r="F319" s="33">
        <v>8676793</v>
      </c>
      <c r="G319" s="38">
        <f t="shared" si="72"/>
        <v>0.13616461959245493</v>
      </c>
      <c r="H319" s="33">
        <v>6952324</v>
      </c>
      <c r="I319" s="38">
        <f t="shared" si="73"/>
        <v>0.10910258579909589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15629117</v>
      </c>
      <c r="O319" s="38">
        <f t="shared" si="77"/>
        <v>0.24526720539155081</v>
      </c>
      <c r="P319" s="33">
        <v>19515245</v>
      </c>
      <c r="Q319" s="33">
        <v>52410415</v>
      </c>
      <c r="R319" s="33">
        <v>52410415</v>
      </c>
      <c r="S319" s="33">
        <v>11434568</v>
      </c>
      <c r="T319" s="38">
        <f t="shared" si="78"/>
        <v>0.21817358248355789</v>
      </c>
      <c r="U319" s="38">
        <f t="shared" si="79"/>
        <v>-0.64374907924548219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7702050</v>
      </c>
      <c r="E320" s="33">
        <v>7702050</v>
      </c>
      <c r="F320" s="33">
        <v>676144</v>
      </c>
      <c r="G320" s="38">
        <f t="shared" si="72"/>
        <v>8.778753708428276E-2</v>
      </c>
      <c r="H320" s="33">
        <v>917867</v>
      </c>
      <c r="I320" s="38">
        <f t="shared" si="73"/>
        <v>0.11917177894196999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1594011</v>
      </c>
      <c r="O320" s="38">
        <f t="shared" si="77"/>
        <v>0.20695931602625275</v>
      </c>
      <c r="P320" s="33">
        <v>1618281</v>
      </c>
      <c r="Q320" s="33">
        <v>34013500</v>
      </c>
      <c r="R320" s="33">
        <v>34013500</v>
      </c>
      <c r="S320" s="33">
        <v>956777</v>
      </c>
      <c r="T320" s="38">
        <f t="shared" si="78"/>
        <v>2.8129331000926103E-2</v>
      </c>
      <c r="U320" s="38">
        <f t="shared" si="79"/>
        <v>-0.43281358429098526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7509625</v>
      </c>
      <c r="E321" s="33">
        <v>8284091</v>
      </c>
      <c r="F321" s="33">
        <v>749117</v>
      </c>
      <c r="G321" s="38">
        <f t="shared" si="72"/>
        <v>9.9754248714150173E-2</v>
      </c>
      <c r="H321" s="33">
        <v>629544</v>
      </c>
      <c r="I321" s="38">
        <f t="shared" si="73"/>
        <v>8.3831616092681055E-2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1378661</v>
      </c>
      <c r="O321" s="38">
        <f t="shared" si="77"/>
        <v>0.18358586480683123</v>
      </c>
      <c r="P321" s="33">
        <v>2914691</v>
      </c>
      <c r="Q321" s="33">
        <v>10339216</v>
      </c>
      <c r="R321" s="33">
        <v>10339216</v>
      </c>
      <c r="S321" s="33">
        <v>2442368</v>
      </c>
      <c r="T321" s="38">
        <f t="shared" si="78"/>
        <v>0.23622371367422829</v>
      </c>
      <c r="U321" s="38">
        <f t="shared" si="79"/>
        <v>-0.7840100374276382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104504322</v>
      </c>
      <c r="E323" s="34">
        <f>SUM(E318:E322)</f>
        <v>106053897</v>
      </c>
      <c r="F323" s="34">
        <f>SUM(F318:F322)</f>
        <v>12537648</v>
      </c>
      <c r="G323" s="39">
        <f t="shared" si="72"/>
        <v>0.11997253089685611</v>
      </c>
      <c r="H323" s="34">
        <f>SUM(H318:H322)</f>
        <v>11412913</v>
      </c>
      <c r="I323" s="39">
        <f t="shared" si="73"/>
        <v>0.10920996167029341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23950561</v>
      </c>
      <c r="O323" s="39">
        <f t="shared" si="77"/>
        <v>0.22918249256714951</v>
      </c>
      <c r="P323" s="34">
        <f>SUM(P318:P322)</f>
        <v>28861120</v>
      </c>
      <c r="Q323" s="34">
        <f>SUM(Q318:Q322)</f>
        <v>123129959</v>
      </c>
      <c r="R323" s="34">
        <f>SUM(R318:R322)</f>
        <v>123129959</v>
      </c>
      <c r="S323" s="34">
        <f>SUM(S318:S322)</f>
        <v>17807503</v>
      </c>
      <c r="T323" s="39">
        <f t="shared" si="78"/>
        <v>0.14462364110752282</v>
      </c>
      <c r="U323" s="39">
        <f t="shared" si="79"/>
        <v>-0.60455751543945624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7142540</v>
      </c>
      <c r="E324" s="33">
        <v>7142540</v>
      </c>
      <c r="F324" s="33">
        <v>222645</v>
      </c>
      <c r="G324" s="38">
        <f t="shared" si="72"/>
        <v>3.117168402277061E-2</v>
      </c>
      <c r="H324" s="33">
        <v>292556</v>
      </c>
      <c r="I324" s="38">
        <f t="shared" si="73"/>
        <v>4.095965860884223E-2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515201</v>
      </c>
      <c r="O324" s="38">
        <f t="shared" si="77"/>
        <v>7.2131342631612846E-2</v>
      </c>
      <c r="P324" s="33">
        <v>372036</v>
      </c>
      <c r="Q324" s="33">
        <v>1376422</v>
      </c>
      <c r="R324" s="33">
        <v>1376422</v>
      </c>
      <c r="S324" s="33">
        <v>247001</v>
      </c>
      <c r="T324" s="38">
        <f t="shared" si="78"/>
        <v>0.1794515054249351</v>
      </c>
      <c r="U324" s="38">
        <f t="shared" si="79"/>
        <v>-0.21363523960046882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7418486</v>
      </c>
      <c r="E325" s="33">
        <v>10804123</v>
      </c>
      <c r="F325" s="33">
        <v>419969</v>
      </c>
      <c r="G325" s="38">
        <f t="shared" si="72"/>
        <v>5.6611146802730369E-2</v>
      </c>
      <c r="H325" s="33">
        <v>498469</v>
      </c>
      <c r="I325" s="38">
        <f t="shared" si="73"/>
        <v>6.719282074536502E-2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918438</v>
      </c>
      <c r="O325" s="38">
        <f t="shared" si="77"/>
        <v>0.12380396754809539</v>
      </c>
      <c r="P325" s="33">
        <v>968408</v>
      </c>
      <c r="Q325" s="33">
        <v>14644828</v>
      </c>
      <c r="R325" s="33">
        <v>14644828</v>
      </c>
      <c r="S325" s="33">
        <v>521683</v>
      </c>
      <c r="T325" s="38">
        <f t="shared" si="78"/>
        <v>3.5622337114508962E-2</v>
      </c>
      <c r="U325" s="38">
        <f t="shared" si="79"/>
        <v>-0.48526963841686566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26824114</v>
      </c>
      <c r="E326" s="33">
        <v>48556503</v>
      </c>
      <c r="F326" s="33">
        <v>9786158</v>
      </c>
      <c r="G326" s="38">
        <f t="shared" si="72"/>
        <v>0.36482688673333258</v>
      </c>
      <c r="H326" s="33">
        <v>7617897</v>
      </c>
      <c r="I326" s="38">
        <f t="shared" si="73"/>
        <v>0.28399435671948009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17404055</v>
      </c>
      <c r="O326" s="38">
        <f t="shared" si="77"/>
        <v>0.64882124345281267</v>
      </c>
      <c r="P326" s="33">
        <v>10174121</v>
      </c>
      <c r="Q326" s="33">
        <v>57129489</v>
      </c>
      <c r="R326" s="33">
        <v>57129489</v>
      </c>
      <c r="S326" s="33">
        <v>6051130</v>
      </c>
      <c r="T326" s="38">
        <f t="shared" si="78"/>
        <v>0.1059195540852816</v>
      </c>
      <c r="U326" s="38">
        <f t="shared" si="79"/>
        <v>-0.25124765077985611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146382377</v>
      </c>
      <c r="E327" s="33">
        <v>157111448</v>
      </c>
      <c r="F327" s="33">
        <v>9488198</v>
      </c>
      <c r="G327" s="38">
        <f t="shared" si="72"/>
        <v>6.4817898127176879E-2</v>
      </c>
      <c r="H327" s="33">
        <v>14324672</v>
      </c>
      <c r="I327" s="38">
        <f t="shared" si="73"/>
        <v>9.7857899930126155E-2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23812870</v>
      </c>
      <c r="O327" s="38">
        <f t="shared" si="77"/>
        <v>0.16267579805730303</v>
      </c>
      <c r="P327" s="33">
        <v>26586642</v>
      </c>
      <c r="Q327" s="33">
        <v>195078830</v>
      </c>
      <c r="R327" s="33">
        <v>195078830</v>
      </c>
      <c r="S327" s="33">
        <v>15559143</v>
      </c>
      <c r="T327" s="38">
        <f t="shared" si="78"/>
        <v>7.9758234145652807E-2</v>
      </c>
      <c r="U327" s="38">
        <f t="shared" si="79"/>
        <v>-0.46120792539351152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13556900</v>
      </c>
      <c r="E328" s="33">
        <v>13556900</v>
      </c>
      <c r="F328" s="33">
        <v>2693318</v>
      </c>
      <c r="G328" s="38">
        <f t="shared" si="72"/>
        <v>0.1986676895160398</v>
      </c>
      <c r="H328" s="33">
        <v>3316343</v>
      </c>
      <c r="I328" s="38">
        <f t="shared" si="73"/>
        <v>0.24462399221060863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6009661</v>
      </c>
      <c r="O328" s="38">
        <f t="shared" si="77"/>
        <v>0.4432916817266484</v>
      </c>
      <c r="P328" s="33">
        <v>5815738</v>
      </c>
      <c r="Q328" s="33">
        <v>16430994</v>
      </c>
      <c r="R328" s="33">
        <v>16430994</v>
      </c>
      <c r="S328" s="33">
        <v>2607961</v>
      </c>
      <c r="T328" s="38">
        <f t="shared" si="78"/>
        <v>0.15872204688286051</v>
      </c>
      <c r="U328" s="38">
        <f t="shared" si="79"/>
        <v>-0.42976402994770402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19102520</v>
      </c>
      <c r="E329" s="33">
        <v>19102520</v>
      </c>
      <c r="F329" s="33">
        <v>3997703</v>
      </c>
      <c r="G329" s="38">
        <f t="shared" si="72"/>
        <v>0.2092762106779629</v>
      </c>
      <c r="H329" s="33">
        <v>5295285</v>
      </c>
      <c r="I329" s="38">
        <f t="shared" si="73"/>
        <v>0.27720347891272984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9292988</v>
      </c>
      <c r="O329" s="38">
        <f t="shared" si="77"/>
        <v>0.48647968959069277</v>
      </c>
      <c r="P329" s="33">
        <v>9775487</v>
      </c>
      <c r="Q329" s="33">
        <v>27903041</v>
      </c>
      <c r="R329" s="33">
        <v>27903041</v>
      </c>
      <c r="S329" s="33">
        <v>5276505</v>
      </c>
      <c r="T329" s="38">
        <f t="shared" si="78"/>
        <v>0.18910143163248766</v>
      </c>
      <c r="U329" s="38">
        <f t="shared" si="79"/>
        <v>-0.45830985197975305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47623128</v>
      </c>
      <c r="E330" s="33">
        <v>47623128</v>
      </c>
      <c r="F330" s="33">
        <v>9110332</v>
      </c>
      <c r="G330" s="38">
        <f t="shared" si="72"/>
        <v>0.19130057983591503</v>
      </c>
      <c r="H330" s="33">
        <v>9445086</v>
      </c>
      <c r="I330" s="38">
        <f t="shared" si="73"/>
        <v>0.19832981151511089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18555418</v>
      </c>
      <c r="O330" s="38">
        <f t="shared" si="77"/>
        <v>0.3896303913510259</v>
      </c>
      <c r="P330" s="33">
        <v>42581346</v>
      </c>
      <c r="Q330" s="33">
        <v>61831529</v>
      </c>
      <c r="R330" s="33">
        <v>61831529</v>
      </c>
      <c r="S330" s="33">
        <v>25786623</v>
      </c>
      <c r="T330" s="38">
        <f t="shared" si="78"/>
        <v>0.41704650389609482</v>
      </c>
      <c r="U330" s="38">
        <f t="shared" si="79"/>
        <v>-0.77818723720006411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268050065</v>
      </c>
      <c r="E332" s="34">
        <f>SUM(E324:E331)</f>
        <v>303897162</v>
      </c>
      <c r="F332" s="34">
        <f>SUM(F324:F331)</f>
        <v>35718323</v>
      </c>
      <c r="G332" s="39">
        <f t="shared" si="72"/>
        <v>0.13325243177986171</v>
      </c>
      <c r="H332" s="34">
        <f>SUM(H324:H331)</f>
        <v>40790308</v>
      </c>
      <c r="I332" s="39">
        <f t="shared" si="73"/>
        <v>0.15217421417152052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76508631</v>
      </c>
      <c r="O332" s="39">
        <f t="shared" si="77"/>
        <v>0.28542664595138223</v>
      </c>
      <c r="P332" s="34">
        <f>SUM(P324:P331)</f>
        <v>96273778</v>
      </c>
      <c r="Q332" s="34">
        <f>SUM(Q324:Q331)</f>
        <v>374395133</v>
      </c>
      <c r="R332" s="34">
        <f>SUM(R324:R331)</f>
        <v>374395133</v>
      </c>
      <c r="S332" s="34">
        <f>SUM(S324:S331)</f>
        <v>56050046</v>
      </c>
      <c r="T332" s="39">
        <f t="shared" si="78"/>
        <v>0.14970826557192451</v>
      </c>
      <c r="U332" s="39">
        <f t="shared" si="79"/>
        <v>-0.57630926252836989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299328</v>
      </c>
      <c r="E333" s="33">
        <v>299328</v>
      </c>
      <c r="F333" s="33">
        <v>70368</v>
      </c>
      <c r="G333" s="38">
        <f t="shared" si="72"/>
        <v>0.23508659397049392</v>
      </c>
      <c r="H333" s="33">
        <v>69492</v>
      </c>
      <c r="I333" s="38">
        <f t="shared" si="73"/>
        <v>0.23216003848620911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139860</v>
      </c>
      <c r="O333" s="38">
        <f t="shared" si="77"/>
        <v>0.467246632456703</v>
      </c>
      <c r="P333" s="33">
        <v>133213</v>
      </c>
      <c r="Q333" s="33">
        <v>499572</v>
      </c>
      <c r="R333" s="33">
        <v>499572</v>
      </c>
      <c r="S333" s="33">
        <v>88624</v>
      </c>
      <c r="T333" s="38">
        <f t="shared" si="78"/>
        <v>0.17739985427525962</v>
      </c>
      <c r="U333" s="38">
        <f t="shared" si="79"/>
        <v>-0.47833920112901895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2235447</v>
      </c>
      <c r="E335" s="33">
        <v>2235447</v>
      </c>
      <c r="F335" s="33">
        <v>124590</v>
      </c>
      <c r="G335" s="38">
        <f t="shared" si="72"/>
        <v>5.5733819679017214E-2</v>
      </c>
      <c r="H335" s="33">
        <v>14512</v>
      </c>
      <c r="I335" s="38">
        <f t="shared" si="73"/>
        <v>6.4917665236527639E-3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139102</v>
      </c>
      <c r="O335" s="38">
        <f t="shared" si="77"/>
        <v>6.2225586202669977E-2</v>
      </c>
      <c r="P335" s="33">
        <v>619617</v>
      </c>
      <c r="Q335" s="33">
        <v>8768341</v>
      </c>
      <c r="R335" s="33">
        <v>8768341</v>
      </c>
      <c r="S335" s="33">
        <v>267389</v>
      </c>
      <c r="T335" s="38">
        <f t="shared" si="78"/>
        <v>3.0494822224637477E-2</v>
      </c>
      <c r="U335" s="38">
        <f t="shared" si="79"/>
        <v>-0.97657908030283225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2534775</v>
      </c>
      <c r="E337" s="34">
        <f>SUM(E333:E336)</f>
        <v>2534775</v>
      </c>
      <c r="F337" s="34">
        <f>SUM(F333:F336)</f>
        <v>194958</v>
      </c>
      <c r="G337" s="39">
        <f t="shared" si="72"/>
        <v>7.6913335503151173E-2</v>
      </c>
      <c r="H337" s="34">
        <f>SUM(H333:H336)</f>
        <v>84004</v>
      </c>
      <c r="I337" s="39">
        <f t="shared" si="73"/>
        <v>3.3140614058447003E-2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278962</v>
      </c>
      <c r="O337" s="39">
        <f t="shared" si="77"/>
        <v>0.11005394956159817</v>
      </c>
      <c r="P337" s="34">
        <f>SUM(P333:P336)</f>
        <v>752830</v>
      </c>
      <c r="Q337" s="34">
        <f>SUM(Q333:Q336)</f>
        <v>9267913</v>
      </c>
      <c r="R337" s="34">
        <f>SUM(R333:R336)</f>
        <v>9267913</v>
      </c>
      <c r="S337" s="34">
        <f>SUM(S333:S336)</f>
        <v>356013</v>
      </c>
      <c r="T337" s="39">
        <f t="shared" si="78"/>
        <v>3.8413502586828338E-2</v>
      </c>
      <c r="U337" s="39">
        <f t="shared" si="79"/>
        <v>-0.88841571138238384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2211956811</v>
      </c>
      <c r="E338" s="34">
        <f>SUM(E302,E304:E309,E311:E316,E318:E322,E324:E331,E333:E336)</f>
        <v>2307852424</v>
      </c>
      <c r="F338" s="34">
        <f>SUM(F302,F304:F309,F311:F316,F318:F322,F324:F331,F333:F336)</f>
        <v>334848640</v>
      </c>
      <c r="G338" s="39">
        <f t="shared" si="72"/>
        <v>0.15138118354517907</v>
      </c>
      <c r="H338" s="34">
        <f>SUM(H302,H304:H309,H311:H316,H318:H322,H324:H331,H333:H336)</f>
        <v>475721164</v>
      </c>
      <c r="I338" s="39">
        <f t="shared" si="73"/>
        <v>0.2150680165337098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810569804</v>
      </c>
      <c r="O338" s="39">
        <f t="shared" si="77"/>
        <v>0.36644920007888887</v>
      </c>
      <c r="P338" s="34">
        <f>SUM(P302,P304:P309,P311:P316,P318:P322,P324:P331,P333:P336)</f>
        <v>844328458</v>
      </c>
      <c r="Q338" s="34">
        <f>SUM(Q302,Q304:Q309,Q311:Q316,Q318:Q322,Q324:Q331,Q333:Q336)</f>
        <v>2224545385</v>
      </c>
      <c r="R338" s="34">
        <f>SUM(R302,R304:R309,R311:R316,R318:R322,R324:R331,R333:R336)</f>
        <v>2224545385</v>
      </c>
      <c r="S338" s="34">
        <f>SUM(S302,S304:S309,S311:S316,S318:S322,S324:S331,S333:S336)</f>
        <v>506659931</v>
      </c>
      <c r="T338" s="39">
        <f t="shared" si="78"/>
        <v>0.22775886453761876</v>
      </c>
      <c r="U338" s="39">
        <f t="shared" si="79"/>
        <v>-0.43656860136295439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7358843152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7690239537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1330760476</v>
      </c>
      <c r="G339" s="41">
        <f t="shared" si="72"/>
        <v>0.18083827152075166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1407293694</v>
      </c>
      <c r="I339" s="41">
        <f t="shared" si="73"/>
        <v>0.19123844127830381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2738054170</v>
      </c>
      <c r="O339" s="41">
        <f t="shared" si="77"/>
        <v>0.37207671279905546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3037307697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7303907968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7303907968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1704665528</v>
      </c>
      <c r="T339" s="41">
        <f t="shared" si="78"/>
        <v>0.23339088272586514</v>
      </c>
      <c r="U339" s="41">
        <f t="shared" si="79"/>
        <v>-0.53666410044987944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42927443</v>
      </c>
      <c r="E8" s="33">
        <v>42927443</v>
      </c>
      <c r="F8" s="33">
        <v>11098849</v>
      </c>
      <c r="G8" s="38">
        <f>IF(($D8       =0),0,($F8       /$D8       ))</f>
        <v>0.25854903586966499</v>
      </c>
      <c r="H8" s="33">
        <v>12494515</v>
      </c>
      <c r="I8" s="38">
        <f>IF(($D8       =0),0,($H8       /$D8       ))</f>
        <v>0.29106124490107643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23593364</v>
      </c>
      <c r="O8" s="38">
        <f>IF(($D8       =0),0,($N8       /$D8       ))</f>
        <v>0.54961028077074148</v>
      </c>
      <c r="P8" s="33">
        <v>21223403</v>
      </c>
      <c r="Q8" s="33">
        <v>46641097</v>
      </c>
      <c r="R8" s="33">
        <v>46641097</v>
      </c>
      <c r="S8" s="33">
        <v>11316661</v>
      </c>
      <c r="T8" s="38">
        <f>IF(($Q8       =0),0,($S8       /$Q8       ))</f>
        <v>0.24263282229403824</v>
      </c>
      <c r="U8" s="38">
        <f>IF(($P8       =0),0,(($H8       /$P8       )-1))</f>
        <v>-0.41128597520388221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103804180</v>
      </c>
      <c r="E9" s="33">
        <v>103804180</v>
      </c>
      <c r="F9" s="33">
        <v>12579988</v>
      </c>
      <c r="G9" s="38">
        <f>IF(($D9       =0),0,($F9       /$D9       ))</f>
        <v>0.12118960912749371</v>
      </c>
      <c r="H9" s="33">
        <v>23583692</v>
      </c>
      <c r="I9" s="38">
        <f>IF(($D9       =0),0,($H9       /$D9       ))</f>
        <v>0.22719404941111235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36163680</v>
      </c>
      <c r="O9" s="38">
        <f>IF(($D9       =0),0,($N9       /$D9       ))</f>
        <v>0.34838365853860603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146731623</v>
      </c>
      <c r="E10" s="34">
        <f>SUM(E8:E9)</f>
        <v>146731623</v>
      </c>
      <c r="F10" s="34">
        <f>SUM(F8:F9)</f>
        <v>23678837</v>
      </c>
      <c r="G10" s="39">
        <f t="shared" ref="G10:G54" si="0">IF(($D10      =0),0,($F10      /$D10      ))</f>
        <v>0.16137514542451425</v>
      </c>
      <c r="H10" s="34">
        <f>SUM(H8:H9)</f>
        <v>36078207</v>
      </c>
      <c r="I10" s="39">
        <f t="shared" ref="I10:I54" si="1">IF(($D10      =0),0,($H10      /$D10      ))</f>
        <v>0.24587887915613119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59757044</v>
      </c>
      <c r="O10" s="39">
        <f t="shared" ref="O10:O54" si="5">IF(($D10      =0),0,($N10      /$D10      ))</f>
        <v>0.40725402458064547</v>
      </c>
      <c r="P10" s="34">
        <f>SUM(P8:P9)</f>
        <v>21223403</v>
      </c>
      <c r="Q10" s="34">
        <f>SUM(Q8:Q9)</f>
        <v>46641097</v>
      </c>
      <c r="R10" s="34">
        <f>SUM(R8:R9)</f>
        <v>46641097</v>
      </c>
      <c r="S10" s="34">
        <f>SUM(S8:S9)</f>
        <v>11316661</v>
      </c>
      <c r="T10" s="39">
        <f t="shared" ref="T10:T54" si="6">IF(($Q10      =0),0,($S10      /$Q10      ))</f>
        <v>0.24263282229403824</v>
      </c>
      <c r="U10" s="39">
        <f t="shared" ref="U10:U54" si="7">IF(($P10      =0),0,(($H10      /$P10      )-1))</f>
        <v>0.69992564340412322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6284084</v>
      </c>
      <c r="E11" s="33">
        <v>6284084</v>
      </c>
      <c r="F11" s="33">
        <v>681150</v>
      </c>
      <c r="G11" s="38">
        <f t="shared" si="0"/>
        <v>0.10839288590031579</v>
      </c>
      <c r="H11" s="33">
        <v>538627</v>
      </c>
      <c r="I11" s="38">
        <f t="shared" si="1"/>
        <v>8.5712889897716193E-2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1219777</v>
      </c>
      <c r="O11" s="38">
        <f t="shared" si="5"/>
        <v>0.19410577579803198</v>
      </c>
      <c r="P11" s="33">
        <v>2552091</v>
      </c>
      <c r="Q11" s="33">
        <v>4427350</v>
      </c>
      <c r="R11" s="33">
        <v>4427350</v>
      </c>
      <c r="S11" s="33">
        <v>1783594</v>
      </c>
      <c r="T11" s="38">
        <f t="shared" si="6"/>
        <v>0.40285814313302543</v>
      </c>
      <c r="U11" s="38">
        <f t="shared" si="7"/>
        <v>-0.78894678912311511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247390</v>
      </c>
      <c r="E12" s="33">
        <v>247390</v>
      </c>
      <c r="F12" s="33">
        <v>50024</v>
      </c>
      <c r="G12" s="38">
        <f t="shared" si="0"/>
        <v>0.20220704151339988</v>
      </c>
      <c r="H12" s="33">
        <v>42354</v>
      </c>
      <c r="I12" s="38">
        <f t="shared" si="1"/>
        <v>0.17120336311087755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92378</v>
      </c>
      <c r="O12" s="38">
        <f t="shared" si="5"/>
        <v>0.37341040462427744</v>
      </c>
      <c r="P12" s="33">
        <v>258821</v>
      </c>
      <c r="Q12" s="33">
        <v>823903</v>
      </c>
      <c r="R12" s="33">
        <v>823903</v>
      </c>
      <c r="S12" s="33">
        <v>76964</v>
      </c>
      <c r="T12" s="38">
        <f t="shared" si="6"/>
        <v>9.3413909161636749E-2</v>
      </c>
      <c r="U12" s="38">
        <f t="shared" si="7"/>
        <v>-0.83635794622538362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10010532</v>
      </c>
      <c r="E13" s="33">
        <v>10010532</v>
      </c>
      <c r="F13" s="33">
        <v>1267081</v>
      </c>
      <c r="G13" s="38">
        <f t="shared" si="0"/>
        <v>0.12657479142966627</v>
      </c>
      <c r="H13" s="33">
        <v>1486279</v>
      </c>
      <c r="I13" s="38">
        <f t="shared" si="1"/>
        <v>0.14847152978483061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2753360</v>
      </c>
      <c r="O13" s="38">
        <f t="shared" si="5"/>
        <v>0.2750463212144969</v>
      </c>
      <c r="P13" s="33">
        <v>3625652</v>
      </c>
      <c r="Q13" s="33">
        <v>8485380</v>
      </c>
      <c r="R13" s="33">
        <v>8485380</v>
      </c>
      <c r="S13" s="33">
        <v>2228461</v>
      </c>
      <c r="T13" s="38">
        <f t="shared" si="6"/>
        <v>0.2626235949362315</v>
      </c>
      <c r="U13" s="38">
        <f t="shared" si="7"/>
        <v>-0.59006573162564968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3265167</v>
      </c>
      <c r="E14" s="33">
        <v>3265167</v>
      </c>
      <c r="F14" s="33">
        <v>478019</v>
      </c>
      <c r="G14" s="38">
        <f t="shared" si="0"/>
        <v>0.14639955628609502</v>
      </c>
      <c r="H14" s="33">
        <v>806818</v>
      </c>
      <c r="I14" s="38">
        <f t="shared" si="1"/>
        <v>0.24709854044218871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1284837</v>
      </c>
      <c r="O14" s="38">
        <f t="shared" si="5"/>
        <v>0.39349809672828373</v>
      </c>
      <c r="P14" s="33">
        <v>662855</v>
      </c>
      <c r="Q14" s="33">
        <v>4199116</v>
      </c>
      <c r="R14" s="33">
        <v>4199116</v>
      </c>
      <c r="S14" s="33">
        <v>375025</v>
      </c>
      <c r="T14" s="38">
        <f t="shared" si="6"/>
        <v>8.9310464392981764E-2</v>
      </c>
      <c r="U14" s="38">
        <f t="shared" si="7"/>
        <v>0.21718626245558981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6885856</v>
      </c>
      <c r="E16" s="33">
        <v>6885856</v>
      </c>
      <c r="F16" s="33">
        <v>1235957</v>
      </c>
      <c r="G16" s="38">
        <f t="shared" si="0"/>
        <v>0.17949213576351292</v>
      </c>
      <c r="H16" s="33">
        <v>1465037</v>
      </c>
      <c r="I16" s="38">
        <f t="shared" si="1"/>
        <v>0.21276033074174075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2700994</v>
      </c>
      <c r="O16" s="38">
        <f t="shared" si="5"/>
        <v>0.39225246650525369</v>
      </c>
      <c r="P16" s="33">
        <v>2952634</v>
      </c>
      <c r="Q16" s="33">
        <v>6026407</v>
      </c>
      <c r="R16" s="33">
        <v>6026407</v>
      </c>
      <c r="S16" s="33">
        <v>1890443</v>
      </c>
      <c r="T16" s="38">
        <f t="shared" si="6"/>
        <v>0.31369321720222348</v>
      </c>
      <c r="U16" s="38">
        <f t="shared" si="7"/>
        <v>-0.50382031772309066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85177</v>
      </c>
      <c r="E17" s="33">
        <v>85177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533963</v>
      </c>
      <c r="Q17" s="33">
        <v>0</v>
      </c>
      <c r="R17" s="33">
        <v>0</v>
      </c>
      <c r="S17" s="33">
        <v>252681</v>
      </c>
      <c r="T17" s="38">
        <f t="shared" si="6"/>
        <v>0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14045236</v>
      </c>
      <c r="E18" s="33">
        <v>14245236</v>
      </c>
      <c r="F18" s="33">
        <v>2922073</v>
      </c>
      <c r="G18" s="38">
        <f t="shared" si="0"/>
        <v>0.20804726955104208</v>
      </c>
      <c r="H18" s="33">
        <v>4008068</v>
      </c>
      <c r="I18" s="38">
        <f t="shared" si="1"/>
        <v>0.28536850502191635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6930141</v>
      </c>
      <c r="O18" s="38">
        <f t="shared" si="5"/>
        <v>0.49341577457295838</v>
      </c>
      <c r="P18" s="33">
        <v>6872735</v>
      </c>
      <c r="Q18" s="33">
        <v>14396650</v>
      </c>
      <c r="R18" s="33">
        <v>14396650</v>
      </c>
      <c r="S18" s="33">
        <v>4005240</v>
      </c>
      <c r="T18" s="38">
        <f t="shared" si="6"/>
        <v>0.27820638829172062</v>
      </c>
      <c r="U18" s="38">
        <f t="shared" si="7"/>
        <v>-0.41681615834162089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40823442</v>
      </c>
      <c r="E19" s="34">
        <f>SUM(E11:E18)</f>
        <v>41023442</v>
      </c>
      <c r="F19" s="34">
        <f>SUM(F11:F18)</f>
        <v>6634304</v>
      </c>
      <c r="G19" s="39">
        <f t="shared" si="0"/>
        <v>0.1625121174250814</v>
      </c>
      <c r="H19" s="34">
        <f>SUM(H11:H18)</f>
        <v>8347183</v>
      </c>
      <c r="I19" s="39">
        <f t="shared" si="1"/>
        <v>0.20447033839037873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14981487</v>
      </c>
      <c r="O19" s="39">
        <f t="shared" si="5"/>
        <v>0.36698245581546013</v>
      </c>
      <c r="P19" s="34">
        <f>SUM(P11:P18)</f>
        <v>17458751</v>
      </c>
      <c r="Q19" s="34">
        <f>SUM(Q11:Q18)</f>
        <v>38358806</v>
      </c>
      <c r="R19" s="34">
        <f>SUM(R11:R18)</f>
        <v>38358806</v>
      </c>
      <c r="S19" s="34">
        <f>SUM(S11:S18)</f>
        <v>10612408</v>
      </c>
      <c r="T19" s="39">
        <f t="shared" si="6"/>
        <v>0.27666158326200246</v>
      </c>
      <c r="U19" s="39">
        <f t="shared" si="7"/>
        <v>-0.52189117079452019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465000</v>
      </c>
      <c r="E20" s="33">
        <v>465000</v>
      </c>
      <c r="F20" s="33">
        <v>139930</v>
      </c>
      <c r="G20" s="38">
        <f t="shared" si="0"/>
        <v>0.30092473118279572</v>
      </c>
      <c r="H20" s="33">
        <v>6050</v>
      </c>
      <c r="I20" s="38">
        <f t="shared" si="1"/>
        <v>1.3010752688172042E-2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145980</v>
      </c>
      <c r="O20" s="38">
        <f t="shared" si="5"/>
        <v>0.31393548387096776</v>
      </c>
      <c r="P20" s="33">
        <v>162391</v>
      </c>
      <c r="Q20" s="33">
        <v>460000</v>
      </c>
      <c r="R20" s="33">
        <v>460000</v>
      </c>
      <c r="S20" s="33">
        <v>162391</v>
      </c>
      <c r="T20" s="38">
        <f t="shared" si="6"/>
        <v>0.35302391304347824</v>
      </c>
      <c r="U20" s="38">
        <f t="shared" si="7"/>
        <v>-0.9627442407522584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53867088</v>
      </c>
      <c r="E26" s="33">
        <v>53867088</v>
      </c>
      <c r="F26" s="33">
        <v>9176708</v>
      </c>
      <c r="G26" s="38">
        <f t="shared" si="0"/>
        <v>0.17035834571194938</v>
      </c>
      <c r="H26" s="33">
        <v>8923390</v>
      </c>
      <c r="I26" s="38">
        <f t="shared" si="1"/>
        <v>0.16565569685148007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18100098</v>
      </c>
      <c r="O26" s="38">
        <f t="shared" si="5"/>
        <v>0.33601404256342943</v>
      </c>
      <c r="P26" s="33">
        <v>20706096</v>
      </c>
      <c r="Q26" s="33">
        <v>50787480</v>
      </c>
      <c r="R26" s="33">
        <v>50787480</v>
      </c>
      <c r="S26" s="33">
        <v>11208708</v>
      </c>
      <c r="T26" s="38">
        <f t="shared" si="6"/>
        <v>0.22069825082874756</v>
      </c>
      <c r="U26" s="38">
        <f t="shared" si="7"/>
        <v>-0.56904527053289033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54332088</v>
      </c>
      <c r="E27" s="34">
        <f>SUM(E20:E26)</f>
        <v>54332088</v>
      </c>
      <c r="F27" s="34">
        <f>SUM(F20:F26)</f>
        <v>9316638</v>
      </c>
      <c r="G27" s="39">
        <f t="shared" si="0"/>
        <v>0.17147579529798301</v>
      </c>
      <c r="H27" s="34">
        <f>SUM(H20:H26)</f>
        <v>8929440</v>
      </c>
      <c r="I27" s="39">
        <f t="shared" si="1"/>
        <v>0.16434928839841384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18246078</v>
      </c>
      <c r="O27" s="39">
        <f t="shared" si="5"/>
        <v>0.33582508369639685</v>
      </c>
      <c r="P27" s="34">
        <f>SUM(P20:P26)</f>
        <v>20868487</v>
      </c>
      <c r="Q27" s="34">
        <f>SUM(Q20:Q26)</f>
        <v>51247480</v>
      </c>
      <c r="R27" s="34">
        <f>SUM(R20:R26)</f>
        <v>51247480</v>
      </c>
      <c r="S27" s="34">
        <f>SUM(S20:S26)</f>
        <v>11371099</v>
      </c>
      <c r="T27" s="39">
        <f t="shared" si="6"/>
        <v>0.22188601273662628</v>
      </c>
      <c r="U27" s="39">
        <f t="shared" si="7"/>
        <v>-0.5721088931842544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90</v>
      </c>
      <c r="E28" s="33">
        <v>90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90</v>
      </c>
      <c r="R28" s="33">
        <v>90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180000</v>
      </c>
      <c r="E29" s="33">
        <v>180000</v>
      </c>
      <c r="F29" s="33">
        <v>3120</v>
      </c>
      <c r="G29" s="38">
        <f t="shared" si="0"/>
        <v>1.7333333333333333E-2</v>
      </c>
      <c r="H29" s="33">
        <v>73000</v>
      </c>
      <c r="I29" s="38">
        <f t="shared" si="1"/>
        <v>0.40555555555555556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76120</v>
      </c>
      <c r="O29" s="38">
        <f t="shared" si="5"/>
        <v>0.42288888888888887</v>
      </c>
      <c r="P29" s="33">
        <v>154752</v>
      </c>
      <c r="Q29" s="33">
        <v>947000</v>
      </c>
      <c r="R29" s="33">
        <v>947000</v>
      </c>
      <c r="S29" s="33">
        <v>77533</v>
      </c>
      <c r="T29" s="38">
        <f t="shared" si="6"/>
        <v>8.1872228088701163E-2</v>
      </c>
      <c r="U29" s="38">
        <f t="shared" si="7"/>
        <v>-0.52827750206782464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522800</v>
      </c>
      <c r="E33" s="33">
        <v>522800</v>
      </c>
      <c r="F33" s="33">
        <v>18957</v>
      </c>
      <c r="G33" s="38">
        <f t="shared" si="0"/>
        <v>3.6260520275439939E-2</v>
      </c>
      <c r="H33" s="33">
        <v>20821</v>
      </c>
      <c r="I33" s="38">
        <f t="shared" si="1"/>
        <v>3.9825937260902833E-2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39778</v>
      </c>
      <c r="O33" s="38">
        <f t="shared" si="5"/>
        <v>7.6086457536342772E-2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2082100</v>
      </c>
      <c r="E34" s="33">
        <v>2082100</v>
      </c>
      <c r="F34" s="33">
        <v>147046</v>
      </c>
      <c r="G34" s="38">
        <f t="shared" si="0"/>
        <v>7.0623889342490753E-2</v>
      </c>
      <c r="H34" s="33">
        <v>192234</v>
      </c>
      <c r="I34" s="38">
        <f t="shared" si="1"/>
        <v>9.2326977570721863E-2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339280</v>
      </c>
      <c r="O34" s="38">
        <f t="shared" si="5"/>
        <v>0.16295086691321262</v>
      </c>
      <c r="P34" s="33">
        <v>411591</v>
      </c>
      <c r="Q34" s="33">
        <v>4527274</v>
      </c>
      <c r="R34" s="33">
        <v>4527274</v>
      </c>
      <c r="S34" s="33">
        <v>201087</v>
      </c>
      <c r="T34" s="38">
        <f t="shared" si="6"/>
        <v>4.4416794742266535E-2</v>
      </c>
      <c r="U34" s="38">
        <f t="shared" si="7"/>
        <v>-0.53294897118741669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2784990</v>
      </c>
      <c r="E35" s="34">
        <f>SUM(E28:E34)</f>
        <v>2784990</v>
      </c>
      <c r="F35" s="34">
        <f>SUM(F28:F34)</f>
        <v>169123</v>
      </c>
      <c r="G35" s="39">
        <f t="shared" si="0"/>
        <v>6.0726609431272643E-2</v>
      </c>
      <c r="H35" s="34">
        <f>SUM(H28:H34)</f>
        <v>286055</v>
      </c>
      <c r="I35" s="39">
        <f t="shared" si="1"/>
        <v>0.10271311566648354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455178</v>
      </c>
      <c r="O35" s="39">
        <f t="shared" si="5"/>
        <v>0.16343972509775617</v>
      </c>
      <c r="P35" s="34">
        <f>SUM(P28:P34)</f>
        <v>566343</v>
      </c>
      <c r="Q35" s="34">
        <f>SUM(Q28:Q34)</f>
        <v>5474364</v>
      </c>
      <c r="R35" s="34">
        <f>SUM(R28:R34)</f>
        <v>5474364</v>
      </c>
      <c r="S35" s="34">
        <f>SUM(S28:S34)</f>
        <v>278620</v>
      </c>
      <c r="T35" s="39">
        <f t="shared" si="6"/>
        <v>5.0895409950818031E-2</v>
      </c>
      <c r="U35" s="39">
        <f t="shared" si="7"/>
        <v>-0.49490856247892179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23031024</v>
      </c>
      <c r="E39" s="33">
        <v>23031024</v>
      </c>
      <c r="F39" s="33">
        <v>3923427</v>
      </c>
      <c r="G39" s="38">
        <f t="shared" si="0"/>
        <v>0.17035399728644285</v>
      </c>
      <c r="H39" s="33">
        <v>4919861</v>
      </c>
      <c r="I39" s="38">
        <f t="shared" si="1"/>
        <v>0.21361885602654923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8843288</v>
      </c>
      <c r="O39" s="38">
        <f t="shared" si="5"/>
        <v>0.38397285331299208</v>
      </c>
      <c r="P39" s="33">
        <v>241680</v>
      </c>
      <c r="Q39" s="33">
        <v>19217723</v>
      </c>
      <c r="R39" s="33">
        <v>19217723</v>
      </c>
      <c r="S39" s="33">
        <v>175536</v>
      </c>
      <c r="T39" s="38">
        <f t="shared" si="6"/>
        <v>9.1340685886668257E-3</v>
      </c>
      <c r="U39" s="38">
        <f t="shared" si="7"/>
        <v>19.35692237669646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23031024</v>
      </c>
      <c r="E40" s="34">
        <f>SUM(E36:E39)</f>
        <v>23031024</v>
      </c>
      <c r="F40" s="34">
        <f>SUM(F36:F39)</f>
        <v>3923427</v>
      </c>
      <c r="G40" s="39">
        <f t="shared" si="0"/>
        <v>0.17035399728644285</v>
      </c>
      <c r="H40" s="34">
        <f>SUM(H36:H39)</f>
        <v>4919861</v>
      </c>
      <c r="I40" s="39">
        <f t="shared" si="1"/>
        <v>0.21361885602654923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8843288</v>
      </c>
      <c r="O40" s="39">
        <f t="shared" si="5"/>
        <v>0.38397285331299208</v>
      </c>
      <c r="P40" s="34">
        <f>SUM(P36:P39)</f>
        <v>241680</v>
      </c>
      <c r="Q40" s="34">
        <f>SUM(Q36:Q39)</f>
        <v>19217723</v>
      </c>
      <c r="R40" s="34">
        <f>SUM(R36:R39)</f>
        <v>19217723</v>
      </c>
      <c r="S40" s="34">
        <f>SUM(S36:S39)</f>
        <v>175536</v>
      </c>
      <c r="T40" s="39">
        <f t="shared" si="6"/>
        <v>9.1340685886668257E-3</v>
      </c>
      <c r="U40" s="39">
        <f t="shared" si="7"/>
        <v>19.35692237669646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1050700</v>
      </c>
      <c r="E43" s="33">
        <v>1050700</v>
      </c>
      <c r="F43" s="33">
        <v>116353</v>
      </c>
      <c r="G43" s="38">
        <f t="shared" si="0"/>
        <v>0.1107385552488817</v>
      </c>
      <c r="H43" s="33">
        <v>146953</v>
      </c>
      <c r="I43" s="38">
        <f t="shared" si="1"/>
        <v>0.13986199676406205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263306</v>
      </c>
      <c r="O43" s="38">
        <f t="shared" si="5"/>
        <v>0.25060055201294373</v>
      </c>
      <c r="P43" s="33">
        <v>39240</v>
      </c>
      <c r="Q43" s="33">
        <v>1050700</v>
      </c>
      <c r="R43" s="33">
        <v>1050700</v>
      </c>
      <c r="S43" s="33">
        <v>33725</v>
      </c>
      <c r="T43" s="38">
        <f t="shared" si="6"/>
        <v>3.209764918625678E-2</v>
      </c>
      <c r="U43" s="38">
        <f t="shared" si="7"/>
        <v>2.7449796126401629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17736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17736</v>
      </c>
      <c r="O44" s="38">
        <f t="shared" si="5"/>
        <v>0</v>
      </c>
      <c r="P44" s="33">
        <v>47500</v>
      </c>
      <c r="Q44" s="33">
        <v>0</v>
      </c>
      <c r="R44" s="33">
        <v>0</v>
      </c>
      <c r="S44" s="33">
        <v>47500</v>
      </c>
      <c r="T44" s="38">
        <f t="shared" si="6"/>
        <v>0</v>
      </c>
      <c r="U44" s="38">
        <f t="shared" si="7"/>
        <v>-1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23077544</v>
      </c>
      <c r="E46" s="33">
        <v>23077544</v>
      </c>
      <c r="F46" s="33">
        <v>5231957</v>
      </c>
      <c r="G46" s="38">
        <f t="shared" si="0"/>
        <v>0.22671203660146852</v>
      </c>
      <c r="H46" s="33">
        <v>5467310</v>
      </c>
      <c r="I46" s="38">
        <f t="shared" si="1"/>
        <v>0.23691039219771393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10699267</v>
      </c>
      <c r="O46" s="38">
        <f t="shared" si="5"/>
        <v>0.46362242879918242</v>
      </c>
      <c r="P46" s="33">
        <v>11114037</v>
      </c>
      <c r="Q46" s="33">
        <v>22940979</v>
      </c>
      <c r="R46" s="33">
        <v>22940979</v>
      </c>
      <c r="S46" s="33">
        <v>5289093</v>
      </c>
      <c r="T46" s="38">
        <f t="shared" si="6"/>
        <v>0.23055219221463913</v>
      </c>
      <c r="U46" s="38">
        <f t="shared" si="7"/>
        <v>-0.50807163949517176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24128244</v>
      </c>
      <c r="E47" s="34">
        <f>SUM(E41:E46)</f>
        <v>24128244</v>
      </c>
      <c r="F47" s="34">
        <f>SUM(F41:F46)</f>
        <v>5366046</v>
      </c>
      <c r="G47" s="39">
        <f t="shared" si="0"/>
        <v>0.22239687231279656</v>
      </c>
      <c r="H47" s="34">
        <f>SUM(H41:H46)</f>
        <v>5614263</v>
      </c>
      <c r="I47" s="39">
        <f t="shared" si="1"/>
        <v>0.23268427656815804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10980309</v>
      </c>
      <c r="O47" s="39">
        <f t="shared" si="5"/>
        <v>0.45508114888095463</v>
      </c>
      <c r="P47" s="34">
        <f>SUM(P41:P46)</f>
        <v>11200777</v>
      </c>
      <c r="Q47" s="34">
        <f>SUM(Q41:Q46)</f>
        <v>23991679</v>
      </c>
      <c r="R47" s="34">
        <f>SUM(R41:R46)</f>
        <v>23991679</v>
      </c>
      <c r="S47" s="34">
        <f>SUM(S41:S46)</f>
        <v>5370318</v>
      </c>
      <c r="T47" s="39">
        <f t="shared" si="6"/>
        <v>0.22384085749063248</v>
      </c>
      <c r="U47" s="39">
        <f t="shared" si="7"/>
        <v>-0.49876129129255942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23782845</v>
      </c>
      <c r="E52" s="33">
        <v>23782845</v>
      </c>
      <c r="F52" s="33">
        <v>4843104</v>
      </c>
      <c r="G52" s="38">
        <f t="shared" si="0"/>
        <v>0.2036385470283307</v>
      </c>
      <c r="H52" s="33">
        <v>5125137</v>
      </c>
      <c r="I52" s="38">
        <f t="shared" si="1"/>
        <v>0.21549722079086839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9968241</v>
      </c>
      <c r="O52" s="38">
        <f t="shared" si="5"/>
        <v>0.41913576781919909</v>
      </c>
      <c r="P52" s="33">
        <v>10711939</v>
      </c>
      <c r="Q52" s="33">
        <v>880000</v>
      </c>
      <c r="R52" s="33">
        <v>880000</v>
      </c>
      <c r="S52" s="33">
        <v>5626104</v>
      </c>
      <c r="T52" s="38">
        <f t="shared" si="6"/>
        <v>6.3933</v>
      </c>
      <c r="U52" s="38">
        <f t="shared" si="7"/>
        <v>-0.52154908649125054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23782845</v>
      </c>
      <c r="E53" s="34">
        <f>SUM(E48:E52)</f>
        <v>23782845</v>
      </c>
      <c r="F53" s="34">
        <f>SUM(F48:F52)</f>
        <v>4843104</v>
      </c>
      <c r="G53" s="39">
        <f t="shared" si="0"/>
        <v>0.2036385470283307</v>
      </c>
      <c r="H53" s="34">
        <f>SUM(H48:H52)</f>
        <v>5125137</v>
      </c>
      <c r="I53" s="39">
        <f t="shared" si="1"/>
        <v>0.21549722079086839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9968241</v>
      </c>
      <c r="O53" s="39">
        <f t="shared" si="5"/>
        <v>0.41913576781919909</v>
      </c>
      <c r="P53" s="34">
        <f>SUM(P48:P52)</f>
        <v>10711939</v>
      </c>
      <c r="Q53" s="34">
        <f>SUM(Q48:Q52)</f>
        <v>880000</v>
      </c>
      <c r="R53" s="34">
        <f>SUM(R48:R52)</f>
        <v>880000</v>
      </c>
      <c r="S53" s="34">
        <f>SUM(S48:S52)</f>
        <v>5626104</v>
      </c>
      <c r="T53" s="39">
        <f t="shared" si="6"/>
        <v>6.3933</v>
      </c>
      <c r="U53" s="39">
        <f t="shared" si="7"/>
        <v>-0.52154908649125054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315614256</v>
      </c>
      <c r="E54" s="34">
        <f>SUM(E8:E9,E11:E18,E20:E26,E28:E34,E36:E39,E41:E46,E48:E52)</f>
        <v>315814256</v>
      </c>
      <c r="F54" s="34">
        <f>SUM(F8:F9,F11:F18,F20:F26,F28:F34,F36:F39,F41:F46,F48:F52)</f>
        <v>53931479</v>
      </c>
      <c r="G54" s="39">
        <f t="shared" si="0"/>
        <v>0.17087782942225524</v>
      </c>
      <c r="H54" s="34">
        <f>SUM(H8:H9,H11:H18,H20:H26,H28:H34,H36:H39,H41:H46,H48:H52)</f>
        <v>69300146</v>
      </c>
      <c r="I54" s="39">
        <f t="shared" si="1"/>
        <v>0.21957229333772554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123231625</v>
      </c>
      <c r="O54" s="39">
        <f t="shared" si="5"/>
        <v>0.39045012275998076</v>
      </c>
      <c r="P54" s="34">
        <f>SUM(P8:P9,P11:P18,P20:P26,P28:P34,P36:P39,P41:P46,P48:P52)</f>
        <v>82271380</v>
      </c>
      <c r="Q54" s="34">
        <f>SUM(Q8:Q9,Q11:Q18,Q20:Q26,Q28:Q34,Q36:Q39,Q41:Q46,Q48:Q52)</f>
        <v>185811149</v>
      </c>
      <c r="R54" s="34">
        <f>SUM(R8:R9,R11:R18,R20:R26,R28:R34,R36:R39,R41:R46,R48:R52)</f>
        <v>185811149</v>
      </c>
      <c r="S54" s="34">
        <f>SUM(S8:S9,S11:S18,S20:S26,S28:S34,S36:S39,S41:S46,S48:S52)</f>
        <v>44750746</v>
      </c>
      <c r="T54" s="39">
        <f t="shared" si="6"/>
        <v>0.2408399401265206</v>
      </c>
      <c r="U54" s="39">
        <f t="shared" si="7"/>
        <v>-0.15766398959152017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13384844</v>
      </c>
      <c r="E57" s="33">
        <v>13384844</v>
      </c>
      <c r="F57" s="33">
        <v>3339088</v>
      </c>
      <c r="G57" s="38">
        <f t="shared" ref="G57:G85" si="8">IF(($D57      =0),0,($F57      /$D57      ))</f>
        <v>0.24946783092877287</v>
      </c>
      <c r="H57" s="33">
        <v>3974862</v>
      </c>
      <c r="I57" s="38">
        <f t="shared" ref="I57:I85" si="9">IF(($D57      =0),0,($H57      /$D57      ))</f>
        <v>0.29696737593654438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7313950</v>
      </c>
      <c r="O57" s="38">
        <f t="shared" ref="O57:O85" si="13">IF(($D57      =0),0,($N57      /$D57      ))</f>
        <v>0.54643520686531721</v>
      </c>
      <c r="P57" s="33">
        <v>6835051</v>
      </c>
      <c r="Q57" s="33">
        <v>14315682</v>
      </c>
      <c r="R57" s="33">
        <v>14315682</v>
      </c>
      <c r="S57" s="33">
        <v>3422095</v>
      </c>
      <c r="T57" s="38">
        <f t="shared" ref="T57:T85" si="14">IF(($Q57      =0),0,($S57      /$Q57      ))</f>
        <v>0.23904519533194438</v>
      </c>
      <c r="U57" s="38">
        <f t="shared" ref="U57:U85" si="15">IF(($P57      =0),0,(($H57      /$P57      )-1))</f>
        <v>-0.4184590575842082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13384844</v>
      </c>
      <c r="E58" s="34">
        <f>E57</f>
        <v>13384844</v>
      </c>
      <c r="F58" s="34">
        <f>F57</f>
        <v>3339088</v>
      </c>
      <c r="G58" s="39">
        <f t="shared" si="8"/>
        <v>0.24946783092877287</v>
      </c>
      <c r="H58" s="34">
        <f>H57</f>
        <v>3974862</v>
      </c>
      <c r="I58" s="39">
        <f t="shared" si="9"/>
        <v>0.29696737593654438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7313950</v>
      </c>
      <c r="O58" s="39">
        <f t="shared" si="13"/>
        <v>0.54643520686531721</v>
      </c>
      <c r="P58" s="34">
        <f>P57</f>
        <v>6835051</v>
      </c>
      <c r="Q58" s="34">
        <f>Q57</f>
        <v>14315682</v>
      </c>
      <c r="R58" s="34">
        <f>R57</f>
        <v>14315682</v>
      </c>
      <c r="S58" s="34">
        <f>S57</f>
        <v>3422095</v>
      </c>
      <c r="T58" s="39">
        <f t="shared" si="14"/>
        <v>0.23904519533194438</v>
      </c>
      <c r="U58" s="39">
        <f t="shared" si="15"/>
        <v>-0.4184590575842082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200000</v>
      </c>
      <c r="E59" s="33">
        <v>200000</v>
      </c>
      <c r="F59" s="33">
        <v>5913</v>
      </c>
      <c r="G59" s="38">
        <f t="shared" si="8"/>
        <v>2.9565000000000001E-2</v>
      </c>
      <c r="H59" s="33">
        <v>90396</v>
      </c>
      <c r="I59" s="38">
        <f t="shared" si="9"/>
        <v>0.45197999999999999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96309</v>
      </c>
      <c r="O59" s="38">
        <f t="shared" si="13"/>
        <v>0.481545</v>
      </c>
      <c r="P59" s="33">
        <v>850</v>
      </c>
      <c r="Q59" s="33">
        <v>210400</v>
      </c>
      <c r="R59" s="33">
        <v>210400</v>
      </c>
      <c r="S59" s="33">
        <v>850</v>
      </c>
      <c r="T59" s="38">
        <f t="shared" si="14"/>
        <v>4.0399239543726234E-3</v>
      </c>
      <c r="U59" s="38">
        <f t="shared" si="15"/>
        <v>105.34823529411764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200000</v>
      </c>
      <c r="E63" s="34">
        <f>SUM(E59:E62)</f>
        <v>200000</v>
      </c>
      <c r="F63" s="34">
        <f>SUM(F59:F62)</f>
        <v>5913</v>
      </c>
      <c r="G63" s="39">
        <f t="shared" si="8"/>
        <v>2.9565000000000001E-2</v>
      </c>
      <c r="H63" s="34">
        <f>SUM(H59:H62)</f>
        <v>90396</v>
      </c>
      <c r="I63" s="39">
        <f t="shared" si="9"/>
        <v>0.45197999999999999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96309</v>
      </c>
      <c r="O63" s="39">
        <f t="shared" si="13"/>
        <v>0.481545</v>
      </c>
      <c r="P63" s="34">
        <f>SUM(P59:P62)</f>
        <v>850</v>
      </c>
      <c r="Q63" s="34">
        <f>SUM(Q59:Q62)</f>
        <v>210400</v>
      </c>
      <c r="R63" s="34">
        <f>SUM(R59:R62)</f>
        <v>210400</v>
      </c>
      <c r="S63" s="34">
        <f>SUM(S59:S62)</f>
        <v>850</v>
      </c>
      <c r="T63" s="39">
        <f t="shared" si="14"/>
        <v>4.0399239543726234E-3</v>
      </c>
      <c r="U63" s="39">
        <f t="shared" si="15"/>
        <v>105.34823529411764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16583316</v>
      </c>
      <c r="E67" s="33">
        <v>16583316</v>
      </c>
      <c r="F67" s="33">
        <v>2462991</v>
      </c>
      <c r="G67" s="38">
        <f t="shared" si="8"/>
        <v>0.14852222559106995</v>
      </c>
      <c r="H67" s="33">
        <v>3098732</v>
      </c>
      <c r="I67" s="38">
        <f t="shared" si="9"/>
        <v>0.18685840636456544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5561723</v>
      </c>
      <c r="O67" s="38">
        <f t="shared" si="13"/>
        <v>0.33538063195563539</v>
      </c>
      <c r="P67" s="33">
        <v>4807355</v>
      </c>
      <c r="Q67" s="33">
        <v>15313846</v>
      </c>
      <c r="R67" s="33">
        <v>15313846</v>
      </c>
      <c r="S67" s="33">
        <v>2421845</v>
      </c>
      <c r="T67" s="38">
        <f t="shared" si="14"/>
        <v>0.15814740464283106</v>
      </c>
      <c r="U67" s="38">
        <f t="shared" si="15"/>
        <v>-0.35541852016337461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16822170</v>
      </c>
      <c r="E69" s="33">
        <v>17766349</v>
      </c>
      <c r="F69" s="33">
        <v>4155802</v>
      </c>
      <c r="G69" s="38">
        <f t="shared" si="8"/>
        <v>0.2470431579279011</v>
      </c>
      <c r="H69" s="33">
        <v>4794642</v>
      </c>
      <c r="I69" s="38">
        <f t="shared" si="9"/>
        <v>0.2850192335471583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8950444</v>
      </c>
      <c r="O69" s="38">
        <f t="shared" si="13"/>
        <v>0.5320623914750594</v>
      </c>
      <c r="P69" s="33">
        <v>7702137</v>
      </c>
      <c r="Q69" s="33">
        <v>15993334</v>
      </c>
      <c r="R69" s="33">
        <v>15993334</v>
      </c>
      <c r="S69" s="33">
        <v>4295524</v>
      </c>
      <c r="T69" s="38">
        <f t="shared" si="14"/>
        <v>0.26858214803742608</v>
      </c>
      <c r="U69" s="38">
        <f t="shared" si="15"/>
        <v>-0.37749198696413733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33405486</v>
      </c>
      <c r="E70" s="34">
        <f>SUM(E64:E69)</f>
        <v>34349665</v>
      </c>
      <c r="F70" s="34">
        <f>SUM(F64:F69)</f>
        <v>6618793</v>
      </c>
      <c r="G70" s="39">
        <f t="shared" si="8"/>
        <v>0.19813491113405743</v>
      </c>
      <c r="H70" s="34">
        <f>SUM(H64:H69)</f>
        <v>7893374</v>
      </c>
      <c r="I70" s="39">
        <f t="shared" si="9"/>
        <v>0.23628975192877003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14512167</v>
      </c>
      <c r="O70" s="39">
        <f t="shared" si="13"/>
        <v>0.43442466306282745</v>
      </c>
      <c r="P70" s="34">
        <f>SUM(P64:P69)</f>
        <v>12509492</v>
      </c>
      <c r="Q70" s="34">
        <f>SUM(Q64:Q69)</f>
        <v>31307180</v>
      </c>
      <c r="R70" s="34">
        <f>SUM(R64:R69)</f>
        <v>31307180</v>
      </c>
      <c r="S70" s="34">
        <f>SUM(S64:S69)</f>
        <v>6717369</v>
      </c>
      <c r="T70" s="39">
        <f t="shared" si="14"/>
        <v>0.21456320882302399</v>
      </c>
      <c r="U70" s="39">
        <f t="shared" si="15"/>
        <v>-0.36900922915175127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654804</v>
      </c>
      <c r="R71" s="33">
        <v>654804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255500</v>
      </c>
      <c r="E77" s="33">
        <v>255500</v>
      </c>
      <c r="F77" s="33">
        <v>48779</v>
      </c>
      <c r="G77" s="38">
        <f t="shared" si="8"/>
        <v>0.19091585127201566</v>
      </c>
      <c r="H77" s="33">
        <v>26384</v>
      </c>
      <c r="I77" s="38">
        <f t="shared" si="9"/>
        <v>0.10326418786692759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75163</v>
      </c>
      <c r="O77" s="38">
        <f t="shared" si="13"/>
        <v>0.29418003913894325</v>
      </c>
      <c r="P77" s="33">
        <v>107745</v>
      </c>
      <c r="Q77" s="33">
        <v>339689</v>
      </c>
      <c r="R77" s="33">
        <v>339689</v>
      </c>
      <c r="S77" s="33">
        <v>79938</v>
      </c>
      <c r="T77" s="38">
        <f t="shared" si="14"/>
        <v>0.23532701971509234</v>
      </c>
      <c r="U77" s="38">
        <f t="shared" si="15"/>
        <v>-0.75512552786672238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255500</v>
      </c>
      <c r="E78" s="34">
        <f>SUM(E71:E77)</f>
        <v>255500</v>
      </c>
      <c r="F78" s="34">
        <f>SUM(F71:F77)</f>
        <v>48779</v>
      </c>
      <c r="G78" s="39">
        <f t="shared" si="8"/>
        <v>0.19091585127201566</v>
      </c>
      <c r="H78" s="34">
        <f>SUM(H71:H77)</f>
        <v>26384</v>
      </c>
      <c r="I78" s="39">
        <f t="shared" si="9"/>
        <v>0.10326418786692759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75163</v>
      </c>
      <c r="O78" s="39">
        <f t="shared" si="13"/>
        <v>0.29418003913894325</v>
      </c>
      <c r="P78" s="34">
        <f>SUM(P71:P77)</f>
        <v>107745</v>
      </c>
      <c r="Q78" s="34">
        <f>SUM(Q71:Q77)</f>
        <v>994493</v>
      </c>
      <c r="R78" s="34">
        <f>SUM(R71:R77)</f>
        <v>994493</v>
      </c>
      <c r="S78" s="34">
        <f>SUM(S71:S77)</f>
        <v>79938</v>
      </c>
      <c r="T78" s="39">
        <f t="shared" si="14"/>
        <v>8.0380656274101472E-2</v>
      </c>
      <c r="U78" s="39">
        <f t="shared" si="15"/>
        <v>-0.75512552786672238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2428000</v>
      </c>
      <c r="E83" s="33">
        <v>2428000</v>
      </c>
      <c r="F83" s="33">
        <v>744045</v>
      </c>
      <c r="G83" s="38">
        <f t="shared" si="8"/>
        <v>0.30644357495881386</v>
      </c>
      <c r="H83" s="33">
        <v>453915</v>
      </c>
      <c r="I83" s="38">
        <f t="shared" si="9"/>
        <v>0.18695016474464579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1197960</v>
      </c>
      <c r="O83" s="38">
        <f t="shared" si="13"/>
        <v>0.49339373970345962</v>
      </c>
      <c r="P83" s="33">
        <v>1183045</v>
      </c>
      <c r="Q83" s="33">
        <v>3600680</v>
      </c>
      <c r="R83" s="33">
        <v>3600680</v>
      </c>
      <c r="S83" s="33">
        <v>405398</v>
      </c>
      <c r="T83" s="38">
        <f t="shared" si="14"/>
        <v>0.11258928868991412</v>
      </c>
      <c r="U83" s="38">
        <f t="shared" si="15"/>
        <v>-0.61631637004509554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2428000</v>
      </c>
      <c r="E84" s="34">
        <f>SUM(E79:E83)</f>
        <v>2428000</v>
      </c>
      <c r="F84" s="34">
        <f>SUM(F79:F83)</f>
        <v>744045</v>
      </c>
      <c r="G84" s="39">
        <f t="shared" si="8"/>
        <v>0.30644357495881386</v>
      </c>
      <c r="H84" s="34">
        <f>SUM(H79:H83)</f>
        <v>453915</v>
      </c>
      <c r="I84" s="39">
        <f t="shared" si="9"/>
        <v>0.18695016474464579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1197960</v>
      </c>
      <c r="O84" s="39">
        <f t="shared" si="13"/>
        <v>0.49339373970345962</v>
      </c>
      <c r="P84" s="34">
        <f>SUM(P79:P83)</f>
        <v>1183045</v>
      </c>
      <c r="Q84" s="34">
        <f>SUM(Q79:Q83)</f>
        <v>3600680</v>
      </c>
      <c r="R84" s="34">
        <f>SUM(R79:R83)</f>
        <v>3600680</v>
      </c>
      <c r="S84" s="34">
        <f>SUM(S79:S83)</f>
        <v>405398</v>
      </c>
      <c r="T84" s="39">
        <f t="shared" si="14"/>
        <v>0.11258928868991412</v>
      </c>
      <c r="U84" s="39">
        <f t="shared" si="15"/>
        <v>-0.61631637004509554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49673830</v>
      </c>
      <c r="E85" s="34">
        <f>SUM(E57,E59:E62,E64:E69,E71:E77,E79:E83)</f>
        <v>50618009</v>
      </c>
      <c r="F85" s="34">
        <f>SUM(F57,F59:F62,F64:F69,F71:F77,F79:F83)</f>
        <v>10756618</v>
      </c>
      <c r="G85" s="39">
        <f t="shared" si="8"/>
        <v>0.2165449694537345</v>
      </c>
      <c r="H85" s="34">
        <f>SUM(H57,H59:H62,H64:H69,H71:H77,H79:H83)</f>
        <v>12438931</v>
      </c>
      <c r="I85" s="39">
        <f t="shared" si="9"/>
        <v>0.25041215867590638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23195549</v>
      </c>
      <c r="O85" s="39">
        <f t="shared" si="13"/>
        <v>0.46695712812964091</v>
      </c>
      <c r="P85" s="34">
        <f>SUM(P57,P59:P62,P64:P69,P71:P77,P79:P83)</f>
        <v>20636183</v>
      </c>
      <c r="Q85" s="34">
        <f>SUM(Q57,Q59:Q62,Q64:Q69,Q71:Q77,Q79:Q83)</f>
        <v>50428435</v>
      </c>
      <c r="R85" s="34">
        <f>SUM(R57,R59:R62,R64:R69,R71:R77,R79:R83)</f>
        <v>50428435</v>
      </c>
      <c r="S85" s="34">
        <f>SUM(S57,S59:S62,S64:S69,S71:S77,S79:S83)</f>
        <v>10625650</v>
      </c>
      <c r="T85" s="39">
        <f t="shared" si="14"/>
        <v>0.21070751055431325</v>
      </c>
      <c r="U85" s="39">
        <f t="shared" si="15"/>
        <v>-0.39722714224815703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1172268383</v>
      </c>
      <c r="E88" s="33">
        <v>1172268383</v>
      </c>
      <c r="F88" s="33">
        <v>279220837</v>
      </c>
      <c r="G88" s="38">
        <f t="shared" ref="G88:G99" si="16">IF(($D88      =0),0,($F88      /$D88      ))</f>
        <v>0.23818849083469651</v>
      </c>
      <c r="H88" s="33">
        <v>294868316</v>
      </c>
      <c r="I88" s="38">
        <f t="shared" ref="I88:I99" si="17">IF(($D88      =0),0,($H88      /$D88      ))</f>
        <v>0.25153652548863464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574089153</v>
      </c>
      <c r="O88" s="38">
        <f t="shared" ref="O88:O99" si="21">IF(($D88      =0),0,($N88      /$D88      ))</f>
        <v>0.48972501632333115</v>
      </c>
      <c r="P88" s="33">
        <v>769844283</v>
      </c>
      <c r="Q88" s="33">
        <v>1615672144</v>
      </c>
      <c r="R88" s="33">
        <v>1615672144</v>
      </c>
      <c r="S88" s="33">
        <v>387854674</v>
      </c>
      <c r="T88" s="38">
        <f t="shared" ref="T88:T99" si="22">IF(($Q88      =0),0,($S88      /$Q88      ))</f>
        <v>0.24005778365390942</v>
      </c>
      <c r="U88" s="38">
        <f t="shared" ref="U88:U99" si="23">IF(($P88      =0),0,(($H88      /$P88      )-1))</f>
        <v>-0.61697667630792807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1052322000</v>
      </c>
      <c r="E89" s="33">
        <v>1052322000</v>
      </c>
      <c r="F89" s="33">
        <v>256098647</v>
      </c>
      <c r="G89" s="38">
        <f t="shared" si="16"/>
        <v>0.24336528838131294</v>
      </c>
      <c r="H89" s="33">
        <v>321485832</v>
      </c>
      <c r="I89" s="38">
        <f t="shared" si="17"/>
        <v>0.30550138835831619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577584479</v>
      </c>
      <c r="O89" s="38">
        <f t="shared" si="21"/>
        <v>0.54886667673962908</v>
      </c>
      <c r="P89" s="33">
        <v>502584934</v>
      </c>
      <c r="Q89" s="33">
        <v>932697000</v>
      </c>
      <c r="R89" s="33">
        <v>932697000</v>
      </c>
      <c r="S89" s="33">
        <v>245799217</v>
      </c>
      <c r="T89" s="38">
        <f t="shared" si="22"/>
        <v>0.26353597899425002</v>
      </c>
      <c r="U89" s="38">
        <f t="shared" si="23"/>
        <v>-0.36033531797035523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989671242</v>
      </c>
      <c r="E90" s="33">
        <v>989671242</v>
      </c>
      <c r="F90" s="33">
        <v>234588583</v>
      </c>
      <c r="G90" s="38">
        <f t="shared" si="16"/>
        <v>0.23703687956611352</v>
      </c>
      <c r="H90" s="33">
        <v>229160679</v>
      </c>
      <c r="I90" s="38">
        <f t="shared" si="17"/>
        <v>0.2315523269493972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463749262</v>
      </c>
      <c r="O90" s="38">
        <f t="shared" si="21"/>
        <v>0.46858920651551073</v>
      </c>
      <c r="P90" s="33">
        <v>584514884</v>
      </c>
      <c r="Q90" s="33">
        <v>942086000</v>
      </c>
      <c r="R90" s="33">
        <v>942086000</v>
      </c>
      <c r="S90" s="33">
        <v>346167209</v>
      </c>
      <c r="T90" s="38">
        <f t="shared" si="22"/>
        <v>0.36744756741953494</v>
      </c>
      <c r="U90" s="38">
        <f t="shared" si="23"/>
        <v>-0.60794723064742351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3214261625</v>
      </c>
      <c r="E91" s="34">
        <f>SUM(E88:E90)</f>
        <v>3214261625</v>
      </c>
      <c r="F91" s="34">
        <f>SUM(F88:F90)</f>
        <v>769908067</v>
      </c>
      <c r="G91" s="39">
        <f t="shared" si="16"/>
        <v>0.23952874931268234</v>
      </c>
      <c r="H91" s="34">
        <f>SUM(H88:H90)</f>
        <v>845514827</v>
      </c>
      <c r="I91" s="39">
        <f t="shared" si="17"/>
        <v>0.26305102871020963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1615422894</v>
      </c>
      <c r="O91" s="39">
        <f t="shared" si="21"/>
        <v>0.502579778022892</v>
      </c>
      <c r="P91" s="34">
        <f>SUM(P88:P90)</f>
        <v>1856944101</v>
      </c>
      <c r="Q91" s="34">
        <f>SUM(Q88:Q90)</f>
        <v>3490455144</v>
      </c>
      <c r="R91" s="34">
        <f>SUM(R88:R90)</f>
        <v>3490455144</v>
      </c>
      <c r="S91" s="34">
        <f>SUM(S88:S90)</f>
        <v>979821100</v>
      </c>
      <c r="T91" s="39">
        <f t="shared" si="22"/>
        <v>0.28071442249710227</v>
      </c>
      <c r="U91" s="39">
        <f t="shared" si="23"/>
        <v>-0.54467405532311175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120067141</v>
      </c>
      <c r="E92" s="33">
        <v>120067141</v>
      </c>
      <c r="F92" s="33">
        <v>15836951</v>
      </c>
      <c r="G92" s="38">
        <f t="shared" si="16"/>
        <v>0.13190079207432781</v>
      </c>
      <c r="H92" s="33">
        <v>11845890</v>
      </c>
      <c r="I92" s="38">
        <f t="shared" si="17"/>
        <v>9.8660548600886563E-2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27682841</v>
      </c>
      <c r="O92" s="38">
        <f t="shared" si="21"/>
        <v>0.23056134067521439</v>
      </c>
      <c r="P92" s="33">
        <v>32743748</v>
      </c>
      <c r="Q92" s="33">
        <v>84852096</v>
      </c>
      <c r="R92" s="33">
        <v>84852096</v>
      </c>
      <c r="S92" s="33">
        <v>16371976</v>
      </c>
      <c r="T92" s="38">
        <f t="shared" si="22"/>
        <v>0.19294721959490546</v>
      </c>
      <c r="U92" s="38">
        <f t="shared" si="23"/>
        <v>-0.6382243718709294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5876285</v>
      </c>
      <c r="E93" s="33">
        <v>5876285</v>
      </c>
      <c r="F93" s="33">
        <v>909044</v>
      </c>
      <c r="G93" s="38">
        <f t="shared" si="16"/>
        <v>0.15469705774992193</v>
      </c>
      <c r="H93" s="33">
        <v>1073160</v>
      </c>
      <c r="I93" s="38">
        <f t="shared" si="17"/>
        <v>0.18262558742470797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1982204</v>
      </c>
      <c r="O93" s="38">
        <f t="shared" si="21"/>
        <v>0.3373226451746299</v>
      </c>
      <c r="P93" s="33">
        <v>1848308</v>
      </c>
      <c r="Q93" s="33">
        <v>5730193</v>
      </c>
      <c r="R93" s="33">
        <v>5730193</v>
      </c>
      <c r="S93" s="33">
        <v>903590</v>
      </c>
      <c r="T93" s="38">
        <f t="shared" si="22"/>
        <v>0.15768927852866388</v>
      </c>
      <c r="U93" s="38">
        <f t="shared" si="23"/>
        <v>-0.41938248387173571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6616268</v>
      </c>
      <c r="E94" s="33">
        <v>6616268</v>
      </c>
      <c r="F94" s="33">
        <v>1970434</v>
      </c>
      <c r="G94" s="38">
        <f t="shared" si="16"/>
        <v>0.29781653342941972</v>
      </c>
      <c r="H94" s="33">
        <v>1630055</v>
      </c>
      <c r="I94" s="38">
        <f t="shared" si="17"/>
        <v>0.24637076369941482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3600489</v>
      </c>
      <c r="O94" s="38">
        <f t="shared" si="21"/>
        <v>0.54418729712883451</v>
      </c>
      <c r="P94" s="33">
        <v>3675224</v>
      </c>
      <c r="Q94" s="33">
        <v>6423027</v>
      </c>
      <c r="R94" s="33">
        <v>6423027</v>
      </c>
      <c r="S94" s="33">
        <v>1790435</v>
      </c>
      <c r="T94" s="38">
        <f t="shared" si="22"/>
        <v>0.27875252587292565</v>
      </c>
      <c r="U94" s="38">
        <f t="shared" si="23"/>
        <v>-0.55647465297353305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23332348</v>
      </c>
      <c r="E95" s="33">
        <v>23332348</v>
      </c>
      <c r="F95" s="33">
        <v>1336986</v>
      </c>
      <c r="G95" s="38">
        <f t="shared" si="16"/>
        <v>5.7301819773989314E-2</v>
      </c>
      <c r="H95" s="33">
        <v>3833554</v>
      </c>
      <c r="I95" s="38">
        <f t="shared" si="17"/>
        <v>0.16430210967194558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5170540</v>
      </c>
      <c r="O95" s="38">
        <f t="shared" si="21"/>
        <v>0.22160392944593488</v>
      </c>
      <c r="P95" s="33">
        <v>2105086</v>
      </c>
      <c r="Q95" s="33">
        <v>24767028</v>
      </c>
      <c r="R95" s="33">
        <v>24767028</v>
      </c>
      <c r="S95" s="33">
        <v>984579</v>
      </c>
      <c r="T95" s="38">
        <f t="shared" si="22"/>
        <v>3.9753619206955311E-2</v>
      </c>
      <c r="U95" s="38">
        <f t="shared" si="23"/>
        <v>0.82109139484087579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155892042</v>
      </c>
      <c r="E96" s="34">
        <f>SUM(E92:E95)</f>
        <v>155892042</v>
      </c>
      <c r="F96" s="34">
        <f>SUM(F92:F95)</f>
        <v>20053415</v>
      </c>
      <c r="G96" s="39">
        <f t="shared" si="16"/>
        <v>0.12863655349385955</v>
      </c>
      <c r="H96" s="34">
        <f>SUM(H92:H95)</f>
        <v>18382659</v>
      </c>
      <c r="I96" s="39">
        <f t="shared" si="17"/>
        <v>0.11791916228796336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38436074</v>
      </c>
      <c r="O96" s="39">
        <f t="shared" si="21"/>
        <v>0.24655571578182292</v>
      </c>
      <c r="P96" s="34">
        <f>SUM(P92:P95)</f>
        <v>40372366</v>
      </c>
      <c r="Q96" s="34">
        <f>SUM(Q92:Q95)</f>
        <v>121772344</v>
      </c>
      <c r="R96" s="34">
        <f>SUM(R92:R95)</f>
        <v>121772344</v>
      </c>
      <c r="S96" s="34">
        <f>SUM(S92:S95)</f>
        <v>20050580</v>
      </c>
      <c r="T96" s="39">
        <f t="shared" si="22"/>
        <v>0.16465627039256139</v>
      </c>
      <c r="U96" s="39">
        <f t="shared" si="23"/>
        <v>-0.54467223942238108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36900182</v>
      </c>
      <c r="E97" s="33">
        <v>36900182</v>
      </c>
      <c r="F97" s="33">
        <v>7020333</v>
      </c>
      <c r="G97" s="38">
        <f t="shared" si="16"/>
        <v>0.1902519884590271</v>
      </c>
      <c r="H97" s="33">
        <v>8472289</v>
      </c>
      <c r="I97" s="38">
        <f t="shared" si="17"/>
        <v>0.22960019546787058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15492622</v>
      </c>
      <c r="O97" s="38">
        <f t="shared" si="21"/>
        <v>0.41985218392689772</v>
      </c>
      <c r="P97" s="33">
        <v>13947832</v>
      </c>
      <c r="Q97" s="33">
        <v>36221483</v>
      </c>
      <c r="R97" s="33">
        <v>36221483</v>
      </c>
      <c r="S97" s="33">
        <v>7146392</v>
      </c>
      <c r="T97" s="38">
        <f t="shared" si="22"/>
        <v>0.19729705710834644</v>
      </c>
      <c r="U97" s="38">
        <f t="shared" si="23"/>
        <v>-0.39257305364733386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-489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-489</v>
      </c>
      <c r="O98" s="38">
        <f t="shared" si="21"/>
        <v>0</v>
      </c>
      <c r="P98" s="33">
        <v>-450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8.666666666666667E-2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9484963</v>
      </c>
      <c r="E99" s="33">
        <v>9484963</v>
      </c>
      <c r="F99" s="33">
        <v>0</v>
      </c>
      <c r="G99" s="38">
        <f t="shared" si="16"/>
        <v>0</v>
      </c>
      <c r="H99" s="33">
        <v>4248916</v>
      </c>
      <c r="I99" s="38">
        <f t="shared" si="17"/>
        <v>0.44796337107482653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4248916</v>
      </c>
      <c r="O99" s="38">
        <f t="shared" si="21"/>
        <v>0.44796337107482653</v>
      </c>
      <c r="P99" s="33">
        <v>1192655</v>
      </c>
      <c r="Q99" s="33">
        <v>9703674</v>
      </c>
      <c r="R99" s="33">
        <v>9703674</v>
      </c>
      <c r="S99" s="33">
        <v>0</v>
      </c>
      <c r="T99" s="38">
        <f t="shared" si="22"/>
        <v>0</v>
      </c>
      <c r="U99" s="38">
        <f t="shared" si="23"/>
        <v>2.5625692258029353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39015910</v>
      </c>
      <c r="E100" s="33">
        <v>39015910</v>
      </c>
      <c r="F100" s="33">
        <v>7482662</v>
      </c>
      <c r="G100" s="38">
        <f>IF(($D100     =0),0,($F100     /$D100     ))</f>
        <v>0.19178488980521025</v>
      </c>
      <c r="H100" s="33">
        <v>2682627</v>
      </c>
      <c r="I100" s="38">
        <f>IF(($D100     =0),0,($H100     /$D100     ))</f>
        <v>6.87572582569521E-2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10165289</v>
      </c>
      <c r="O100" s="38">
        <f>IF(($D100     =0),0,($N100     /$D100     ))</f>
        <v>0.26054214806216236</v>
      </c>
      <c r="P100" s="33">
        <v>20069616</v>
      </c>
      <c r="Q100" s="33">
        <v>42551883</v>
      </c>
      <c r="R100" s="33">
        <v>42551883</v>
      </c>
      <c r="S100" s="33">
        <v>12689948</v>
      </c>
      <c r="T100" s="38">
        <f>IF(($Q100     =0),0,($S100     /$Q100     ))</f>
        <v>0.29822294820654588</v>
      </c>
      <c r="U100" s="38">
        <f>IF(($P100     =0),0,(($H100     /$P100     )-1))</f>
        <v>-0.86633391490898481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85401055</v>
      </c>
      <c r="E101" s="34">
        <f>SUM(E97:E100)</f>
        <v>85401055</v>
      </c>
      <c r="F101" s="34">
        <f>SUM(F97:F100)</f>
        <v>14502995</v>
      </c>
      <c r="G101" s="39">
        <f>IF(($D101     =0),0,($F101     /$D101     ))</f>
        <v>0.16982219950327312</v>
      </c>
      <c r="H101" s="34">
        <f>SUM(H97:H100)</f>
        <v>15403343</v>
      </c>
      <c r="I101" s="39">
        <f>IF(($D101     =0),0,($H101     /$D101     ))</f>
        <v>0.18036478589169655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29906338</v>
      </c>
      <c r="O101" s="39">
        <f>IF(($D101     =0),0,($N101     /$D101     ))</f>
        <v>0.35018698539496967</v>
      </c>
      <c r="P101" s="34">
        <f>SUM(P97:P100)</f>
        <v>35209653</v>
      </c>
      <c r="Q101" s="34">
        <f>SUM(Q97:Q100)</f>
        <v>88477040</v>
      </c>
      <c r="R101" s="34">
        <f>SUM(R97:R100)</f>
        <v>88477040</v>
      </c>
      <c r="S101" s="34">
        <f>SUM(S97:S100)</f>
        <v>19836340</v>
      </c>
      <c r="T101" s="39">
        <f>IF(($Q101     =0),0,($S101     /$Q101     ))</f>
        <v>0.2241975997388701</v>
      </c>
      <c r="U101" s="39">
        <f>IF(($P101     =0),0,(($H101     /$P101     )-1))</f>
        <v>-0.56252499847129989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3455554722</v>
      </c>
      <c r="E102" s="34">
        <f>SUM(E88:E90,E92:E95,E97:E100)</f>
        <v>3455554722</v>
      </c>
      <c r="F102" s="34">
        <f>SUM(F88:F90,F92:F95,F97:F100)</f>
        <v>804464477</v>
      </c>
      <c r="G102" s="39">
        <f>IF(($D102     =0),0,($F102     /$D102     ))</f>
        <v>0.23280328101254708</v>
      </c>
      <c r="H102" s="34">
        <f>SUM(H88:H90,H92:H95,H97:H100)</f>
        <v>879300829</v>
      </c>
      <c r="I102" s="39">
        <f>IF(($D102     =0),0,($H102     /$D102     ))</f>
        <v>0.25446010835883387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1683765306</v>
      </c>
      <c r="O102" s="39">
        <f>IF(($D102     =0),0,($N102     /$D102     ))</f>
        <v>0.48726338937138092</v>
      </c>
      <c r="P102" s="34">
        <f>SUM(P88:P90,P92:P95,P97:P100)</f>
        <v>1932526120</v>
      </c>
      <c r="Q102" s="34">
        <f>SUM(Q88:Q90,Q92:Q95,Q97:Q100)</f>
        <v>3700704528</v>
      </c>
      <c r="R102" s="34">
        <f>SUM(R88:R90,R92:R95,R97:R100)</f>
        <v>3700704528</v>
      </c>
      <c r="S102" s="34">
        <f>SUM(S88:S90,S92:S95,S97:S100)</f>
        <v>1019708020</v>
      </c>
      <c r="T102" s="39">
        <f>IF(($Q102     =0),0,($S102     /$Q102     ))</f>
        <v>0.27554429495377425</v>
      </c>
      <c r="U102" s="39">
        <f>IF(($P102     =0),0,(($H102     /$P102     )-1))</f>
        <v>-0.54499925258448778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640843790</v>
      </c>
      <c r="E105" s="33">
        <v>634592495</v>
      </c>
      <c r="F105" s="33">
        <v>142866366</v>
      </c>
      <c r="G105" s="38">
        <f t="shared" ref="G105:G136" si="24">IF(($D105     =0),0,($F105     /$D105     ))</f>
        <v>0.22293477479121707</v>
      </c>
      <c r="H105" s="33">
        <v>182118486</v>
      </c>
      <c r="I105" s="38">
        <f t="shared" ref="I105:I136" si="25">IF(($D105     =0),0,($H105     /$D105     ))</f>
        <v>0.28418545805054923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324984852</v>
      </c>
      <c r="O105" s="38">
        <f t="shared" ref="O105:O136" si="29">IF(($D105     =0),0,($N105     /$D105     ))</f>
        <v>0.50712023284176633</v>
      </c>
      <c r="P105" s="33">
        <v>328634982</v>
      </c>
      <c r="Q105" s="33">
        <v>566119490</v>
      </c>
      <c r="R105" s="33">
        <v>566119490</v>
      </c>
      <c r="S105" s="33">
        <v>170804098</v>
      </c>
      <c r="T105" s="38">
        <f t="shared" ref="T105:T136" si="30">IF(($Q105     =0),0,($S105     /$Q105     ))</f>
        <v>0.30171032973975159</v>
      </c>
      <c r="U105" s="38">
        <f t="shared" ref="U105:U136" si="31">IF(($P105     =0),0,(($H105     /$P105     )-1))</f>
        <v>-0.44583353576157025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640843790</v>
      </c>
      <c r="E106" s="34">
        <f>E105</f>
        <v>634592495</v>
      </c>
      <c r="F106" s="34">
        <f>F105</f>
        <v>142866366</v>
      </c>
      <c r="G106" s="39">
        <f t="shared" si="24"/>
        <v>0.22293477479121707</v>
      </c>
      <c r="H106" s="34">
        <f>H105</f>
        <v>182118486</v>
      </c>
      <c r="I106" s="39">
        <f t="shared" si="25"/>
        <v>0.28418545805054923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324984852</v>
      </c>
      <c r="O106" s="39">
        <f t="shared" si="29"/>
        <v>0.50712023284176633</v>
      </c>
      <c r="P106" s="34">
        <f>P105</f>
        <v>328634982</v>
      </c>
      <c r="Q106" s="34">
        <f>Q105</f>
        <v>566119490</v>
      </c>
      <c r="R106" s="34">
        <f>R105</f>
        <v>566119490</v>
      </c>
      <c r="S106" s="34">
        <f>S105</f>
        <v>170804098</v>
      </c>
      <c r="T106" s="39">
        <f t="shared" si="30"/>
        <v>0.30171032973975159</v>
      </c>
      <c r="U106" s="39">
        <f t="shared" si="31"/>
        <v>-0.44583353576157025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148213</v>
      </c>
      <c r="E107" s="33">
        <v>148213</v>
      </c>
      <c r="F107" s="33">
        <v>24692</v>
      </c>
      <c r="G107" s="38">
        <f t="shared" si="24"/>
        <v>0.16659807169411589</v>
      </c>
      <c r="H107" s="33">
        <v>25815</v>
      </c>
      <c r="I107" s="38">
        <f t="shared" si="25"/>
        <v>0.1741750048916087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50507</v>
      </c>
      <c r="O107" s="38">
        <f t="shared" si="29"/>
        <v>0.34077307658572459</v>
      </c>
      <c r="P107" s="33">
        <v>52514</v>
      </c>
      <c r="Q107" s="33">
        <v>142650</v>
      </c>
      <c r="R107" s="33">
        <v>142650</v>
      </c>
      <c r="S107" s="33">
        <v>22159</v>
      </c>
      <c r="T107" s="38">
        <f t="shared" si="30"/>
        <v>0.15533824044865055</v>
      </c>
      <c r="U107" s="38">
        <f t="shared" si="31"/>
        <v>-0.5084168031382108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350000</v>
      </c>
      <c r="E111" s="33">
        <v>350000</v>
      </c>
      <c r="F111" s="33">
        <v>-100857</v>
      </c>
      <c r="G111" s="38">
        <f t="shared" si="24"/>
        <v>-0.28816285714285717</v>
      </c>
      <c r="H111" s="33">
        <v>1205546</v>
      </c>
      <c r="I111" s="38">
        <f t="shared" si="25"/>
        <v>3.4444171428571431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1104689</v>
      </c>
      <c r="O111" s="38">
        <f t="shared" si="29"/>
        <v>3.1562542857142857</v>
      </c>
      <c r="P111" s="33">
        <v>30002</v>
      </c>
      <c r="Q111" s="33">
        <v>300000</v>
      </c>
      <c r="R111" s="33">
        <v>300000</v>
      </c>
      <c r="S111" s="33">
        <v>22920</v>
      </c>
      <c r="T111" s="38">
        <f t="shared" si="30"/>
        <v>7.6399999999999996E-2</v>
      </c>
      <c r="U111" s="38">
        <f t="shared" si="31"/>
        <v>39.182187854143059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498213</v>
      </c>
      <c r="E112" s="34">
        <f>SUM(E107:E111)</f>
        <v>498213</v>
      </c>
      <c r="F112" s="34">
        <f>SUM(F107:F111)</f>
        <v>-76165</v>
      </c>
      <c r="G112" s="39">
        <f t="shared" si="24"/>
        <v>-0.15287638018277322</v>
      </c>
      <c r="H112" s="34">
        <f>SUM(H107:H111)</f>
        <v>1231361</v>
      </c>
      <c r="I112" s="39">
        <f t="shared" si="25"/>
        <v>2.4715553387808025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1155196</v>
      </c>
      <c r="O112" s="39">
        <f t="shared" si="29"/>
        <v>2.3186789585980292</v>
      </c>
      <c r="P112" s="34">
        <f>SUM(P107:P111)</f>
        <v>82516</v>
      </c>
      <c r="Q112" s="34">
        <f>SUM(Q107:Q111)</f>
        <v>442650</v>
      </c>
      <c r="R112" s="34">
        <f>SUM(R107:R111)</f>
        <v>442650</v>
      </c>
      <c r="S112" s="34">
        <f>SUM(S107:S111)</f>
        <v>45079</v>
      </c>
      <c r="T112" s="39">
        <f t="shared" si="30"/>
        <v>0.10183892465830792</v>
      </c>
      <c r="U112" s="39">
        <f t="shared" si="31"/>
        <v>13.922693780600126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300000</v>
      </c>
      <c r="E113" s="33">
        <v>300000</v>
      </c>
      <c r="F113" s="33">
        <v>9232</v>
      </c>
      <c r="G113" s="38">
        <f t="shared" si="24"/>
        <v>3.0773333333333333E-2</v>
      </c>
      <c r="H113" s="33">
        <v>121609</v>
      </c>
      <c r="I113" s="38">
        <f t="shared" si="25"/>
        <v>0.40536333333333335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130841</v>
      </c>
      <c r="O113" s="38">
        <f t="shared" si="29"/>
        <v>0.43613666666666667</v>
      </c>
      <c r="P113" s="33">
        <v>161980</v>
      </c>
      <c r="Q113" s="33">
        <v>535000</v>
      </c>
      <c r="R113" s="33">
        <v>535000</v>
      </c>
      <c r="S113" s="33">
        <v>131140</v>
      </c>
      <c r="T113" s="38">
        <f t="shared" si="30"/>
        <v>0.24512149532710281</v>
      </c>
      <c r="U113" s="38">
        <f t="shared" si="31"/>
        <v>-0.24923447339177673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50000</v>
      </c>
      <c r="F116" s="33">
        <v>0</v>
      </c>
      <c r="G116" s="38">
        <f t="shared" si="24"/>
        <v>0</v>
      </c>
      <c r="H116" s="33">
        <v>10810</v>
      </c>
      <c r="I116" s="38">
        <f t="shared" si="25"/>
        <v>0.2162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10810</v>
      </c>
      <c r="O116" s="38">
        <f t="shared" si="29"/>
        <v>0.2162</v>
      </c>
      <c r="P116" s="33">
        <v>12100</v>
      </c>
      <c r="Q116" s="33">
        <v>30000</v>
      </c>
      <c r="R116" s="33">
        <v>30000</v>
      </c>
      <c r="S116" s="33">
        <v>12100</v>
      </c>
      <c r="T116" s="38">
        <f t="shared" si="30"/>
        <v>0.40333333333333332</v>
      </c>
      <c r="U116" s="38">
        <f t="shared" si="31"/>
        <v>-0.10661157024793388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14425299</v>
      </c>
      <c r="E117" s="33">
        <v>14425299</v>
      </c>
      <c r="F117" s="33">
        <v>2188319</v>
      </c>
      <c r="G117" s="38">
        <f t="shared" si="24"/>
        <v>0.15170007914567316</v>
      </c>
      <c r="H117" s="33">
        <v>7177308</v>
      </c>
      <c r="I117" s="38">
        <f t="shared" si="25"/>
        <v>0.49755003345164628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9365627</v>
      </c>
      <c r="O117" s="38">
        <f t="shared" si="29"/>
        <v>0.64925011259731946</v>
      </c>
      <c r="P117" s="33">
        <v>9163598</v>
      </c>
      <c r="Q117" s="33">
        <v>125879</v>
      </c>
      <c r="R117" s="33">
        <v>125879</v>
      </c>
      <c r="S117" s="33">
        <v>2215097</v>
      </c>
      <c r="T117" s="38">
        <f t="shared" si="30"/>
        <v>17.597033659307748</v>
      </c>
      <c r="U117" s="38">
        <f t="shared" si="31"/>
        <v>-0.21675874476379253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340000</v>
      </c>
      <c r="E118" s="33">
        <v>340000</v>
      </c>
      <c r="F118" s="33">
        <v>0</v>
      </c>
      <c r="G118" s="38">
        <f t="shared" si="24"/>
        <v>0</v>
      </c>
      <c r="H118" s="33">
        <v>45230</v>
      </c>
      <c r="I118" s="38">
        <f t="shared" si="25"/>
        <v>0.1330294117647059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45230</v>
      </c>
      <c r="O118" s="38">
        <f t="shared" si="29"/>
        <v>0.1330294117647059</v>
      </c>
      <c r="P118" s="33">
        <v>110165</v>
      </c>
      <c r="Q118" s="33">
        <v>270000</v>
      </c>
      <c r="R118" s="33">
        <v>270000</v>
      </c>
      <c r="S118" s="33">
        <v>98915</v>
      </c>
      <c r="T118" s="38">
        <f t="shared" si="30"/>
        <v>0.36635185185185187</v>
      </c>
      <c r="U118" s="38">
        <f t="shared" si="31"/>
        <v>-0.58943403077202383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5794</v>
      </c>
      <c r="Q120" s="33">
        <v>517500</v>
      </c>
      <c r="R120" s="33">
        <v>517500</v>
      </c>
      <c r="S120" s="33">
        <v>5794</v>
      </c>
      <c r="T120" s="38">
        <f t="shared" si="30"/>
        <v>1.1196135265700484E-2</v>
      </c>
      <c r="U120" s="38">
        <f t="shared" si="31"/>
        <v>-1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15115299</v>
      </c>
      <c r="E121" s="34">
        <f>SUM(E113:E120)</f>
        <v>15115299</v>
      </c>
      <c r="F121" s="34">
        <f>SUM(F113:F120)</f>
        <v>2197551</v>
      </c>
      <c r="G121" s="39">
        <f t="shared" si="24"/>
        <v>0.14538587691847843</v>
      </c>
      <c r="H121" s="34">
        <f>SUM(H113:H120)</f>
        <v>7354957</v>
      </c>
      <c r="I121" s="39">
        <f t="shared" si="25"/>
        <v>0.48659024211165125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9552508</v>
      </c>
      <c r="O121" s="39">
        <f t="shared" si="29"/>
        <v>0.63197611903012962</v>
      </c>
      <c r="P121" s="34">
        <f>SUM(P113:P120)</f>
        <v>9453637</v>
      </c>
      <c r="Q121" s="34">
        <f>SUM(Q113:Q120)</f>
        <v>1478379</v>
      </c>
      <c r="R121" s="34">
        <f>SUM(R113:R120)</f>
        <v>1478379</v>
      </c>
      <c r="S121" s="34">
        <f>SUM(S113:S120)</f>
        <v>2463046</v>
      </c>
      <c r="T121" s="39">
        <f t="shared" si="30"/>
        <v>1.6660450398713726</v>
      </c>
      <c r="U121" s="39">
        <f t="shared" si="31"/>
        <v>-0.22199710016367247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49500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49500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39907368</v>
      </c>
      <c r="E125" s="33">
        <v>39907368</v>
      </c>
      <c r="F125" s="33">
        <v>7619487</v>
      </c>
      <c r="G125" s="38">
        <f t="shared" si="24"/>
        <v>0.1909293291404234</v>
      </c>
      <c r="H125" s="33">
        <v>9222678</v>
      </c>
      <c r="I125" s="38">
        <f t="shared" si="25"/>
        <v>0.23110213632730678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16842165</v>
      </c>
      <c r="O125" s="38">
        <f t="shared" si="29"/>
        <v>0.42203146546773018</v>
      </c>
      <c r="P125" s="33">
        <v>11700269</v>
      </c>
      <c r="Q125" s="33">
        <v>25582288</v>
      </c>
      <c r="R125" s="33">
        <v>25582288</v>
      </c>
      <c r="S125" s="33">
        <v>3117169</v>
      </c>
      <c r="T125" s="38">
        <f t="shared" si="30"/>
        <v>0.12184871814436614</v>
      </c>
      <c r="U125" s="38">
        <f t="shared" si="31"/>
        <v>-0.21175504597372929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39907368</v>
      </c>
      <c r="E126" s="34">
        <f>SUM(E122:E125)</f>
        <v>39907368</v>
      </c>
      <c r="F126" s="34">
        <f>SUM(F122:F125)</f>
        <v>7668987</v>
      </c>
      <c r="G126" s="39">
        <f t="shared" si="24"/>
        <v>0.19216970159495358</v>
      </c>
      <c r="H126" s="34">
        <f>SUM(H122:H125)</f>
        <v>9222678</v>
      </c>
      <c r="I126" s="39">
        <f t="shared" si="25"/>
        <v>0.23110213632730678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16891665</v>
      </c>
      <c r="O126" s="39">
        <f t="shared" si="29"/>
        <v>0.42327183792226036</v>
      </c>
      <c r="P126" s="34">
        <f>SUM(P122:P125)</f>
        <v>11700269</v>
      </c>
      <c r="Q126" s="34">
        <f>SUM(Q122:Q125)</f>
        <v>25582288</v>
      </c>
      <c r="R126" s="34">
        <f>SUM(R122:R125)</f>
        <v>25582288</v>
      </c>
      <c r="S126" s="34">
        <f>SUM(S122:S125)</f>
        <v>3117169</v>
      </c>
      <c r="T126" s="39">
        <f t="shared" si="30"/>
        <v>0.12184871814436614</v>
      </c>
      <c r="U126" s="39">
        <f t="shared" si="31"/>
        <v>-0.21175504597372929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9315014</v>
      </c>
      <c r="E133" s="33">
        <v>9315014</v>
      </c>
      <c r="F133" s="33">
        <v>2017865</v>
      </c>
      <c r="G133" s="38">
        <f t="shared" si="24"/>
        <v>0.21662500990336675</v>
      </c>
      <c r="H133" s="33">
        <v>2472512</v>
      </c>
      <c r="I133" s="38">
        <f t="shared" si="25"/>
        <v>0.26543298807709792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4490377</v>
      </c>
      <c r="O133" s="38">
        <f t="shared" si="29"/>
        <v>0.48205799798046467</v>
      </c>
      <c r="P133" s="33">
        <v>4093426</v>
      </c>
      <c r="Q133" s="33">
        <v>8442257</v>
      </c>
      <c r="R133" s="33">
        <v>8442257</v>
      </c>
      <c r="S133" s="33">
        <v>2069165</v>
      </c>
      <c r="T133" s="38">
        <f t="shared" si="30"/>
        <v>0.24509618695569207</v>
      </c>
      <c r="U133" s="38">
        <f t="shared" si="31"/>
        <v>-0.39597979785148185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5614813</v>
      </c>
      <c r="E136" s="33">
        <v>5614813</v>
      </c>
      <c r="F136" s="33">
        <v>975979</v>
      </c>
      <c r="G136" s="38">
        <f t="shared" si="24"/>
        <v>0.17382217359687668</v>
      </c>
      <c r="H136" s="33">
        <v>1184717</v>
      </c>
      <c r="I136" s="38">
        <f t="shared" si="25"/>
        <v>0.21099847848895412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2160696</v>
      </c>
      <c r="O136" s="38">
        <f t="shared" si="29"/>
        <v>0.38482065208583083</v>
      </c>
      <c r="P136" s="33">
        <v>12600</v>
      </c>
      <c r="Q136" s="33">
        <v>3928972</v>
      </c>
      <c r="R136" s="33">
        <v>3928972</v>
      </c>
      <c r="S136" s="33">
        <v>0</v>
      </c>
      <c r="T136" s="38">
        <f t="shared" si="30"/>
        <v>0</v>
      </c>
      <c r="U136" s="38">
        <f t="shared" si="31"/>
        <v>93.025158730158736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14929827</v>
      </c>
      <c r="E137" s="34">
        <f>SUM(E133:E136)</f>
        <v>14929827</v>
      </c>
      <c r="F137" s="34">
        <f>SUM(F133:F136)</f>
        <v>2993844</v>
      </c>
      <c r="G137" s="39">
        <f t="shared" ref="G137:G170" si="32">IF(($D137     =0),0,($F137     /$D137     ))</f>
        <v>0.20052770872696649</v>
      </c>
      <c r="H137" s="34">
        <f>SUM(H133:H136)</f>
        <v>3657229</v>
      </c>
      <c r="I137" s="39">
        <f t="shared" ref="I137:I170" si="33">IF(($D137     =0),0,($H137     /$D137     ))</f>
        <v>0.24496124436003178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6651073</v>
      </c>
      <c r="O137" s="39">
        <f t="shared" ref="O137:O170" si="37">IF(($D137     =0),0,($N137     /$D137     ))</f>
        <v>0.44548895308699826</v>
      </c>
      <c r="P137" s="34">
        <f>SUM(P133:P136)</f>
        <v>4106026</v>
      </c>
      <c r="Q137" s="34">
        <f>SUM(Q133:Q136)</f>
        <v>12371229</v>
      </c>
      <c r="R137" s="34">
        <f>SUM(R133:R136)</f>
        <v>12371229</v>
      </c>
      <c r="S137" s="34">
        <f>SUM(S133:S136)</f>
        <v>2069165</v>
      </c>
      <c r="T137" s="39">
        <f t="shared" ref="T137:T170" si="38">IF(($Q137     =0),0,($S137     /$Q137     ))</f>
        <v>0.16725622005703719</v>
      </c>
      <c r="U137" s="39">
        <f t="shared" ref="U137:U170" si="39">IF(($P137     =0),0,(($H137     /$P137     )-1))</f>
        <v>-0.10930203559353979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12006789</v>
      </c>
      <c r="E143" s="33">
        <v>12006789</v>
      </c>
      <c r="F143" s="33">
        <v>2692761</v>
      </c>
      <c r="G143" s="38">
        <f t="shared" si="32"/>
        <v>0.22426986932143139</v>
      </c>
      <c r="H143" s="33">
        <v>2765171</v>
      </c>
      <c r="I143" s="38">
        <f t="shared" si="33"/>
        <v>0.23030062408858853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5457932</v>
      </c>
      <c r="O143" s="38">
        <f t="shared" si="37"/>
        <v>0.45457049341001993</v>
      </c>
      <c r="P143" s="33">
        <v>5457403</v>
      </c>
      <c r="Q143" s="33">
        <v>11686082</v>
      </c>
      <c r="R143" s="33">
        <v>11686082</v>
      </c>
      <c r="S143" s="33">
        <v>2678954</v>
      </c>
      <c r="T143" s="38">
        <f t="shared" si="38"/>
        <v>0.22924312870643898</v>
      </c>
      <c r="U143" s="38">
        <f t="shared" si="39"/>
        <v>-0.49331742588920047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12006789</v>
      </c>
      <c r="E144" s="34">
        <f>SUM(E138:E143)</f>
        <v>12006789</v>
      </c>
      <c r="F144" s="34">
        <f>SUM(F138:F143)</f>
        <v>2692761</v>
      </c>
      <c r="G144" s="39">
        <f t="shared" si="32"/>
        <v>0.22426986932143139</v>
      </c>
      <c r="H144" s="34">
        <f>SUM(H138:H143)</f>
        <v>2765171</v>
      </c>
      <c r="I144" s="39">
        <f t="shared" si="33"/>
        <v>0.23030062408858853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5457932</v>
      </c>
      <c r="O144" s="39">
        <f t="shared" si="37"/>
        <v>0.45457049341001993</v>
      </c>
      <c r="P144" s="34">
        <f>SUM(P138:P143)</f>
        <v>5457403</v>
      </c>
      <c r="Q144" s="34">
        <f>SUM(Q138:Q143)</f>
        <v>11686082</v>
      </c>
      <c r="R144" s="34">
        <f>SUM(R138:R143)</f>
        <v>11686082</v>
      </c>
      <c r="S144" s="34">
        <f>SUM(S138:S143)</f>
        <v>2678954</v>
      </c>
      <c r="T144" s="39">
        <f t="shared" si="38"/>
        <v>0.22924312870643898</v>
      </c>
      <c r="U144" s="39">
        <f t="shared" si="39"/>
        <v>-0.49331742588920047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1900000</v>
      </c>
      <c r="F146" s="33">
        <v>75000</v>
      </c>
      <c r="G146" s="38">
        <f t="shared" si="32"/>
        <v>3.9473684210526314E-2</v>
      </c>
      <c r="H146" s="33">
        <v>360430</v>
      </c>
      <c r="I146" s="38">
        <f t="shared" si="33"/>
        <v>0.18970000000000001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435430</v>
      </c>
      <c r="O146" s="38">
        <f t="shared" si="37"/>
        <v>0.22917368421052631</v>
      </c>
      <c r="P146" s="33">
        <v>407894</v>
      </c>
      <c r="Q146" s="33">
        <v>600000</v>
      </c>
      <c r="R146" s="33">
        <v>600000</v>
      </c>
      <c r="S146" s="33">
        <v>361150</v>
      </c>
      <c r="T146" s="38">
        <f t="shared" si="38"/>
        <v>0.60191666666666666</v>
      </c>
      <c r="U146" s="38">
        <f t="shared" si="39"/>
        <v>-0.11636356504385947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138241</v>
      </c>
      <c r="Q147" s="33">
        <v>100000</v>
      </c>
      <c r="R147" s="33">
        <v>100000</v>
      </c>
      <c r="S147" s="33">
        <v>63317</v>
      </c>
      <c r="T147" s="38">
        <f t="shared" si="38"/>
        <v>0.63317000000000001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459810</v>
      </c>
      <c r="E149" s="33">
        <v>459810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439507</v>
      </c>
      <c r="R149" s="33">
        <v>439507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2359810</v>
      </c>
      <c r="E150" s="34">
        <f>SUM(E145:E149)</f>
        <v>2359810</v>
      </c>
      <c r="F150" s="34">
        <f>SUM(F145:F149)</f>
        <v>75000</v>
      </c>
      <c r="G150" s="39">
        <f t="shared" si="32"/>
        <v>3.1782219754980273E-2</v>
      </c>
      <c r="H150" s="34">
        <f>SUM(H145:H149)</f>
        <v>360430</v>
      </c>
      <c r="I150" s="39">
        <f t="shared" si="33"/>
        <v>0.15273687288383386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435430</v>
      </c>
      <c r="O150" s="39">
        <f t="shared" si="37"/>
        <v>0.18451909263881414</v>
      </c>
      <c r="P150" s="34">
        <f>SUM(P145:P149)</f>
        <v>546135</v>
      </c>
      <c r="Q150" s="34">
        <f>SUM(Q145:Q149)</f>
        <v>1139507</v>
      </c>
      <c r="R150" s="34">
        <f>SUM(R145:R149)</f>
        <v>1139507</v>
      </c>
      <c r="S150" s="34">
        <f>SUM(S145:S149)</f>
        <v>424467</v>
      </c>
      <c r="T150" s="39">
        <f t="shared" si="38"/>
        <v>0.37250056384032743</v>
      </c>
      <c r="U150" s="39">
        <f t="shared" si="39"/>
        <v>-0.34003497303780206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20000</v>
      </c>
      <c r="E151" s="33">
        <v>20000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140000</v>
      </c>
      <c r="R151" s="33">
        <v>140000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2109800</v>
      </c>
      <c r="E152" s="33">
        <v>2109800</v>
      </c>
      <c r="F152" s="33">
        <v>579522</v>
      </c>
      <c r="G152" s="38">
        <f t="shared" si="32"/>
        <v>0.27468101241823867</v>
      </c>
      <c r="H152" s="33">
        <v>669468</v>
      </c>
      <c r="I152" s="38">
        <f t="shared" si="33"/>
        <v>0.31731348943027776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1248990</v>
      </c>
      <c r="O152" s="38">
        <f t="shared" si="37"/>
        <v>0.59199450184851643</v>
      </c>
      <c r="P152" s="33">
        <v>930530</v>
      </c>
      <c r="Q152" s="33">
        <v>1950600</v>
      </c>
      <c r="R152" s="33">
        <v>1950600</v>
      </c>
      <c r="S152" s="33">
        <v>499596</v>
      </c>
      <c r="T152" s="38">
        <f t="shared" si="38"/>
        <v>0.25612426945555211</v>
      </c>
      <c r="U152" s="38">
        <f t="shared" si="39"/>
        <v>-0.28055194351606072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40000</v>
      </c>
      <c r="E155" s="33">
        <v>40000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69187</v>
      </c>
      <c r="Q155" s="33">
        <v>0</v>
      </c>
      <c r="R155" s="33">
        <v>0</v>
      </c>
      <c r="S155" s="33">
        <v>69187</v>
      </c>
      <c r="T155" s="38">
        <f t="shared" si="38"/>
        <v>0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2169800</v>
      </c>
      <c r="E157" s="34">
        <f>SUM(E151:E156)</f>
        <v>2169800</v>
      </c>
      <c r="F157" s="34">
        <f>SUM(F151:F156)</f>
        <v>579522</v>
      </c>
      <c r="G157" s="39">
        <f t="shared" si="32"/>
        <v>0.26708544566319475</v>
      </c>
      <c r="H157" s="34">
        <f>SUM(H151:H156)</f>
        <v>669468</v>
      </c>
      <c r="I157" s="39">
        <f t="shared" si="33"/>
        <v>0.30853903585583925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1248990</v>
      </c>
      <c r="O157" s="39">
        <f t="shared" si="37"/>
        <v>0.575624481519034</v>
      </c>
      <c r="P157" s="34">
        <f>SUM(P151:P156)</f>
        <v>999717</v>
      </c>
      <c r="Q157" s="34">
        <f>SUM(Q151:Q156)</f>
        <v>2090600</v>
      </c>
      <c r="R157" s="34">
        <f>SUM(R151:R156)</f>
        <v>2090600</v>
      </c>
      <c r="S157" s="34">
        <f>SUM(S151:S156)</f>
        <v>568783</v>
      </c>
      <c r="T157" s="39">
        <f t="shared" si="38"/>
        <v>0.27206687075480723</v>
      </c>
      <c r="U157" s="39">
        <f t="shared" si="39"/>
        <v>-0.33034248692379942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18336863</v>
      </c>
      <c r="E162" s="33">
        <v>18336863</v>
      </c>
      <c r="F162" s="33">
        <v>3751192</v>
      </c>
      <c r="G162" s="38">
        <f t="shared" si="32"/>
        <v>0.2045710872137726</v>
      </c>
      <c r="H162" s="33">
        <v>4176430</v>
      </c>
      <c r="I162" s="38">
        <f t="shared" si="33"/>
        <v>0.22776142244177752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7927622</v>
      </c>
      <c r="O162" s="38">
        <f t="shared" si="37"/>
        <v>0.43233250965555015</v>
      </c>
      <c r="P162" s="33">
        <v>8317908</v>
      </c>
      <c r="Q162" s="33">
        <v>24290472</v>
      </c>
      <c r="R162" s="33">
        <v>24290472</v>
      </c>
      <c r="S162" s="33">
        <v>4211842</v>
      </c>
      <c r="T162" s="38">
        <f t="shared" si="38"/>
        <v>0.17339481917024915</v>
      </c>
      <c r="U162" s="38">
        <f t="shared" si="39"/>
        <v>-0.49789899094820478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18336863</v>
      </c>
      <c r="E163" s="34">
        <f>SUM(E158:E162)</f>
        <v>18336863</v>
      </c>
      <c r="F163" s="34">
        <f>SUM(F158:F162)</f>
        <v>3751192</v>
      </c>
      <c r="G163" s="39">
        <f t="shared" si="32"/>
        <v>0.2045710872137726</v>
      </c>
      <c r="H163" s="34">
        <f>SUM(H158:H162)</f>
        <v>4176430</v>
      </c>
      <c r="I163" s="39">
        <f t="shared" si="33"/>
        <v>0.22776142244177752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7927622</v>
      </c>
      <c r="O163" s="39">
        <f t="shared" si="37"/>
        <v>0.43233250965555015</v>
      </c>
      <c r="P163" s="34">
        <f>SUM(P158:P162)</f>
        <v>8317908</v>
      </c>
      <c r="Q163" s="34">
        <f>SUM(Q158:Q162)</f>
        <v>24290472</v>
      </c>
      <c r="R163" s="34">
        <f>SUM(R158:R162)</f>
        <v>24290472</v>
      </c>
      <c r="S163" s="34">
        <f>SUM(S158:S162)</f>
        <v>4211842</v>
      </c>
      <c r="T163" s="39">
        <f t="shared" si="38"/>
        <v>0.17339481917024915</v>
      </c>
      <c r="U163" s="39">
        <f t="shared" si="39"/>
        <v>-0.49789899094820478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30000</v>
      </c>
      <c r="Q167" s="33">
        <v>0</v>
      </c>
      <c r="R167" s="33">
        <v>0</v>
      </c>
      <c r="S167" s="33">
        <v>30000</v>
      </c>
      <c r="T167" s="38">
        <f t="shared" si="38"/>
        <v>0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30000</v>
      </c>
      <c r="Q169" s="34">
        <f>SUM(Q164:Q168)</f>
        <v>0</v>
      </c>
      <c r="R169" s="34">
        <f>SUM(R164:R168)</f>
        <v>0</v>
      </c>
      <c r="S169" s="34">
        <f>SUM(S164:S168)</f>
        <v>30000</v>
      </c>
      <c r="T169" s="39">
        <f t="shared" si="38"/>
        <v>0</v>
      </c>
      <c r="U169" s="39">
        <f t="shared" si="39"/>
        <v>-1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746167759</v>
      </c>
      <c r="E170" s="34">
        <f>SUM(E105,E107:E111,E113:E120,E122:E125,E127:E131,E133:E136,E138:E143,E145:E149,E151:E156,E158:E162,E164:E168)</f>
        <v>739916464</v>
      </c>
      <c r="F170" s="34">
        <f>SUM(F105,F107:F111,F113:F120,F122:F125,F127:F131,F133:F136,F138:F143,F145:F149,F151:F156,F158:F162,F164:F168)</f>
        <v>162749058</v>
      </c>
      <c r="G170" s="39">
        <f t="shared" si="32"/>
        <v>0.21811322726957974</v>
      </c>
      <c r="H170" s="34">
        <f>SUM(H105,H107:H111,H113:H120,H122:H125,H127:H131,H133:H136,H138:H143,H145:H149,H151:H156,H158:H162,H164:H168)</f>
        <v>211556210</v>
      </c>
      <c r="I170" s="39">
        <f t="shared" si="33"/>
        <v>0.28352365463166573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374305268</v>
      </c>
      <c r="O170" s="39">
        <f t="shared" si="37"/>
        <v>0.50163688190124545</v>
      </c>
      <c r="P170" s="34">
        <f>SUM(P105,P107:P111,P113:P120,P122:P125,P127:P131,P133:P136,P138:P143,P145:P149,P151:P156,P158:P162,P164:P168)</f>
        <v>369328593</v>
      </c>
      <c r="Q170" s="34">
        <f>SUM(Q105,Q107:Q111,Q113:Q120,Q122:Q125,Q127:Q131,Q133:Q136,Q138:Q143,Q145:Q149,Q151:Q156,Q158:Q162,Q164:Q168)</f>
        <v>645200697</v>
      </c>
      <c r="R170" s="34">
        <f>SUM(R105,R107:R111,R113:R120,R122:R125,R127:R131,R133:R136,R138:R143,R145:R149,R151:R156,R158:R162,R164:R168)</f>
        <v>645200697</v>
      </c>
      <c r="S170" s="34">
        <f>SUM(S105,S107:S111,S113:S120,S122:S125,S127:S131,S133:S136,S138:S143,S145:S149,S151:S156,S158:S162,S164:S168)</f>
        <v>186412603</v>
      </c>
      <c r="T170" s="39">
        <f t="shared" si="38"/>
        <v>0.28892188720000717</v>
      </c>
      <c r="U170" s="39">
        <f t="shared" si="39"/>
        <v>-0.42718702529484365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10849951</v>
      </c>
      <c r="E175" s="33">
        <v>10849951</v>
      </c>
      <c r="F175" s="33">
        <v>2549298</v>
      </c>
      <c r="G175" s="38">
        <f t="shared" si="40"/>
        <v>0.23495940212080221</v>
      </c>
      <c r="H175" s="33">
        <v>1824543</v>
      </c>
      <c r="I175" s="38">
        <f t="shared" si="41"/>
        <v>0.16816140459989173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4373841</v>
      </c>
      <c r="O175" s="38">
        <f t="shared" si="45"/>
        <v>0.40312080672069395</v>
      </c>
      <c r="P175" s="33">
        <v>5528819</v>
      </c>
      <c r="Q175" s="33">
        <v>11722504</v>
      </c>
      <c r="R175" s="33">
        <v>11722504</v>
      </c>
      <c r="S175" s="33">
        <v>2610897</v>
      </c>
      <c r="T175" s="38">
        <f t="shared" si="46"/>
        <v>0.22272519591377404</v>
      </c>
      <c r="U175" s="38">
        <f t="shared" si="47"/>
        <v>-0.66999408011005612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20703095</v>
      </c>
      <c r="E176" s="33">
        <v>20703095</v>
      </c>
      <c r="F176" s="33">
        <v>2493322</v>
      </c>
      <c r="G176" s="38">
        <f t="shared" si="40"/>
        <v>0.12043233149439733</v>
      </c>
      <c r="H176" s="33">
        <v>3346089</v>
      </c>
      <c r="I176" s="38">
        <f t="shared" si="41"/>
        <v>0.16162264627583461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5839411</v>
      </c>
      <c r="O176" s="38">
        <f t="shared" si="45"/>
        <v>0.28205497777023192</v>
      </c>
      <c r="P176" s="33">
        <v>5057204</v>
      </c>
      <c r="Q176" s="33">
        <v>14807871</v>
      </c>
      <c r="R176" s="33">
        <v>14807871</v>
      </c>
      <c r="S176" s="33">
        <v>1197289</v>
      </c>
      <c r="T176" s="38">
        <f t="shared" si="46"/>
        <v>8.0854904800291685E-2</v>
      </c>
      <c r="U176" s="38">
        <f t="shared" si="47"/>
        <v>-0.33835198263704613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33971544</v>
      </c>
      <c r="E178" s="33">
        <v>33971544</v>
      </c>
      <c r="F178" s="33">
        <v>9385744</v>
      </c>
      <c r="G178" s="38">
        <f t="shared" si="40"/>
        <v>0.27628252634028055</v>
      </c>
      <c r="H178" s="33">
        <v>9556778</v>
      </c>
      <c r="I178" s="38">
        <f t="shared" si="41"/>
        <v>0.28131715179033367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18942522</v>
      </c>
      <c r="O178" s="38">
        <f t="shared" si="45"/>
        <v>0.55759967813061428</v>
      </c>
      <c r="P178" s="33">
        <v>14450363</v>
      </c>
      <c r="Q178" s="33">
        <v>35674764</v>
      </c>
      <c r="R178" s="33">
        <v>35674764</v>
      </c>
      <c r="S178" s="33">
        <v>7373126</v>
      </c>
      <c r="T178" s="38">
        <f t="shared" si="46"/>
        <v>0.20667623757791362</v>
      </c>
      <c r="U178" s="38">
        <f t="shared" si="47"/>
        <v>-0.33864789417400798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65524590</v>
      </c>
      <c r="E179" s="34">
        <f>SUM(E173:E178)</f>
        <v>65524590</v>
      </c>
      <c r="F179" s="34">
        <f>SUM(F173:F178)</f>
        <v>14428364</v>
      </c>
      <c r="G179" s="39">
        <f t="shared" si="40"/>
        <v>0.22019769982536327</v>
      </c>
      <c r="H179" s="34">
        <f>SUM(H173:H178)</f>
        <v>14727410</v>
      </c>
      <c r="I179" s="39">
        <f t="shared" si="41"/>
        <v>0.22476157424258589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29155774</v>
      </c>
      <c r="O179" s="39">
        <f t="shared" si="45"/>
        <v>0.44495927406794916</v>
      </c>
      <c r="P179" s="34">
        <f>SUM(P173:P178)</f>
        <v>25036386</v>
      </c>
      <c r="Q179" s="34">
        <f>SUM(Q173:Q178)</f>
        <v>62205139</v>
      </c>
      <c r="R179" s="34">
        <f>SUM(R173:R178)</f>
        <v>62205139</v>
      </c>
      <c r="S179" s="34">
        <f>SUM(S173:S178)</f>
        <v>11181312</v>
      </c>
      <c r="T179" s="39">
        <f t="shared" si="46"/>
        <v>0.17974900755386142</v>
      </c>
      <c r="U179" s="39">
        <f t="shared" si="47"/>
        <v>-0.41175974839180063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1942488</v>
      </c>
      <c r="E182" s="33">
        <v>1942488</v>
      </c>
      <c r="F182" s="33">
        <v>520157</v>
      </c>
      <c r="G182" s="38">
        <f t="shared" si="40"/>
        <v>0.2677787456087245</v>
      </c>
      <c r="H182" s="33">
        <v>592670</v>
      </c>
      <c r="I182" s="38">
        <f t="shared" si="41"/>
        <v>0.30510870594824779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1112827</v>
      </c>
      <c r="O182" s="38">
        <f t="shared" si="45"/>
        <v>0.57288745155697229</v>
      </c>
      <c r="P182" s="33">
        <v>1145753</v>
      </c>
      <c r="Q182" s="33">
        <v>1839972</v>
      </c>
      <c r="R182" s="33">
        <v>1839972</v>
      </c>
      <c r="S182" s="33">
        <v>595853</v>
      </c>
      <c r="T182" s="38">
        <f t="shared" si="46"/>
        <v>0.32383808014469784</v>
      </c>
      <c r="U182" s="38">
        <f t="shared" si="47"/>
        <v>-0.48272446155497739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3262400</v>
      </c>
      <c r="E184" s="33">
        <v>3262400</v>
      </c>
      <c r="F184" s="33">
        <v>60700</v>
      </c>
      <c r="G184" s="38">
        <f t="shared" si="40"/>
        <v>1.8605934281510545E-2</v>
      </c>
      <c r="H184" s="33">
        <v>141550</v>
      </c>
      <c r="I184" s="38">
        <f t="shared" si="41"/>
        <v>4.3388303089749877E-2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202250</v>
      </c>
      <c r="O184" s="38">
        <f t="shared" si="45"/>
        <v>6.1994237371260419E-2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5204888</v>
      </c>
      <c r="E185" s="34">
        <f>SUM(E180:E184)</f>
        <v>5204888</v>
      </c>
      <c r="F185" s="34">
        <f>SUM(F180:F184)</f>
        <v>580857</v>
      </c>
      <c r="G185" s="39">
        <f t="shared" si="40"/>
        <v>0.11159836676600918</v>
      </c>
      <c r="H185" s="34">
        <f>SUM(H180:H184)</f>
        <v>734220</v>
      </c>
      <c r="I185" s="39">
        <f t="shared" si="41"/>
        <v>0.14106355410529486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1315077</v>
      </c>
      <c r="O185" s="39">
        <f t="shared" si="45"/>
        <v>0.25266192087130407</v>
      </c>
      <c r="P185" s="34">
        <f>SUM(P180:P184)</f>
        <v>1145753</v>
      </c>
      <c r="Q185" s="34">
        <f>SUM(Q180:Q184)</f>
        <v>1839972</v>
      </c>
      <c r="R185" s="34">
        <f>SUM(R180:R184)</f>
        <v>1839972</v>
      </c>
      <c r="S185" s="34">
        <f>SUM(S180:S184)</f>
        <v>595853</v>
      </c>
      <c r="T185" s="39">
        <f t="shared" si="46"/>
        <v>0.32383808014469784</v>
      </c>
      <c r="U185" s="39">
        <f t="shared" si="47"/>
        <v>-0.35918125459850425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7154785</v>
      </c>
      <c r="E188" s="33">
        <v>7154785</v>
      </c>
      <c r="F188" s="33">
        <v>1198506</v>
      </c>
      <c r="G188" s="38">
        <f t="shared" si="40"/>
        <v>0.16751111319208054</v>
      </c>
      <c r="H188" s="33">
        <v>1354716</v>
      </c>
      <c r="I188" s="38">
        <f t="shared" si="41"/>
        <v>0.1893440543636182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2553222</v>
      </c>
      <c r="O188" s="38">
        <f t="shared" si="45"/>
        <v>0.35685516755569874</v>
      </c>
      <c r="P188" s="33">
        <v>2474331</v>
      </c>
      <c r="Q188" s="33">
        <v>7004858</v>
      </c>
      <c r="R188" s="33">
        <v>7004858</v>
      </c>
      <c r="S188" s="33">
        <v>1295141</v>
      </c>
      <c r="T188" s="38">
        <f t="shared" si="46"/>
        <v>0.18489182792856043</v>
      </c>
      <c r="U188" s="38">
        <f t="shared" si="47"/>
        <v>-0.45249200693035818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21951000</v>
      </c>
      <c r="F190" s="33">
        <v>4433188</v>
      </c>
      <c r="G190" s="38">
        <f t="shared" si="40"/>
        <v>0.20195836180584029</v>
      </c>
      <c r="H190" s="33">
        <v>5452349</v>
      </c>
      <c r="I190" s="38">
        <f t="shared" si="41"/>
        <v>0.24838727165049429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9885537</v>
      </c>
      <c r="O190" s="38">
        <f t="shared" si="45"/>
        <v>0.45034563345633455</v>
      </c>
      <c r="P190" s="33">
        <v>10072295</v>
      </c>
      <c r="Q190" s="33">
        <v>17473000</v>
      </c>
      <c r="R190" s="33">
        <v>17473000</v>
      </c>
      <c r="S190" s="33">
        <v>5397317</v>
      </c>
      <c r="T190" s="38">
        <f t="shared" si="46"/>
        <v>0.30889469467177932</v>
      </c>
      <c r="U190" s="38">
        <f t="shared" si="47"/>
        <v>-0.45867858318287935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29105785</v>
      </c>
      <c r="E191" s="34">
        <f>SUM(E186:E190)</f>
        <v>29105785</v>
      </c>
      <c r="F191" s="34">
        <f>SUM(F186:F190)</f>
        <v>5631694</v>
      </c>
      <c r="G191" s="39">
        <f t="shared" si="40"/>
        <v>0.19349053804939464</v>
      </c>
      <c r="H191" s="34">
        <f>SUM(H186:H190)</f>
        <v>6807065</v>
      </c>
      <c r="I191" s="39">
        <f t="shared" si="41"/>
        <v>0.23387326608782413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12438759</v>
      </c>
      <c r="O191" s="39">
        <f t="shared" si="45"/>
        <v>0.42736380413721875</v>
      </c>
      <c r="P191" s="34">
        <f>SUM(P186:P190)</f>
        <v>12546626</v>
      </c>
      <c r="Q191" s="34">
        <f>SUM(Q186:Q190)</f>
        <v>24477858</v>
      </c>
      <c r="R191" s="34">
        <f>SUM(R186:R190)</f>
        <v>24477858</v>
      </c>
      <c r="S191" s="34">
        <f>SUM(S186:S190)</f>
        <v>6692458</v>
      </c>
      <c r="T191" s="39">
        <f t="shared" si="46"/>
        <v>0.27340864547870158</v>
      </c>
      <c r="U191" s="39">
        <f t="shared" si="47"/>
        <v>-0.45745852311210999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22217702</v>
      </c>
      <c r="E197" s="33">
        <v>22217702</v>
      </c>
      <c r="F197" s="33">
        <v>5487630</v>
      </c>
      <c r="G197" s="38">
        <f t="shared" si="40"/>
        <v>0.24699359096633847</v>
      </c>
      <c r="H197" s="33">
        <v>5570797</v>
      </c>
      <c r="I197" s="38">
        <f t="shared" si="41"/>
        <v>0.25073686738619505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11058427</v>
      </c>
      <c r="O197" s="38">
        <f t="shared" si="45"/>
        <v>0.49773045835253349</v>
      </c>
      <c r="P197" s="33">
        <v>10864588</v>
      </c>
      <c r="Q197" s="33">
        <v>25024440</v>
      </c>
      <c r="R197" s="33">
        <v>25024440</v>
      </c>
      <c r="S197" s="33">
        <v>5386139</v>
      </c>
      <c r="T197" s="38">
        <f t="shared" si="46"/>
        <v>0.21523514612115197</v>
      </c>
      <c r="U197" s="38">
        <f t="shared" si="47"/>
        <v>-0.4872518865878761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22217702</v>
      </c>
      <c r="E198" s="34">
        <f>SUM(E192:E197)</f>
        <v>22217702</v>
      </c>
      <c r="F198" s="34">
        <f>SUM(F192:F197)</f>
        <v>5487630</v>
      </c>
      <c r="G198" s="39">
        <f t="shared" si="40"/>
        <v>0.24699359096633847</v>
      </c>
      <c r="H198" s="34">
        <f>SUM(H192:H197)</f>
        <v>5570797</v>
      </c>
      <c r="I198" s="39">
        <f t="shared" si="41"/>
        <v>0.25073686738619505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11058427</v>
      </c>
      <c r="O198" s="39">
        <f t="shared" si="45"/>
        <v>0.49773045835253349</v>
      </c>
      <c r="P198" s="34">
        <f>SUM(P192:P197)</f>
        <v>10864588</v>
      </c>
      <c r="Q198" s="34">
        <f>SUM(Q192:Q197)</f>
        <v>25024440</v>
      </c>
      <c r="R198" s="34">
        <f>SUM(R192:R197)</f>
        <v>25024440</v>
      </c>
      <c r="S198" s="34">
        <f>SUM(S192:S197)</f>
        <v>5386139</v>
      </c>
      <c r="T198" s="39">
        <f t="shared" si="46"/>
        <v>0.21523514612115197</v>
      </c>
      <c r="U198" s="39">
        <f t="shared" si="47"/>
        <v>-0.4872518865878761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5891231</v>
      </c>
      <c r="E199" s="33">
        <v>5891231</v>
      </c>
      <c r="F199" s="33">
        <v>1144045</v>
      </c>
      <c r="G199" s="38">
        <f t="shared" si="40"/>
        <v>0.19419455797947832</v>
      </c>
      <c r="H199" s="33">
        <v>1459703</v>
      </c>
      <c r="I199" s="38">
        <f t="shared" si="41"/>
        <v>0.24777554979595945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2603748</v>
      </c>
      <c r="O199" s="38">
        <f t="shared" si="45"/>
        <v>0.44197010777543777</v>
      </c>
      <c r="P199" s="33">
        <v>2024907</v>
      </c>
      <c r="Q199" s="33">
        <v>4793596</v>
      </c>
      <c r="R199" s="33">
        <v>4793596</v>
      </c>
      <c r="S199" s="33">
        <v>787019</v>
      </c>
      <c r="T199" s="38">
        <f t="shared" si="46"/>
        <v>0.16418133693369236</v>
      </c>
      <c r="U199" s="38">
        <f t="shared" si="47"/>
        <v>-0.27912590553541472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5891231</v>
      </c>
      <c r="E204" s="34">
        <f>SUM(E199:E203)</f>
        <v>5891231</v>
      </c>
      <c r="F204" s="34">
        <f>SUM(F199:F203)</f>
        <v>1144045</v>
      </c>
      <c r="G204" s="39">
        <f t="shared" si="40"/>
        <v>0.19419455797947832</v>
      </c>
      <c r="H204" s="34">
        <f>SUM(H199:H203)</f>
        <v>1459703</v>
      </c>
      <c r="I204" s="39">
        <f t="shared" si="41"/>
        <v>0.24777554979595945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2603748</v>
      </c>
      <c r="O204" s="39">
        <f t="shared" si="45"/>
        <v>0.44197010777543777</v>
      </c>
      <c r="P204" s="34">
        <f>SUM(P199:P203)</f>
        <v>2024907</v>
      </c>
      <c r="Q204" s="34">
        <f>SUM(Q199:Q203)</f>
        <v>4793596</v>
      </c>
      <c r="R204" s="34">
        <f>SUM(R199:R203)</f>
        <v>4793596</v>
      </c>
      <c r="S204" s="34">
        <f>SUM(S199:S203)</f>
        <v>787019</v>
      </c>
      <c r="T204" s="39">
        <f t="shared" si="46"/>
        <v>0.16418133693369236</v>
      </c>
      <c r="U204" s="39">
        <f t="shared" si="47"/>
        <v>-0.27912590553541472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127944196</v>
      </c>
      <c r="E205" s="34">
        <f>SUM(E173:E178,E180:E184,E186:E190,E192:E197,E199:E203)</f>
        <v>127944196</v>
      </c>
      <c r="F205" s="34">
        <f>SUM(F173:F178,F180:F184,F186:F190,F192:F197,F199:F203)</f>
        <v>27272590</v>
      </c>
      <c r="G205" s="39">
        <f t="shared" si="40"/>
        <v>0.213160040491403</v>
      </c>
      <c r="H205" s="34">
        <f>SUM(H173:H178,H180:H184,H186:H190,H192:H197,H199:H203)</f>
        <v>29299195</v>
      </c>
      <c r="I205" s="39">
        <f t="shared" si="41"/>
        <v>0.22899979769305048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56571785</v>
      </c>
      <c r="O205" s="39">
        <f t="shared" si="45"/>
        <v>0.44215983818445348</v>
      </c>
      <c r="P205" s="34">
        <f>SUM(P173:P178,P180:P184,P186:P190,P192:P197,P199:P203)</f>
        <v>51618260</v>
      </c>
      <c r="Q205" s="34">
        <f>SUM(Q173:Q178,Q180:Q184,Q186:Q190,Q192:Q197,Q199:Q203)</f>
        <v>118341005</v>
      </c>
      <c r="R205" s="34">
        <f>SUM(R173:R178,R180:R184,R186:R190,R192:R197,R199:R203)</f>
        <v>118341005</v>
      </c>
      <c r="S205" s="34">
        <f>SUM(S173:S178,S180:S184,S186:S190,S192:S197,S199:S203)</f>
        <v>24642781</v>
      </c>
      <c r="T205" s="39">
        <f t="shared" si="46"/>
        <v>0.20823535341786223</v>
      </c>
      <c r="U205" s="39">
        <f t="shared" si="47"/>
        <v>-0.43238700800840635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1000000</v>
      </c>
      <c r="E209" s="33">
        <v>1000000</v>
      </c>
      <c r="F209" s="33">
        <v>79000</v>
      </c>
      <c r="G209" s="38">
        <f t="shared" si="48"/>
        <v>7.9000000000000001E-2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79000</v>
      </c>
      <c r="O209" s="38">
        <f t="shared" si="53"/>
        <v>7.9000000000000001E-2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1058073</v>
      </c>
      <c r="E214" s="33">
        <v>1058073</v>
      </c>
      <c r="F214" s="33">
        <v>59437</v>
      </c>
      <c r="G214" s="38">
        <f t="shared" si="48"/>
        <v>5.6174762988943104E-2</v>
      </c>
      <c r="H214" s="33">
        <v>324731</v>
      </c>
      <c r="I214" s="38">
        <f t="shared" si="49"/>
        <v>0.30690793546381018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384168</v>
      </c>
      <c r="O214" s="38">
        <f t="shared" si="53"/>
        <v>0.36308269845275326</v>
      </c>
      <c r="P214" s="33">
        <v>430734</v>
      </c>
      <c r="Q214" s="33">
        <v>1489032</v>
      </c>
      <c r="R214" s="33">
        <v>1489032</v>
      </c>
      <c r="S214" s="33">
        <v>370483</v>
      </c>
      <c r="T214" s="38">
        <f t="shared" si="54"/>
        <v>0.2488079503999914</v>
      </c>
      <c r="U214" s="38">
        <f t="shared" si="55"/>
        <v>-0.24609852020040213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29636460</v>
      </c>
      <c r="E215" s="33">
        <v>29636460</v>
      </c>
      <c r="F215" s="33">
        <v>6338713</v>
      </c>
      <c r="G215" s="38">
        <f t="shared" si="48"/>
        <v>0.21388225854234952</v>
      </c>
      <c r="H215" s="33">
        <v>7396086</v>
      </c>
      <c r="I215" s="38">
        <f t="shared" si="49"/>
        <v>0.24956037259510752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13734799</v>
      </c>
      <c r="O215" s="38">
        <f t="shared" si="53"/>
        <v>0.46344263113745704</v>
      </c>
      <c r="P215" s="33">
        <v>12885960</v>
      </c>
      <c r="Q215" s="33">
        <v>26103517</v>
      </c>
      <c r="R215" s="33">
        <v>26103517</v>
      </c>
      <c r="S215" s="33">
        <v>6706845</v>
      </c>
      <c r="T215" s="38">
        <f t="shared" si="54"/>
        <v>0.25693261946273371</v>
      </c>
      <c r="U215" s="38">
        <f t="shared" si="55"/>
        <v>-0.42603531285212748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31694533</v>
      </c>
      <c r="E216" s="34">
        <f>SUM(E208:E215)</f>
        <v>31694533</v>
      </c>
      <c r="F216" s="34">
        <f>SUM(F208:F215)</f>
        <v>6477150</v>
      </c>
      <c r="G216" s="39">
        <f t="shared" si="48"/>
        <v>0.20436174276491154</v>
      </c>
      <c r="H216" s="34">
        <f>SUM(H208:H215)</f>
        <v>7720817</v>
      </c>
      <c r="I216" s="39">
        <f t="shared" si="49"/>
        <v>0.24360090744987473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14197967</v>
      </c>
      <c r="O216" s="39">
        <f t="shared" si="53"/>
        <v>0.44796265021478626</v>
      </c>
      <c r="P216" s="34">
        <f>SUM(P208:P215)</f>
        <v>13316694</v>
      </c>
      <c r="Q216" s="34">
        <f>SUM(Q208:Q215)</f>
        <v>27592549</v>
      </c>
      <c r="R216" s="34">
        <f>SUM(R208:R215)</f>
        <v>27592549</v>
      </c>
      <c r="S216" s="34">
        <f>SUM(S208:S215)</f>
        <v>7077328</v>
      </c>
      <c r="T216" s="39">
        <f t="shared" si="54"/>
        <v>0.25649417166931548</v>
      </c>
      <c r="U216" s="39">
        <f t="shared" si="55"/>
        <v>-0.42021518253704715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20916</v>
      </c>
      <c r="E217" s="33">
        <v>20916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265865</v>
      </c>
      <c r="Q217" s="33">
        <v>715188</v>
      </c>
      <c r="R217" s="33">
        <v>715188</v>
      </c>
      <c r="S217" s="33">
        <v>132933</v>
      </c>
      <c r="T217" s="38">
        <f t="shared" si="54"/>
        <v>0.18587140723837647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5177928</v>
      </c>
      <c r="E220" s="33">
        <v>5177928</v>
      </c>
      <c r="F220" s="33">
        <v>67419</v>
      </c>
      <c r="G220" s="38">
        <f t="shared" si="48"/>
        <v>1.302045914891053E-2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67419</v>
      </c>
      <c r="O220" s="38">
        <f t="shared" si="53"/>
        <v>1.302045914891053E-2</v>
      </c>
      <c r="P220" s="33">
        <v>180686</v>
      </c>
      <c r="Q220" s="33">
        <v>465804</v>
      </c>
      <c r="R220" s="33">
        <v>465804</v>
      </c>
      <c r="S220" s="33">
        <v>85493</v>
      </c>
      <c r="T220" s="38">
        <f t="shared" si="54"/>
        <v>0.18353856987058934</v>
      </c>
      <c r="U220" s="38">
        <f t="shared" si="55"/>
        <v>-1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36044230</v>
      </c>
      <c r="E223" s="33">
        <v>36044230</v>
      </c>
      <c r="F223" s="33">
        <v>9091942</v>
      </c>
      <c r="G223" s="38">
        <f t="shared" si="48"/>
        <v>0.25224403462079786</v>
      </c>
      <c r="H223" s="33">
        <v>8810245</v>
      </c>
      <c r="I223" s="38">
        <f t="shared" si="49"/>
        <v>0.24442871993658902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17902187</v>
      </c>
      <c r="O223" s="38">
        <f t="shared" si="53"/>
        <v>0.49667275455738685</v>
      </c>
      <c r="P223" s="33">
        <v>15980796</v>
      </c>
      <c r="Q223" s="33">
        <v>31506449</v>
      </c>
      <c r="R223" s="33">
        <v>31506449</v>
      </c>
      <c r="S223" s="33">
        <v>8108312</v>
      </c>
      <c r="T223" s="38">
        <f t="shared" si="54"/>
        <v>0.25735404202485657</v>
      </c>
      <c r="U223" s="38">
        <f t="shared" si="55"/>
        <v>-0.44869798725920784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41243074</v>
      </c>
      <c r="E224" s="34">
        <f>SUM(E217:E223)</f>
        <v>41243074</v>
      </c>
      <c r="F224" s="34">
        <f>SUM(F217:F223)</f>
        <v>9159361</v>
      </c>
      <c r="G224" s="39">
        <f t="shared" si="48"/>
        <v>0.22208240346003308</v>
      </c>
      <c r="H224" s="34">
        <f>SUM(H217:H223)</f>
        <v>8810245</v>
      </c>
      <c r="I224" s="39">
        <f t="shared" si="49"/>
        <v>0.21361756400601953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17969606</v>
      </c>
      <c r="O224" s="39">
        <f t="shared" si="53"/>
        <v>0.43569996746605261</v>
      </c>
      <c r="P224" s="34">
        <f>SUM(P217:P223)</f>
        <v>16427347</v>
      </c>
      <c r="Q224" s="34">
        <f>SUM(Q217:Q223)</f>
        <v>32687441</v>
      </c>
      <c r="R224" s="34">
        <f>SUM(R217:R223)</f>
        <v>32687441</v>
      </c>
      <c r="S224" s="34">
        <f>SUM(S217:S223)</f>
        <v>8326738</v>
      </c>
      <c r="T224" s="39">
        <f t="shared" si="54"/>
        <v>0.25473814239542336</v>
      </c>
      <c r="U224" s="39">
        <f t="shared" si="55"/>
        <v>-0.46368424554494403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</v>
      </c>
      <c r="E225" s="33">
        <v>500000</v>
      </c>
      <c r="F225" s="33">
        <v>15552</v>
      </c>
      <c r="G225" s="38">
        <f t="shared" si="48"/>
        <v>3.1104E-2</v>
      </c>
      <c r="H225" s="33">
        <v>23508</v>
      </c>
      <c r="I225" s="38">
        <f t="shared" si="49"/>
        <v>4.7016000000000002E-2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39060</v>
      </c>
      <c r="O225" s="38">
        <f t="shared" si="53"/>
        <v>7.8119999999999995E-2</v>
      </c>
      <c r="P225" s="33">
        <v>368743</v>
      </c>
      <c r="Q225" s="33">
        <v>750000</v>
      </c>
      <c r="R225" s="33">
        <v>750000</v>
      </c>
      <c r="S225" s="33">
        <v>26020</v>
      </c>
      <c r="T225" s="38">
        <f t="shared" si="54"/>
        <v>3.4693333333333333E-2</v>
      </c>
      <c r="U225" s="38">
        <f t="shared" si="55"/>
        <v>-0.93624828132330651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14321213</v>
      </c>
      <c r="E226" s="33">
        <v>14321213</v>
      </c>
      <c r="F226" s="33">
        <v>3413777</v>
      </c>
      <c r="G226" s="38">
        <f t="shared" si="48"/>
        <v>0.23837205689210822</v>
      </c>
      <c r="H226" s="33">
        <v>4151614</v>
      </c>
      <c r="I226" s="38">
        <f t="shared" si="49"/>
        <v>0.28989262292237394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7565391</v>
      </c>
      <c r="O226" s="38">
        <f t="shared" si="53"/>
        <v>0.52826467981448222</v>
      </c>
      <c r="P226" s="33">
        <v>7031049</v>
      </c>
      <c r="Q226" s="33">
        <v>12956069</v>
      </c>
      <c r="R226" s="33">
        <v>12956069</v>
      </c>
      <c r="S226" s="33">
        <v>4063535</v>
      </c>
      <c r="T226" s="38">
        <f t="shared" si="54"/>
        <v>0.31363949975876171</v>
      </c>
      <c r="U226" s="38">
        <f t="shared" si="55"/>
        <v>-0.40953135158068166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3175130</v>
      </c>
      <c r="E227" s="33">
        <v>3175130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9228596</v>
      </c>
      <c r="R227" s="33">
        <v>9228596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33015146</v>
      </c>
      <c r="E229" s="33">
        <v>33015146</v>
      </c>
      <c r="F229" s="33">
        <v>6947493</v>
      </c>
      <c r="G229" s="38">
        <f t="shared" si="48"/>
        <v>0.21043350830555163</v>
      </c>
      <c r="H229" s="33">
        <v>9277210</v>
      </c>
      <c r="I229" s="38">
        <f t="shared" si="49"/>
        <v>0.28099860591257114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16224703</v>
      </c>
      <c r="O229" s="38">
        <f t="shared" si="53"/>
        <v>0.49143211421812277</v>
      </c>
      <c r="P229" s="33">
        <v>16748661</v>
      </c>
      <c r="Q229" s="33">
        <v>30012469</v>
      </c>
      <c r="R229" s="33">
        <v>30012469</v>
      </c>
      <c r="S229" s="33">
        <v>7371729</v>
      </c>
      <c r="T229" s="38">
        <f t="shared" si="54"/>
        <v>0.24562221122160927</v>
      </c>
      <c r="U229" s="38">
        <f t="shared" si="55"/>
        <v>-0.4460924368819692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51011489</v>
      </c>
      <c r="E230" s="34">
        <f>SUM(E225:E229)</f>
        <v>51011489</v>
      </c>
      <c r="F230" s="34">
        <f>SUM(F225:F229)</f>
        <v>10376822</v>
      </c>
      <c r="G230" s="39">
        <f t="shared" si="48"/>
        <v>0.20342127241178942</v>
      </c>
      <c r="H230" s="34">
        <f>SUM(H225:H229)</f>
        <v>13452332</v>
      </c>
      <c r="I230" s="39">
        <f t="shared" si="49"/>
        <v>0.26371180813796674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23829154</v>
      </c>
      <c r="O230" s="39">
        <f t="shared" si="53"/>
        <v>0.46713308054975616</v>
      </c>
      <c r="P230" s="34">
        <f>SUM(P225:P229)</f>
        <v>24148453</v>
      </c>
      <c r="Q230" s="34">
        <f>SUM(Q225:Q229)</f>
        <v>52947134</v>
      </c>
      <c r="R230" s="34">
        <f>SUM(R225:R229)</f>
        <v>52947134</v>
      </c>
      <c r="S230" s="34">
        <f>SUM(S225:S229)</f>
        <v>11461284</v>
      </c>
      <c r="T230" s="39">
        <f t="shared" si="54"/>
        <v>0.21646656077739732</v>
      </c>
      <c r="U230" s="39">
        <f t="shared" si="55"/>
        <v>-0.44293193439761958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123949096</v>
      </c>
      <c r="E231" s="34">
        <f>SUM(E208:E215,E217:E223,E225:E229)</f>
        <v>123949096</v>
      </c>
      <c r="F231" s="34">
        <f>SUM(F208:F215,F217:F223,F225:F229)</f>
        <v>26013333</v>
      </c>
      <c r="G231" s="39">
        <f t="shared" si="48"/>
        <v>0.20987109901955234</v>
      </c>
      <c r="H231" s="34">
        <f>SUM(H208:H215,H217:H223,H225:H229)</f>
        <v>29983394</v>
      </c>
      <c r="I231" s="39">
        <f t="shared" si="49"/>
        <v>0.24190086872436731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55996727</v>
      </c>
      <c r="O231" s="39">
        <f t="shared" si="53"/>
        <v>0.45177196774391964</v>
      </c>
      <c r="P231" s="34">
        <f>SUM(P208:P215,P217:P223,P225:P229)</f>
        <v>53892494</v>
      </c>
      <c r="Q231" s="34">
        <f>SUM(Q208:Q215,Q217:Q223,Q225:Q229)</f>
        <v>113227124</v>
      </c>
      <c r="R231" s="34">
        <f>SUM(R208:R215,R217:R223,R225:R229)</f>
        <v>113227124</v>
      </c>
      <c r="S231" s="34">
        <f>SUM(S208:S215,S217:S223,S225:S229)</f>
        <v>26865350</v>
      </c>
      <c r="T231" s="39">
        <f t="shared" si="54"/>
        <v>0.23726956095784965</v>
      </c>
      <c r="U231" s="39">
        <f t="shared" si="55"/>
        <v>-0.44364434126949104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793049</v>
      </c>
      <c r="E234" s="33">
        <v>793049</v>
      </c>
      <c r="F234" s="33">
        <v>0</v>
      </c>
      <c r="G234" s="38">
        <f t="shared" ref="G234:G260" si="56">IF(($D234     =0),0,($F234     /$D234     ))</f>
        <v>0</v>
      </c>
      <c r="H234" s="33">
        <v>170334</v>
      </c>
      <c r="I234" s="38">
        <f t="shared" ref="I234:I260" si="57">IF(($D234     =0),0,($H234     /$D234     ))</f>
        <v>0.21478370188979495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170334</v>
      </c>
      <c r="O234" s="38">
        <f t="shared" ref="O234:O260" si="61">IF(($D234     =0),0,($N234     /$D234     ))</f>
        <v>0.21478370188979495</v>
      </c>
      <c r="P234" s="33">
        <v>100670</v>
      </c>
      <c r="Q234" s="33">
        <v>747591</v>
      </c>
      <c r="R234" s="33">
        <v>747591</v>
      </c>
      <c r="S234" s="33">
        <v>99320</v>
      </c>
      <c r="T234" s="38">
        <f t="shared" ref="T234:T260" si="62">IF(($Q234     =0),0,($S234     /$Q234     ))</f>
        <v>0.132853391761003</v>
      </c>
      <c r="U234" s="38">
        <f t="shared" ref="U234:U260" si="63">IF(($P234     =0),0,(($H234     /$P234     )-1))</f>
        <v>0.69200357604052853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7625032</v>
      </c>
      <c r="E235" s="33">
        <v>7625032</v>
      </c>
      <c r="F235" s="33">
        <v>1917304</v>
      </c>
      <c r="G235" s="38">
        <f t="shared" si="56"/>
        <v>0.25144864965812602</v>
      </c>
      <c r="H235" s="33">
        <v>1856813</v>
      </c>
      <c r="I235" s="38">
        <f t="shared" si="57"/>
        <v>0.24351543704996911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3774117</v>
      </c>
      <c r="O235" s="38">
        <f t="shared" si="61"/>
        <v>0.49496408670809511</v>
      </c>
      <c r="P235" s="33">
        <v>3773649</v>
      </c>
      <c r="Q235" s="33">
        <v>7561489</v>
      </c>
      <c r="R235" s="33">
        <v>7561489</v>
      </c>
      <c r="S235" s="33">
        <v>2345093</v>
      </c>
      <c r="T235" s="38">
        <f t="shared" si="62"/>
        <v>0.31013640302855694</v>
      </c>
      <c r="U235" s="38">
        <f t="shared" si="63"/>
        <v>-0.50795291241978258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37423446</v>
      </c>
      <c r="E239" s="33">
        <v>37423446</v>
      </c>
      <c r="F239" s="33">
        <v>8898214</v>
      </c>
      <c r="G239" s="38">
        <f t="shared" si="56"/>
        <v>0.2377711021053486</v>
      </c>
      <c r="H239" s="33">
        <v>9439842</v>
      </c>
      <c r="I239" s="38">
        <f t="shared" si="57"/>
        <v>0.25224406111612491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18338056</v>
      </c>
      <c r="O239" s="38">
        <f t="shared" si="61"/>
        <v>0.49001516322147354</v>
      </c>
      <c r="P239" s="33">
        <v>18741758</v>
      </c>
      <c r="Q239" s="33">
        <v>35234579</v>
      </c>
      <c r="R239" s="33">
        <v>35234579</v>
      </c>
      <c r="S239" s="33">
        <v>8992615</v>
      </c>
      <c r="T239" s="38">
        <f t="shared" si="62"/>
        <v>0.25522129837282859</v>
      </c>
      <c r="U239" s="38">
        <f t="shared" si="63"/>
        <v>-0.4963203558598932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45841527</v>
      </c>
      <c r="E240" s="34">
        <f>SUM(E234:E239)</f>
        <v>45841527</v>
      </c>
      <c r="F240" s="34">
        <f>SUM(F234:F239)</f>
        <v>10815518</v>
      </c>
      <c r="G240" s="39">
        <f t="shared" si="56"/>
        <v>0.23593276026778079</v>
      </c>
      <c r="H240" s="34">
        <f>SUM(H234:H239)</f>
        <v>11466989</v>
      </c>
      <c r="I240" s="39">
        <f t="shared" si="57"/>
        <v>0.25014413241513528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22282507</v>
      </c>
      <c r="O240" s="39">
        <f t="shared" si="61"/>
        <v>0.4860768926829161</v>
      </c>
      <c r="P240" s="34">
        <f>SUM(P234:P239)</f>
        <v>22616077</v>
      </c>
      <c r="Q240" s="34">
        <f>SUM(Q234:Q239)</f>
        <v>43543659</v>
      </c>
      <c r="R240" s="34">
        <f>SUM(R234:R239)</f>
        <v>43543659</v>
      </c>
      <c r="S240" s="34">
        <f>SUM(S234:S239)</f>
        <v>11437028</v>
      </c>
      <c r="T240" s="39">
        <f t="shared" si="62"/>
        <v>0.26265656728572123</v>
      </c>
      <c r="U240" s="39">
        <f t="shared" si="63"/>
        <v>-0.49297179170375127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208792</v>
      </c>
      <c r="G243" s="38">
        <f t="shared" si="56"/>
        <v>0</v>
      </c>
      <c r="H243" s="33">
        <v>192436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401228</v>
      </c>
      <c r="O243" s="38">
        <f t="shared" si="61"/>
        <v>0</v>
      </c>
      <c r="P243" s="33">
        <v>1548656</v>
      </c>
      <c r="Q243" s="33">
        <v>2540496</v>
      </c>
      <c r="R243" s="33">
        <v>2540496</v>
      </c>
      <c r="S243" s="33">
        <v>747021</v>
      </c>
      <c r="T243" s="38">
        <f t="shared" si="62"/>
        <v>0.29404533602886995</v>
      </c>
      <c r="U243" s="38">
        <f t="shared" si="63"/>
        <v>-0.87573999648727674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18612758</v>
      </c>
      <c r="E246" s="33">
        <v>18612758</v>
      </c>
      <c r="F246" s="33">
        <v>998275</v>
      </c>
      <c r="G246" s="38">
        <f t="shared" si="56"/>
        <v>5.3633910675677403E-2</v>
      </c>
      <c r="H246" s="33">
        <v>4019427</v>
      </c>
      <c r="I246" s="38">
        <f t="shared" si="57"/>
        <v>0.2159501026124124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5017702</v>
      </c>
      <c r="O246" s="38">
        <f t="shared" si="61"/>
        <v>0.26958401328808984</v>
      </c>
      <c r="P246" s="33">
        <v>5784998</v>
      </c>
      <c r="Q246" s="33">
        <v>17251163</v>
      </c>
      <c r="R246" s="33">
        <v>17251163</v>
      </c>
      <c r="S246" s="33">
        <v>4024767</v>
      </c>
      <c r="T246" s="38">
        <f t="shared" si="62"/>
        <v>0.23330409665713553</v>
      </c>
      <c r="U246" s="38">
        <f t="shared" si="63"/>
        <v>-0.30519820404432296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18612758</v>
      </c>
      <c r="E247" s="34">
        <f>SUM(E241:E246)</f>
        <v>18612758</v>
      </c>
      <c r="F247" s="34">
        <f>SUM(F241:F246)</f>
        <v>1207067</v>
      </c>
      <c r="G247" s="39">
        <f t="shared" si="56"/>
        <v>6.4851592654887574E-2</v>
      </c>
      <c r="H247" s="34">
        <f>SUM(H241:H246)</f>
        <v>4211863</v>
      </c>
      <c r="I247" s="39">
        <f t="shared" si="57"/>
        <v>0.22628903250125532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5418930</v>
      </c>
      <c r="O247" s="39">
        <f t="shared" si="61"/>
        <v>0.29114062515614292</v>
      </c>
      <c r="P247" s="34">
        <f>SUM(P241:P246)</f>
        <v>7333654</v>
      </c>
      <c r="Q247" s="34">
        <f>SUM(Q241:Q246)</f>
        <v>19791659</v>
      </c>
      <c r="R247" s="34">
        <f>SUM(R241:R246)</f>
        <v>19791659</v>
      </c>
      <c r="S247" s="34">
        <f>SUM(S241:S246)</f>
        <v>4771788</v>
      </c>
      <c r="T247" s="39">
        <f t="shared" si="62"/>
        <v>0.24110096076331955</v>
      </c>
      <c r="U247" s="39">
        <f t="shared" si="63"/>
        <v>-0.4256801588948701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209819</v>
      </c>
      <c r="Q251" s="33">
        <v>350000</v>
      </c>
      <c r="R251" s="33">
        <v>350000</v>
      </c>
      <c r="S251" s="33">
        <v>0</v>
      </c>
      <c r="T251" s="38">
        <f t="shared" si="62"/>
        <v>0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209819</v>
      </c>
      <c r="Q254" s="34">
        <f>SUM(Q248:Q253)</f>
        <v>350000</v>
      </c>
      <c r="R254" s="34">
        <f>SUM(R248:R253)</f>
        <v>350000</v>
      </c>
      <c r="S254" s="34">
        <f>SUM(S248:S253)</f>
        <v>0</v>
      </c>
      <c r="T254" s="39">
        <f t="shared" si="62"/>
        <v>0</v>
      </c>
      <c r="U254" s="39">
        <f t="shared" si="63"/>
        <v>-1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172613</v>
      </c>
      <c r="E255" s="33">
        <v>172613</v>
      </c>
      <c r="F255" s="33">
        <v>0</v>
      </c>
      <c r="G255" s="38">
        <f t="shared" si="56"/>
        <v>0</v>
      </c>
      <c r="H255" s="33">
        <v>1062</v>
      </c>
      <c r="I255" s="38">
        <f t="shared" si="57"/>
        <v>6.1524914114232413E-3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1062</v>
      </c>
      <c r="O255" s="38">
        <f t="shared" si="61"/>
        <v>6.1524914114232413E-3</v>
      </c>
      <c r="P255" s="33">
        <v>7717</v>
      </c>
      <c r="Q255" s="33">
        <v>223500</v>
      </c>
      <c r="R255" s="33">
        <v>223500</v>
      </c>
      <c r="S255" s="33">
        <v>3624</v>
      </c>
      <c r="T255" s="38">
        <f t="shared" si="62"/>
        <v>1.6214765100671141E-2</v>
      </c>
      <c r="U255" s="38">
        <f t="shared" si="63"/>
        <v>-0.86238175456783728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163847</v>
      </c>
      <c r="E256" s="33">
        <v>163847</v>
      </c>
      <c r="F256" s="33">
        <v>38574</v>
      </c>
      <c r="G256" s="38">
        <f t="shared" si="56"/>
        <v>0.23542695319413842</v>
      </c>
      <c r="H256" s="33">
        <v>56286</v>
      </c>
      <c r="I256" s="38">
        <f t="shared" si="57"/>
        <v>0.34352780337754124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94860</v>
      </c>
      <c r="O256" s="38">
        <f t="shared" si="61"/>
        <v>0.57895475657167972</v>
      </c>
      <c r="P256" s="33">
        <v>91439</v>
      </c>
      <c r="Q256" s="33">
        <v>163847</v>
      </c>
      <c r="R256" s="33">
        <v>163847</v>
      </c>
      <c r="S256" s="33">
        <v>53055</v>
      </c>
      <c r="T256" s="38">
        <f t="shared" si="62"/>
        <v>0.32380818690607699</v>
      </c>
      <c r="U256" s="38">
        <f t="shared" si="63"/>
        <v>-0.38444208707444305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3778600</v>
      </c>
      <c r="E257" s="33">
        <v>3778600</v>
      </c>
      <c r="F257" s="33">
        <v>540829</v>
      </c>
      <c r="G257" s="38">
        <f t="shared" si="56"/>
        <v>0.14312946593976605</v>
      </c>
      <c r="H257" s="33">
        <v>1433220</v>
      </c>
      <c r="I257" s="38">
        <f t="shared" si="57"/>
        <v>0.37929921134811834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1974049</v>
      </c>
      <c r="O257" s="38">
        <f t="shared" si="61"/>
        <v>0.52242867728788445</v>
      </c>
      <c r="P257" s="33">
        <v>1573452</v>
      </c>
      <c r="Q257" s="33">
        <v>4980797</v>
      </c>
      <c r="R257" s="33">
        <v>4980797</v>
      </c>
      <c r="S257" s="33">
        <v>982203</v>
      </c>
      <c r="T257" s="38">
        <f t="shared" si="62"/>
        <v>0.19719795847933574</v>
      </c>
      <c r="U257" s="38">
        <f t="shared" si="63"/>
        <v>-8.9123786426278051E-2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4115060</v>
      </c>
      <c r="E259" s="34">
        <f>SUM(E255:E258)</f>
        <v>4115060</v>
      </c>
      <c r="F259" s="34">
        <f>SUM(F255:F258)</f>
        <v>579403</v>
      </c>
      <c r="G259" s="39">
        <f t="shared" si="56"/>
        <v>0.1408006201610669</v>
      </c>
      <c r="H259" s="34">
        <f>SUM(H255:H258)</f>
        <v>1490568</v>
      </c>
      <c r="I259" s="39">
        <f t="shared" si="57"/>
        <v>0.36222266504012091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2069971</v>
      </c>
      <c r="O259" s="39">
        <f t="shared" si="61"/>
        <v>0.50302328520118789</v>
      </c>
      <c r="P259" s="34">
        <f>SUM(P255:P258)</f>
        <v>1672608</v>
      </c>
      <c r="Q259" s="34">
        <f>SUM(Q255:Q258)</f>
        <v>5368144</v>
      </c>
      <c r="R259" s="34">
        <f>SUM(R255:R258)</f>
        <v>5368144</v>
      </c>
      <c r="S259" s="34">
        <f>SUM(S255:S258)</f>
        <v>1038882</v>
      </c>
      <c r="T259" s="39">
        <f t="shared" si="62"/>
        <v>0.19352722281667556</v>
      </c>
      <c r="U259" s="39">
        <f t="shared" si="63"/>
        <v>-0.10883602135108761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68569345</v>
      </c>
      <c r="E260" s="34">
        <f>SUM(E234:E239,E241:E246,E248:E253,E255:E258)</f>
        <v>68569345</v>
      </c>
      <c r="F260" s="34">
        <f>SUM(F234:F239,F241:F246,F248:F253,F255:F258)</f>
        <v>12601988</v>
      </c>
      <c r="G260" s="39">
        <f t="shared" si="56"/>
        <v>0.18378457603758647</v>
      </c>
      <c r="H260" s="34">
        <f>SUM(H234:H239,H241:H246,H248:H253,H255:H258)</f>
        <v>17169420</v>
      </c>
      <c r="I260" s="39">
        <f t="shared" si="57"/>
        <v>0.25039498335590049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29771408</v>
      </c>
      <c r="O260" s="39">
        <f t="shared" si="61"/>
        <v>0.43417955939348701</v>
      </c>
      <c r="P260" s="34">
        <f>SUM(P234:P239,P241:P246,P248:P253,P255:P258)</f>
        <v>31832158</v>
      </c>
      <c r="Q260" s="34">
        <f>SUM(Q234:Q239,Q241:Q246,Q248:Q253,Q255:Q258)</f>
        <v>69053462</v>
      </c>
      <c r="R260" s="34">
        <f>SUM(R234:R239,R241:R246,R248:R253,R255:R258)</f>
        <v>69053462</v>
      </c>
      <c r="S260" s="34">
        <f>SUM(S234:S239,S241:S246,S248:S253,S255:S258)</f>
        <v>17247698</v>
      </c>
      <c r="T260" s="39">
        <f t="shared" si="62"/>
        <v>0.24977311057916257</v>
      </c>
      <c r="U260" s="39">
        <f t="shared" si="63"/>
        <v>-0.46062657768914061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1800000</v>
      </c>
      <c r="E263" s="33">
        <v>1800000</v>
      </c>
      <c r="F263" s="33">
        <v>58146</v>
      </c>
      <c r="G263" s="38">
        <f t="shared" ref="G263:G299" si="64">IF(($D263     =0),0,($F263     /$D263     ))</f>
        <v>3.2303333333333337E-2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58146</v>
      </c>
      <c r="O263" s="38">
        <f t="shared" ref="O263:O299" si="69">IF(($D263     =0),0,($N263     /$D263     ))</f>
        <v>3.2303333333333337E-2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8218528</v>
      </c>
      <c r="E266" s="33">
        <v>8218528</v>
      </c>
      <c r="F266" s="33">
        <v>1724403</v>
      </c>
      <c r="G266" s="38">
        <f t="shared" si="64"/>
        <v>0.20981896028096517</v>
      </c>
      <c r="H266" s="33">
        <v>2504406</v>
      </c>
      <c r="I266" s="38">
        <f t="shared" si="65"/>
        <v>0.304726831860888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4228809</v>
      </c>
      <c r="O266" s="38">
        <f t="shared" si="69"/>
        <v>0.51454579214185314</v>
      </c>
      <c r="P266" s="33">
        <v>4473505</v>
      </c>
      <c r="Q266" s="33">
        <v>9030953</v>
      </c>
      <c r="R266" s="33">
        <v>9030953</v>
      </c>
      <c r="S266" s="33">
        <v>2543492</v>
      </c>
      <c r="T266" s="38">
        <f t="shared" si="70"/>
        <v>0.28164159419277235</v>
      </c>
      <c r="U266" s="38">
        <f t="shared" si="71"/>
        <v>-0.4401691738357284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10018528</v>
      </c>
      <c r="E267" s="34">
        <f>SUM(E263:E266)</f>
        <v>10018528</v>
      </c>
      <c r="F267" s="34">
        <f>SUM(F263:F266)</f>
        <v>1782549</v>
      </c>
      <c r="G267" s="39">
        <f t="shared" si="64"/>
        <v>0.17792524011511471</v>
      </c>
      <c r="H267" s="34">
        <f>SUM(H263:H266)</f>
        <v>2504406</v>
      </c>
      <c r="I267" s="39">
        <f t="shared" si="65"/>
        <v>0.24997744179584067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4286955</v>
      </c>
      <c r="O267" s="39">
        <f t="shared" si="69"/>
        <v>0.42790268191095537</v>
      </c>
      <c r="P267" s="34">
        <f>SUM(P263:P266)</f>
        <v>4473505</v>
      </c>
      <c r="Q267" s="34">
        <f>SUM(Q263:Q266)</f>
        <v>9030953</v>
      </c>
      <c r="R267" s="34">
        <f>SUM(R263:R266)</f>
        <v>9030953</v>
      </c>
      <c r="S267" s="34">
        <f>SUM(S263:S266)</f>
        <v>2543492</v>
      </c>
      <c r="T267" s="39">
        <f t="shared" si="70"/>
        <v>0.28164159419277235</v>
      </c>
      <c r="U267" s="39">
        <f t="shared" si="71"/>
        <v>-0.4401691738357284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75000</v>
      </c>
      <c r="E268" s="33">
        <v>75000</v>
      </c>
      <c r="F268" s="33">
        <v>0</v>
      </c>
      <c r="G268" s="38">
        <f t="shared" si="64"/>
        <v>0</v>
      </c>
      <c r="H268" s="33">
        <v>9541</v>
      </c>
      <c r="I268" s="38">
        <f t="shared" si="65"/>
        <v>0.12721333333333334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9541</v>
      </c>
      <c r="O268" s="38">
        <f t="shared" si="69"/>
        <v>0.12721333333333334</v>
      </c>
      <c r="P268" s="33">
        <v>24370</v>
      </c>
      <c r="Q268" s="33">
        <v>81588</v>
      </c>
      <c r="R268" s="33">
        <v>81588</v>
      </c>
      <c r="S268" s="33">
        <v>10614</v>
      </c>
      <c r="T268" s="38">
        <f t="shared" si="70"/>
        <v>0.13009266068539491</v>
      </c>
      <c r="U268" s="38">
        <f t="shared" si="71"/>
        <v>-0.60849405006155111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5553733</v>
      </c>
      <c r="E274" s="33">
        <v>5553733</v>
      </c>
      <c r="F274" s="33">
        <v>1179121</v>
      </c>
      <c r="G274" s="38">
        <f t="shared" si="64"/>
        <v>0.21231143088801713</v>
      </c>
      <c r="H274" s="33">
        <v>1415783</v>
      </c>
      <c r="I274" s="38">
        <f t="shared" si="65"/>
        <v>0.25492457055461615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2594904</v>
      </c>
      <c r="O274" s="38">
        <f t="shared" si="69"/>
        <v>0.46723600144263328</v>
      </c>
      <c r="P274" s="33">
        <v>2832313</v>
      </c>
      <c r="Q274" s="33">
        <v>5540640</v>
      </c>
      <c r="R274" s="33">
        <v>5540640</v>
      </c>
      <c r="S274" s="33">
        <v>1555044</v>
      </c>
      <c r="T274" s="38">
        <f t="shared" si="70"/>
        <v>0.28066143983366543</v>
      </c>
      <c r="U274" s="38">
        <f t="shared" si="71"/>
        <v>-0.50013187101849266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5628733</v>
      </c>
      <c r="E275" s="34">
        <f>SUM(E268:E274)</f>
        <v>5628733</v>
      </c>
      <c r="F275" s="34">
        <f>SUM(F268:F274)</f>
        <v>1179121</v>
      </c>
      <c r="G275" s="39">
        <f t="shared" si="64"/>
        <v>0.20948248922093124</v>
      </c>
      <c r="H275" s="34">
        <f>SUM(H268:H274)</f>
        <v>1425324</v>
      </c>
      <c r="I275" s="39">
        <f t="shared" si="65"/>
        <v>0.25322288337357624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2604445</v>
      </c>
      <c r="O275" s="39">
        <f t="shared" si="69"/>
        <v>0.4627053725945075</v>
      </c>
      <c r="P275" s="34">
        <f>SUM(P268:P274)</f>
        <v>2856683</v>
      </c>
      <c r="Q275" s="34">
        <f>SUM(Q268:Q274)</f>
        <v>5622228</v>
      </c>
      <c r="R275" s="34">
        <f>SUM(R268:R274)</f>
        <v>5622228</v>
      </c>
      <c r="S275" s="34">
        <f>SUM(S268:S274)</f>
        <v>1565658</v>
      </c>
      <c r="T275" s="39">
        <f t="shared" si="70"/>
        <v>0.27847643318627419</v>
      </c>
      <c r="U275" s="39">
        <f t="shared" si="71"/>
        <v>-0.50105629501068205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166326</v>
      </c>
      <c r="E278" s="33">
        <v>166326</v>
      </c>
      <c r="F278" s="33">
        <v>16121</v>
      </c>
      <c r="G278" s="38">
        <f t="shared" si="64"/>
        <v>9.6924112886740493E-2</v>
      </c>
      <c r="H278" s="33">
        <v>14939</v>
      </c>
      <c r="I278" s="38">
        <f t="shared" si="65"/>
        <v>8.9817587148130776E-2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31060</v>
      </c>
      <c r="O278" s="38">
        <f t="shared" si="69"/>
        <v>0.18674170003487128</v>
      </c>
      <c r="P278" s="33">
        <v>12187</v>
      </c>
      <c r="Q278" s="33">
        <v>176295</v>
      </c>
      <c r="R278" s="33">
        <v>176295</v>
      </c>
      <c r="S278" s="33">
        <v>12187</v>
      </c>
      <c r="T278" s="38">
        <f t="shared" si="70"/>
        <v>6.9128449473893197E-2</v>
      </c>
      <c r="U278" s="38">
        <f t="shared" si="71"/>
        <v>0.22581439238532863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13085</v>
      </c>
      <c r="E279" s="33">
        <v>13085</v>
      </c>
      <c r="F279" s="33">
        <v>7560</v>
      </c>
      <c r="G279" s="38">
        <f t="shared" si="64"/>
        <v>0.57776079480320974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7560</v>
      </c>
      <c r="O279" s="38">
        <f t="shared" si="69"/>
        <v>0.57776079480320974</v>
      </c>
      <c r="P279" s="33">
        <v>5295</v>
      </c>
      <c r="Q279" s="33">
        <v>11587</v>
      </c>
      <c r="R279" s="33">
        <v>11587</v>
      </c>
      <c r="S279" s="33">
        <v>0</v>
      </c>
      <c r="T279" s="38">
        <f t="shared" si="70"/>
        <v>0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5439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5439</v>
      </c>
      <c r="O282" s="38">
        <f t="shared" si="69"/>
        <v>0</v>
      </c>
      <c r="P282" s="33">
        <v>20822</v>
      </c>
      <c r="Q282" s="33">
        <v>18100</v>
      </c>
      <c r="R282" s="33">
        <v>18100</v>
      </c>
      <c r="S282" s="33">
        <v>10411</v>
      </c>
      <c r="T282" s="38">
        <f t="shared" si="70"/>
        <v>0.5751933701657459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83469</v>
      </c>
      <c r="E283" s="33">
        <v>83469</v>
      </c>
      <c r="F283" s="33">
        <v>7074</v>
      </c>
      <c r="G283" s="38">
        <f t="shared" si="64"/>
        <v>8.4750026956115443E-2</v>
      </c>
      <c r="H283" s="33">
        <v>10611</v>
      </c>
      <c r="I283" s="38">
        <f t="shared" si="65"/>
        <v>0.12712504043417316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17685</v>
      </c>
      <c r="O283" s="38">
        <f t="shared" si="69"/>
        <v>0.21187506739028861</v>
      </c>
      <c r="P283" s="33">
        <v>51756</v>
      </c>
      <c r="Q283" s="33">
        <v>55610</v>
      </c>
      <c r="R283" s="33">
        <v>55610</v>
      </c>
      <c r="S283" s="33">
        <v>22020</v>
      </c>
      <c r="T283" s="38">
        <f t="shared" si="70"/>
        <v>0.39597194749145836</v>
      </c>
      <c r="U283" s="38">
        <f t="shared" si="71"/>
        <v>-0.79498029214004173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7850124</v>
      </c>
      <c r="E284" s="33">
        <v>7850124</v>
      </c>
      <c r="F284" s="33">
        <v>1935434</v>
      </c>
      <c r="G284" s="38">
        <f t="shared" si="64"/>
        <v>0.2465482073913737</v>
      </c>
      <c r="H284" s="33">
        <v>1916092</v>
      </c>
      <c r="I284" s="38">
        <f t="shared" si="65"/>
        <v>0.24408429726715145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3851526</v>
      </c>
      <c r="O284" s="38">
        <f t="shared" si="69"/>
        <v>0.49063250465852515</v>
      </c>
      <c r="P284" s="33">
        <v>2964840</v>
      </c>
      <c r="Q284" s="33">
        <v>7492201</v>
      </c>
      <c r="R284" s="33">
        <v>7492201</v>
      </c>
      <c r="S284" s="33">
        <v>1471651</v>
      </c>
      <c r="T284" s="38">
        <f t="shared" si="70"/>
        <v>0.19642438850746263</v>
      </c>
      <c r="U284" s="38">
        <f t="shared" si="71"/>
        <v>-0.35372836308198752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8113004</v>
      </c>
      <c r="E285" s="34">
        <f>SUM(E276:E284)</f>
        <v>8113004</v>
      </c>
      <c r="F285" s="34">
        <f>SUM(F276:F284)</f>
        <v>1971628</v>
      </c>
      <c r="G285" s="39">
        <f t="shared" si="64"/>
        <v>0.24302071094751093</v>
      </c>
      <c r="H285" s="34">
        <f>SUM(H276:H284)</f>
        <v>1941642</v>
      </c>
      <c r="I285" s="39">
        <f t="shared" si="65"/>
        <v>0.23932466938263558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3913270</v>
      </c>
      <c r="O285" s="39">
        <f t="shared" si="69"/>
        <v>0.48234538033014651</v>
      </c>
      <c r="P285" s="34">
        <f>SUM(P276:P284)</f>
        <v>3054900</v>
      </c>
      <c r="Q285" s="34">
        <f>SUM(Q276:Q284)</f>
        <v>7753793</v>
      </c>
      <c r="R285" s="34">
        <f>SUM(R276:R284)</f>
        <v>7753793</v>
      </c>
      <c r="S285" s="34">
        <f>SUM(S276:S284)</f>
        <v>1516269</v>
      </c>
      <c r="T285" s="39">
        <f t="shared" si="70"/>
        <v>0.1955519060155462</v>
      </c>
      <c r="U285" s="39">
        <f t="shared" si="71"/>
        <v>-0.36441716586467643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678119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678119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6292054</v>
      </c>
      <c r="E291" s="33">
        <v>6292054</v>
      </c>
      <c r="F291" s="33">
        <v>1599381</v>
      </c>
      <c r="G291" s="38">
        <f t="shared" si="64"/>
        <v>0.2541906029414242</v>
      </c>
      <c r="H291" s="33">
        <v>1989755</v>
      </c>
      <c r="I291" s="38">
        <f t="shared" si="65"/>
        <v>0.31623298210727374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3589136</v>
      </c>
      <c r="O291" s="38">
        <f t="shared" si="69"/>
        <v>0.57042358504869795</v>
      </c>
      <c r="P291" s="33">
        <v>3196512</v>
      </c>
      <c r="Q291" s="33">
        <v>6259364</v>
      </c>
      <c r="R291" s="33">
        <v>6259364</v>
      </c>
      <c r="S291" s="33">
        <v>1781837</v>
      </c>
      <c r="T291" s="38">
        <f t="shared" si="70"/>
        <v>0.28466741988483174</v>
      </c>
      <c r="U291" s="38">
        <f t="shared" si="71"/>
        <v>-0.37752306263827573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6292054</v>
      </c>
      <c r="E292" s="34">
        <f>SUM(E286:E291)</f>
        <v>6292054</v>
      </c>
      <c r="F292" s="34">
        <f>SUM(F286:F291)</f>
        <v>1599381</v>
      </c>
      <c r="G292" s="39">
        <f t="shared" si="64"/>
        <v>0.2541906029414242</v>
      </c>
      <c r="H292" s="34">
        <f>SUM(H286:H291)</f>
        <v>2667874</v>
      </c>
      <c r="I292" s="39">
        <f t="shared" si="65"/>
        <v>0.42400685054514792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4267255</v>
      </c>
      <c r="O292" s="39">
        <f t="shared" si="69"/>
        <v>0.67819745348657212</v>
      </c>
      <c r="P292" s="34">
        <f>SUM(P286:P291)</f>
        <v>3196512</v>
      </c>
      <c r="Q292" s="34">
        <f>SUM(Q286:Q291)</f>
        <v>6259364</v>
      </c>
      <c r="R292" s="34">
        <f>SUM(R286:R291)</f>
        <v>6259364</v>
      </c>
      <c r="S292" s="34">
        <f>SUM(S286:S291)</f>
        <v>1781837</v>
      </c>
      <c r="T292" s="39">
        <f t="shared" si="70"/>
        <v>0.28466741988483174</v>
      </c>
      <c r="U292" s="39">
        <f t="shared" si="71"/>
        <v>-0.16537963880629891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18435151</v>
      </c>
      <c r="E293" s="33">
        <v>18435151</v>
      </c>
      <c r="F293" s="33">
        <v>1832606</v>
      </c>
      <c r="G293" s="38">
        <f t="shared" si="64"/>
        <v>9.9408244608357149E-2</v>
      </c>
      <c r="H293" s="33">
        <v>4477057</v>
      </c>
      <c r="I293" s="38">
        <f t="shared" si="65"/>
        <v>0.2428543709785724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6309663</v>
      </c>
      <c r="O293" s="38">
        <f t="shared" si="69"/>
        <v>0.34226261558692955</v>
      </c>
      <c r="P293" s="33">
        <v>7191824</v>
      </c>
      <c r="Q293" s="33">
        <v>17806420</v>
      </c>
      <c r="R293" s="33">
        <v>17806420</v>
      </c>
      <c r="S293" s="33">
        <v>2658489</v>
      </c>
      <c r="T293" s="38">
        <f t="shared" si="70"/>
        <v>0.14929946614760295</v>
      </c>
      <c r="U293" s="38">
        <f t="shared" si="71"/>
        <v>-0.37747962130330215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18435151</v>
      </c>
      <c r="E298" s="34">
        <f>SUM(E293:E297)</f>
        <v>18435151</v>
      </c>
      <c r="F298" s="34">
        <f>SUM(F293:F297)</f>
        <v>1832606</v>
      </c>
      <c r="G298" s="39">
        <f t="shared" si="64"/>
        <v>9.9408244608357149E-2</v>
      </c>
      <c r="H298" s="34">
        <f>SUM(H293:H297)</f>
        <v>4477057</v>
      </c>
      <c r="I298" s="39">
        <f t="shared" si="65"/>
        <v>0.2428543709785724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6309663</v>
      </c>
      <c r="O298" s="39">
        <f t="shared" si="69"/>
        <v>0.34226261558692955</v>
      </c>
      <c r="P298" s="34">
        <f>SUM(P293:P297)</f>
        <v>7191824</v>
      </c>
      <c r="Q298" s="34">
        <f>SUM(Q293:Q297)</f>
        <v>17806420</v>
      </c>
      <c r="R298" s="34">
        <f>SUM(R293:R297)</f>
        <v>17806420</v>
      </c>
      <c r="S298" s="34">
        <f>SUM(S293:S297)</f>
        <v>2658489</v>
      </c>
      <c r="T298" s="39">
        <f t="shared" si="70"/>
        <v>0.14929946614760295</v>
      </c>
      <c r="U298" s="39">
        <f t="shared" si="71"/>
        <v>-0.37747962130330215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48487470</v>
      </c>
      <c r="E299" s="34">
        <f>SUM(E263:E266,E268:E274,E276:E284,E286:E291,E293:E297)</f>
        <v>48487470</v>
      </c>
      <c r="F299" s="34">
        <f>SUM(F263:F266,F268:F274,F276:F284,F286:F291,F293:F297)</f>
        <v>8365285</v>
      </c>
      <c r="G299" s="39">
        <f t="shared" si="64"/>
        <v>0.1725246749314823</v>
      </c>
      <c r="H299" s="34">
        <f>SUM(H263:H266,H268:H274,H276:H284,H286:H291,H293:H297)</f>
        <v>13016303</v>
      </c>
      <c r="I299" s="39">
        <f t="shared" si="65"/>
        <v>0.26844673479560804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21381588</v>
      </c>
      <c r="O299" s="39">
        <f t="shared" si="69"/>
        <v>0.44097140972709031</v>
      </c>
      <c r="P299" s="34">
        <f>SUM(P263:P266,P268:P274,P276:P284,P286:P291,P293:P297)</f>
        <v>20773424</v>
      </c>
      <c r="Q299" s="34">
        <f>SUM(Q263:Q266,Q268:Q274,Q276:Q284,Q286:Q291,Q293:Q297)</f>
        <v>46472758</v>
      </c>
      <c r="R299" s="34">
        <f>SUM(R263:R266,R268:R274,R276:R284,R286:R291,R293:R297)</f>
        <v>46472758</v>
      </c>
      <c r="S299" s="34">
        <f>SUM(S263:S266,S268:S274,S276:S284,S286:S291,S293:S297)</f>
        <v>10065745</v>
      </c>
      <c r="T299" s="39">
        <f t="shared" si="70"/>
        <v>0.21659452619532502</v>
      </c>
      <c r="U299" s="39">
        <f t="shared" si="71"/>
        <v>-0.37341561988047811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1399644040</v>
      </c>
      <c r="E302" s="33">
        <v>1399581028</v>
      </c>
      <c r="F302" s="33">
        <v>312282953</v>
      </c>
      <c r="G302" s="38">
        <f t="shared" ref="G302:G339" si="72">IF(($D302     =0),0,($F302     /$D302     ))</f>
        <v>0.22311598097470553</v>
      </c>
      <c r="H302" s="33">
        <v>433512828</v>
      </c>
      <c r="I302" s="38">
        <f t="shared" ref="I302:I339" si="73">IF(($D302     =0),0,($H302     /$D302     ))</f>
        <v>0.30973077126095577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745795781</v>
      </c>
      <c r="O302" s="38">
        <f t="shared" ref="O302:O339" si="77">IF(($D302     =0),0,($N302     /$D302     ))</f>
        <v>0.53284675223566125</v>
      </c>
      <c r="P302" s="33">
        <v>732255349</v>
      </c>
      <c r="Q302" s="33">
        <v>1401578841</v>
      </c>
      <c r="R302" s="33">
        <v>1401578841</v>
      </c>
      <c r="S302" s="33">
        <v>488538986</v>
      </c>
      <c r="T302" s="38">
        <f t="shared" ref="T302:T339" si="78">IF(($Q302     =0),0,($S302     /$Q302     ))</f>
        <v>0.34856332851845612</v>
      </c>
      <c r="U302" s="38">
        <f t="shared" ref="U302:U339" si="79">IF(($P302     =0),0,(($H302     /$P302     )-1))</f>
        <v>-0.40797588082897018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1399644040</v>
      </c>
      <c r="E303" s="34">
        <f>E302</f>
        <v>1399581028</v>
      </c>
      <c r="F303" s="34">
        <f>F302</f>
        <v>312282953</v>
      </c>
      <c r="G303" s="39">
        <f t="shared" si="72"/>
        <v>0.22311598097470553</v>
      </c>
      <c r="H303" s="34">
        <f>H302</f>
        <v>433512828</v>
      </c>
      <c r="I303" s="39">
        <f t="shared" si="73"/>
        <v>0.30973077126095577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745795781</v>
      </c>
      <c r="O303" s="39">
        <f t="shared" si="77"/>
        <v>0.53284675223566125</v>
      </c>
      <c r="P303" s="34">
        <f>P302</f>
        <v>732255349</v>
      </c>
      <c r="Q303" s="34">
        <f>Q302</f>
        <v>1401578841</v>
      </c>
      <c r="R303" s="34">
        <f>R302</f>
        <v>1401578841</v>
      </c>
      <c r="S303" s="34">
        <f>S302</f>
        <v>488538986</v>
      </c>
      <c r="T303" s="39">
        <f t="shared" si="78"/>
        <v>0.34856332851845612</v>
      </c>
      <c r="U303" s="39">
        <f t="shared" si="79"/>
        <v>-0.40797588082897018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119000</v>
      </c>
      <c r="E304" s="33">
        <v>119000</v>
      </c>
      <c r="F304" s="33">
        <v>62146</v>
      </c>
      <c r="G304" s="38">
        <f t="shared" si="72"/>
        <v>0.52223529411764702</v>
      </c>
      <c r="H304" s="33">
        <v>18268</v>
      </c>
      <c r="I304" s="38">
        <f t="shared" si="73"/>
        <v>0.1535126050420168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80414</v>
      </c>
      <c r="O304" s="38">
        <f t="shared" si="77"/>
        <v>0.67574789915966382</v>
      </c>
      <c r="P304" s="33">
        <v>76850</v>
      </c>
      <c r="Q304" s="33">
        <v>0</v>
      </c>
      <c r="R304" s="33">
        <v>0</v>
      </c>
      <c r="S304" s="33">
        <v>48902</v>
      </c>
      <c r="T304" s="38">
        <f t="shared" si="78"/>
        <v>0</v>
      </c>
      <c r="U304" s="38">
        <f t="shared" si="79"/>
        <v>-0.76229017566688351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60000</v>
      </c>
      <c r="E307" s="33">
        <v>60000</v>
      </c>
      <c r="F307" s="33">
        <v>5563</v>
      </c>
      <c r="G307" s="38">
        <f t="shared" si="72"/>
        <v>9.2716666666666669E-2</v>
      </c>
      <c r="H307" s="33">
        <v>24048</v>
      </c>
      <c r="I307" s="38">
        <f t="shared" si="73"/>
        <v>0.40079999999999999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29611</v>
      </c>
      <c r="O307" s="38">
        <f t="shared" si="77"/>
        <v>0.49351666666666666</v>
      </c>
      <c r="P307" s="33">
        <v>12169</v>
      </c>
      <c r="Q307" s="33">
        <v>68340</v>
      </c>
      <c r="R307" s="33">
        <v>68340</v>
      </c>
      <c r="S307" s="33">
        <v>12169</v>
      </c>
      <c r="T307" s="38">
        <f t="shared" si="78"/>
        <v>0.17806555458004097</v>
      </c>
      <c r="U307" s="38">
        <f t="shared" si="79"/>
        <v>0.97616895389925218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30087454</v>
      </c>
      <c r="E309" s="33">
        <v>30087454</v>
      </c>
      <c r="F309" s="33">
        <v>5979731</v>
      </c>
      <c r="G309" s="38">
        <f t="shared" si="72"/>
        <v>0.19874499849671562</v>
      </c>
      <c r="H309" s="33">
        <v>8108148</v>
      </c>
      <c r="I309" s="38">
        <f t="shared" si="73"/>
        <v>0.26948601234255315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14087879</v>
      </c>
      <c r="O309" s="38">
        <f t="shared" si="77"/>
        <v>0.46823101083926877</v>
      </c>
      <c r="P309" s="33">
        <v>13290294</v>
      </c>
      <c r="Q309" s="33">
        <v>27819586</v>
      </c>
      <c r="R309" s="33">
        <v>27819586</v>
      </c>
      <c r="S309" s="33">
        <v>7460050</v>
      </c>
      <c r="T309" s="38">
        <f t="shared" si="78"/>
        <v>0.26815819617157494</v>
      </c>
      <c r="U309" s="38">
        <f t="shared" si="79"/>
        <v>-0.3899195909435863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30266454</v>
      </c>
      <c r="E310" s="34">
        <f>SUM(E304:E309)</f>
        <v>30266454</v>
      </c>
      <c r="F310" s="34">
        <f>SUM(F304:F309)</f>
        <v>6047440</v>
      </c>
      <c r="G310" s="39">
        <f t="shared" si="72"/>
        <v>0.19980669027167833</v>
      </c>
      <c r="H310" s="34">
        <f>SUM(H304:H309)</f>
        <v>8150464</v>
      </c>
      <c r="I310" s="39">
        <f t="shared" si="73"/>
        <v>0.26929035030003845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14197904</v>
      </c>
      <c r="O310" s="39">
        <f t="shared" si="77"/>
        <v>0.46909704057171681</v>
      </c>
      <c r="P310" s="34">
        <f>SUM(P304:P309)</f>
        <v>13379313</v>
      </c>
      <c r="Q310" s="34">
        <f>SUM(Q304:Q309)</f>
        <v>27887926</v>
      </c>
      <c r="R310" s="34">
        <f>SUM(R304:R309)</f>
        <v>27887926</v>
      </c>
      <c r="S310" s="34">
        <f>SUM(S304:S309)</f>
        <v>7521121</v>
      </c>
      <c r="T310" s="39">
        <f t="shared" si="78"/>
        <v>0.26969094080355777</v>
      </c>
      <c r="U310" s="39">
        <f t="shared" si="79"/>
        <v>-0.39081595594631802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90600</v>
      </c>
      <c r="E314" s="33">
        <v>90600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85330</v>
      </c>
      <c r="R314" s="33">
        <v>85330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40593154</v>
      </c>
      <c r="E316" s="33">
        <v>40517044</v>
      </c>
      <c r="F316" s="33">
        <v>8117803</v>
      </c>
      <c r="G316" s="38">
        <f t="shared" si="72"/>
        <v>0.19997960739882395</v>
      </c>
      <c r="H316" s="33">
        <v>11310181</v>
      </c>
      <c r="I316" s="38">
        <f t="shared" si="73"/>
        <v>0.27862286827971039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19427984</v>
      </c>
      <c r="O316" s="38">
        <f t="shared" si="77"/>
        <v>0.47860247567853437</v>
      </c>
      <c r="P316" s="33">
        <v>18360480</v>
      </c>
      <c r="Q316" s="33">
        <v>42205582</v>
      </c>
      <c r="R316" s="33">
        <v>42205582</v>
      </c>
      <c r="S316" s="33">
        <v>9477284</v>
      </c>
      <c r="T316" s="38">
        <f t="shared" si="78"/>
        <v>0.2245504871843729</v>
      </c>
      <c r="U316" s="38">
        <f t="shared" si="79"/>
        <v>-0.38399317447038417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40683754</v>
      </c>
      <c r="E317" s="34">
        <f>SUM(E311:E316)</f>
        <v>40607644</v>
      </c>
      <c r="F317" s="34">
        <f>SUM(F311:F316)</f>
        <v>8117803</v>
      </c>
      <c r="G317" s="39">
        <f t="shared" si="72"/>
        <v>0.19953426618399078</v>
      </c>
      <c r="H317" s="34">
        <f>SUM(H311:H316)</f>
        <v>11310181</v>
      </c>
      <c r="I317" s="39">
        <f t="shared" si="73"/>
        <v>0.27800239378106556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19427984</v>
      </c>
      <c r="O317" s="39">
        <f t="shared" si="77"/>
        <v>0.47753665996505634</v>
      </c>
      <c r="P317" s="34">
        <f>SUM(P311:P316)</f>
        <v>18360480</v>
      </c>
      <c r="Q317" s="34">
        <f>SUM(Q311:Q316)</f>
        <v>42290912</v>
      </c>
      <c r="R317" s="34">
        <f>SUM(R311:R316)</f>
        <v>42290912</v>
      </c>
      <c r="S317" s="34">
        <f>SUM(S311:S316)</f>
        <v>9477284</v>
      </c>
      <c r="T317" s="39">
        <f t="shared" si="78"/>
        <v>0.22409741364764135</v>
      </c>
      <c r="U317" s="39">
        <f t="shared" si="79"/>
        <v>-0.38399317447038417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24748</v>
      </c>
      <c r="E321" s="33">
        <v>549302</v>
      </c>
      <c r="F321" s="33">
        <v>90890</v>
      </c>
      <c r="G321" s="38">
        <f t="shared" si="72"/>
        <v>3.6726200096977535</v>
      </c>
      <c r="H321" s="33">
        <v>58130</v>
      </c>
      <c r="I321" s="38">
        <f t="shared" si="73"/>
        <v>2.3488766769031839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149020</v>
      </c>
      <c r="O321" s="38">
        <f t="shared" si="77"/>
        <v>6.0214966866009378</v>
      </c>
      <c r="P321" s="33">
        <v>170729</v>
      </c>
      <c r="Q321" s="33">
        <v>0</v>
      </c>
      <c r="R321" s="33">
        <v>0</v>
      </c>
      <c r="S321" s="33">
        <v>110153</v>
      </c>
      <c r="T321" s="38">
        <f t="shared" si="78"/>
        <v>0</v>
      </c>
      <c r="U321" s="38">
        <f t="shared" si="79"/>
        <v>-0.65951888665663128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17647598</v>
      </c>
      <c r="E322" s="33">
        <v>17647598</v>
      </c>
      <c r="F322" s="33">
        <v>3184632</v>
      </c>
      <c r="G322" s="38">
        <f t="shared" si="72"/>
        <v>0.18045696643815209</v>
      </c>
      <c r="H322" s="33">
        <v>4176885</v>
      </c>
      <c r="I322" s="38">
        <f t="shared" si="73"/>
        <v>0.2366829185478953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7361517</v>
      </c>
      <c r="O322" s="38">
        <f t="shared" si="77"/>
        <v>0.41713988498604737</v>
      </c>
      <c r="P322" s="33">
        <v>7332783</v>
      </c>
      <c r="Q322" s="33">
        <v>17360183</v>
      </c>
      <c r="R322" s="33">
        <v>17360183</v>
      </c>
      <c r="S322" s="33">
        <v>4080649</v>
      </c>
      <c r="T322" s="38">
        <f t="shared" si="78"/>
        <v>0.23505794840987562</v>
      </c>
      <c r="U322" s="38">
        <f t="shared" si="79"/>
        <v>-0.43038202548745819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17672346</v>
      </c>
      <c r="E323" s="34">
        <f>SUM(E318:E322)</f>
        <v>18196900</v>
      </c>
      <c r="F323" s="34">
        <f>SUM(F318:F322)</f>
        <v>3275522</v>
      </c>
      <c r="G323" s="39">
        <f t="shared" si="72"/>
        <v>0.18534732174211618</v>
      </c>
      <c r="H323" s="34">
        <f>SUM(H318:H322)</f>
        <v>4235015</v>
      </c>
      <c r="I323" s="39">
        <f t="shared" si="73"/>
        <v>0.23964079245619116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7510537</v>
      </c>
      <c r="O323" s="39">
        <f t="shared" si="77"/>
        <v>0.42498811419830734</v>
      </c>
      <c r="P323" s="34">
        <f>SUM(P318:P322)</f>
        <v>7503512</v>
      </c>
      <c r="Q323" s="34">
        <f>SUM(Q318:Q322)</f>
        <v>17360183</v>
      </c>
      <c r="R323" s="34">
        <f>SUM(R318:R322)</f>
        <v>17360183</v>
      </c>
      <c r="S323" s="34">
        <f>SUM(S318:S322)</f>
        <v>4190802</v>
      </c>
      <c r="T323" s="39">
        <f t="shared" si="78"/>
        <v>0.2414031004166258</v>
      </c>
      <c r="U323" s="39">
        <f t="shared" si="79"/>
        <v>-0.43559562508862515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4402210</v>
      </c>
      <c r="E327" s="33">
        <v>4552210</v>
      </c>
      <c r="F327" s="33">
        <v>806977</v>
      </c>
      <c r="G327" s="38">
        <f t="shared" si="72"/>
        <v>0.18331179112309498</v>
      </c>
      <c r="H327" s="33">
        <v>1337609</v>
      </c>
      <c r="I327" s="38">
        <f t="shared" si="73"/>
        <v>0.30384943017257243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2144586</v>
      </c>
      <c r="O327" s="38">
        <f t="shared" si="77"/>
        <v>0.48716122129566741</v>
      </c>
      <c r="P327" s="33">
        <v>1856763</v>
      </c>
      <c r="Q327" s="33">
        <v>4255428</v>
      </c>
      <c r="R327" s="33">
        <v>4255428</v>
      </c>
      <c r="S327" s="33">
        <v>1358504</v>
      </c>
      <c r="T327" s="38">
        <f t="shared" si="78"/>
        <v>0.31924027383379533</v>
      </c>
      <c r="U327" s="38">
        <f t="shared" si="79"/>
        <v>-0.27960165082996591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35455900</v>
      </c>
      <c r="E331" s="33">
        <v>35455900</v>
      </c>
      <c r="F331" s="33">
        <v>8393239</v>
      </c>
      <c r="G331" s="38">
        <f t="shared" si="72"/>
        <v>0.23672333800580439</v>
      </c>
      <c r="H331" s="33">
        <v>10612704</v>
      </c>
      <c r="I331" s="38">
        <f t="shared" si="73"/>
        <v>0.29932124131667792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19005943</v>
      </c>
      <c r="O331" s="38">
        <f t="shared" si="77"/>
        <v>0.53604457932248228</v>
      </c>
      <c r="P331" s="33">
        <v>17021989</v>
      </c>
      <c r="Q331" s="33">
        <v>32792923</v>
      </c>
      <c r="R331" s="33">
        <v>32792923</v>
      </c>
      <c r="S331" s="33">
        <v>9938373</v>
      </c>
      <c r="T331" s="38">
        <f t="shared" si="78"/>
        <v>0.30306456670544435</v>
      </c>
      <c r="U331" s="38">
        <f t="shared" si="79"/>
        <v>-0.37652973456862182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39858110</v>
      </c>
      <c r="E332" s="34">
        <f>SUM(E324:E331)</f>
        <v>40008110</v>
      </c>
      <c r="F332" s="34">
        <f>SUM(F324:F331)</f>
        <v>9200216</v>
      </c>
      <c r="G332" s="39">
        <f t="shared" si="72"/>
        <v>0.23082419111192176</v>
      </c>
      <c r="H332" s="34">
        <f>SUM(H324:H331)</f>
        <v>11950313</v>
      </c>
      <c r="I332" s="39">
        <f t="shared" si="73"/>
        <v>0.29982136634175577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21150529</v>
      </c>
      <c r="O332" s="39">
        <f t="shared" si="77"/>
        <v>0.53064555745367759</v>
      </c>
      <c r="P332" s="34">
        <f>SUM(P324:P331)</f>
        <v>18878752</v>
      </c>
      <c r="Q332" s="34">
        <f>SUM(Q324:Q331)</f>
        <v>37048351</v>
      </c>
      <c r="R332" s="34">
        <f>SUM(R324:R331)</f>
        <v>37048351</v>
      </c>
      <c r="S332" s="34">
        <f>SUM(S324:S331)</f>
        <v>11296877</v>
      </c>
      <c r="T332" s="39">
        <f t="shared" si="78"/>
        <v>0.30492253217963738</v>
      </c>
      <c r="U332" s="39">
        <f t="shared" si="79"/>
        <v>-0.36699666376251994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21048</v>
      </c>
      <c r="E333" s="33">
        <v>21048</v>
      </c>
      <c r="F333" s="33">
        <v>-825</v>
      </c>
      <c r="G333" s="38">
        <f t="shared" si="72"/>
        <v>-3.9196123147092359E-2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-825</v>
      </c>
      <c r="O333" s="38">
        <f t="shared" si="77"/>
        <v>-3.9196123147092359E-2</v>
      </c>
      <c r="P333" s="33">
        <v>58220</v>
      </c>
      <c r="Q333" s="33">
        <v>13812</v>
      </c>
      <c r="R333" s="33">
        <v>13812</v>
      </c>
      <c r="S333" s="33">
        <v>-676</v>
      </c>
      <c r="T333" s="38">
        <f t="shared" si="78"/>
        <v>-4.8942948161019406E-2</v>
      </c>
      <c r="U333" s="38">
        <f t="shared" si="79"/>
        <v>-1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5690700</v>
      </c>
      <c r="E336" s="33">
        <v>5690700</v>
      </c>
      <c r="F336" s="33">
        <v>616474</v>
      </c>
      <c r="G336" s="38">
        <f t="shared" si="72"/>
        <v>0.1083300824151686</v>
      </c>
      <c r="H336" s="33">
        <v>2240714</v>
      </c>
      <c r="I336" s="38">
        <f t="shared" si="73"/>
        <v>0.39375015375964295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2857188</v>
      </c>
      <c r="O336" s="38">
        <f t="shared" si="77"/>
        <v>0.50208023617481157</v>
      </c>
      <c r="P336" s="33">
        <v>788833</v>
      </c>
      <c r="Q336" s="33">
        <v>5093091</v>
      </c>
      <c r="R336" s="33">
        <v>5093091</v>
      </c>
      <c r="S336" s="33">
        <v>348711</v>
      </c>
      <c r="T336" s="38">
        <f t="shared" si="78"/>
        <v>6.8467459152015936E-2</v>
      </c>
      <c r="U336" s="38">
        <f t="shared" si="79"/>
        <v>1.8405429286046604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5711748</v>
      </c>
      <c r="E337" s="34">
        <f>SUM(E333:E336)</f>
        <v>5711748</v>
      </c>
      <c r="F337" s="34">
        <f>SUM(F333:F336)</f>
        <v>615649</v>
      </c>
      <c r="G337" s="39">
        <f t="shared" si="72"/>
        <v>0.10778644295931823</v>
      </c>
      <c r="H337" s="34">
        <f>SUM(H333:H336)</f>
        <v>2240714</v>
      </c>
      <c r="I337" s="39">
        <f t="shared" si="73"/>
        <v>0.39229917006142428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2856363</v>
      </c>
      <c r="O337" s="39">
        <f t="shared" si="77"/>
        <v>0.5000856130207425</v>
      </c>
      <c r="P337" s="34">
        <f>SUM(P333:P336)</f>
        <v>847053</v>
      </c>
      <c r="Q337" s="34">
        <f>SUM(Q333:Q336)</f>
        <v>5106903</v>
      </c>
      <c r="R337" s="34">
        <f>SUM(R333:R336)</f>
        <v>5106903</v>
      </c>
      <c r="S337" s="34">
        <f>SUM(S333:S336)</f>
        <v>348035</v>
      </c>
      <c r="T337" s="39">
        <f t="shared" si="78"/>
        <v>6.8149913949804797E-2</v>
      </c>
      <c r="U337" s="39">
        <f t="shared" si="79"/>
        <v>1.6453055475867506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1533836452</v>
      </c>
      <c r="E338" s="34">
        <f>SUM(E302,E304:E309,E311:E316,E318:E322,E324:E331,E333:E336)</f>
        <v>1534371884</v>
      </c>
      <c r="F338" s="34">
        <f>SUM(F302,F304:F309,F311:F316,F318:F322,F324:F331,F333:F336)</f>
        <v>339539583</v>
      </c>
      <c r="G338" s="39">
        <f t="shared" si="72"/>
        <v>0.22136622360048072</v>
      </c>
      <c r="H338" s="34">
        <f>SUM(H302,H304:H309,H311:H316,H318:H322,H324:H331,H333:H336)</f>
        <v>471399515</v>
      </c>
      <c r="I338" s="39">
        <f t="shared" si="73"/>
        <v>0.30733362372848338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810939098</v>
      </c>
      <c r="O338" s="39">
        <f t="shared" si="77"/>
        <v>0.52869984732896413</v>
      </c>
      <c r="P338" s="34">
        <f>SUM(P302,P304:P309,P311:P316,P318:P322,P324:P331,P333:P336)</f>
        <v>791224459</v>
      </c>
      <c r="Q338" s="34">
        <f>SUM(Q302,Q304:Q309,Q311:Q316,Q318:Q322,Q324:Q331,Q333:Q336)</f>
        <v>1531273116</v>
      </c>
      <c r="R338" s="34">
        <f>SUM(R302,R304:R309,R311:R316,R318:R322,R324:R331,R333:R336)</f>
        <v>1531273116</v>
      </c>
      <c r="S338" s="34">
        <f>SUM(S302,S304:S309,S311:S316,S318:S322,S324:S331,S333:S336)</f>
        <v>521373105</v>
      </c>
      <c r="T338" s="39">
        <f t="shared" si="78"/>
        <v>0.34048341837407403</v>
      </c>
      <c r="U338" s="39">
        <f t="shared" si="79"/>
        <v>-0.4042151887015919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6469797126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6465225442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1445694411</v>
      </c>
      <c r="G339" s="41">
        <f t="shared" si="72"/>
        <v>0.22345281974765896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1733463943</v>
      </c>
      <c r="I339" s="41">
        <f t="shared" si="73"/>
        <v>0.26793173097094114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3179158354</v>
      </c>
      <c r="O339" s="41">
        <f t="shared" si="77"/>
        <v>0.4913845507186001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3354103071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6460512274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6460512274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1861691698</v>
      </c>
      <c r="T339" s="41">
        <f t="shared" si="78"/>
        <v>0.2881647180661327</v>
      </c>
      <c r="U339" s="41">
        <f t="shared" si="79"/>
        <v>-0.48318107514710895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workbookViewId="0">
      <selection activeCell="W7" sqref="W7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334189807</v>
      </c>
      <c r="E8" s="33">
        <v>335552364</v>
      </c>
      <c r="F8" s="33">
        <v>60306918</v>
      </c>
      <c r="G8" s="38">
        <f>IF(($D8       =0),0,($F8       /$D8       ))</f>
        <v>0.18045708377933861</v>
      </c>
      <c r="H8" s="33">
        <v>94401139</v>
      </c>
      <c r="I8" s="38">
        <f>IF(($D8       =0),0,($H8       /$D8       ))</f>
        <v>0.28247761308889952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154708057</v>
      </c>
      <c r="O8" s="38">
        <f>IF(($D8       =0),0,($N8       /$D8       ))</f>
        <v>0.46293469686823813</v>
      </c>
      <c r="P8" s="33">
        <v>184644047</v>
      </c>
      <c r="Q8" s="33">
        <v>259798872</v>
      </c>
      <c r="R8" s="33">
        <v>259798872</v>
      </c>
      <c r="S8" s="33">
        <v>94322966</v>
      </c>
      <c r="T8" s="38">
        <f>IF(($Q8       =0),0,($S8       /$Q8       ))</f>
        <v>0.36306149166036411</v>
      </c>
      <c r="U8" s="38">
        <f>IF(($P8       =0),0,(($H8       /$P8       )-1))</f>
        <v>-0.48873987256139373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354600050</v>
      </c>
      <c r="E9" s="33">
        <v>354600050</v>
      </c>
      <c r="F9" s="33">
        <v>45307453</v>
      </c>
      <c r="G9" s="38">
        <f>IF(($D9       =0),0,($F9       /$D9       ))</f>
        <v>0.1277705770205052</v>
      </c>
      <c r="H9" s="33">
        <v>85429954</v>
      </c>
      <c r="I9" s="38">
        <f>IF(($D9       =0),0,($H9       /$D9       ))</f>
        <v>0.24091918204749266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130737407</v>
      </c>
      <c r="O9" s="38">
        <f>IF(($D9       =0),0,($N9       /$D9       ))</f>
        <v>0.36868975906799789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688789857</v>
      </c>
      <c r="E10" s="34">
        <f>SUM(E8:E9)</f>
        <v>690152414</v>
      </c>
      <c r="F10" s="34">
        <f>SUM(F8:F9)</f>
        <v>105614371</v>
      </c>
      <c r="G10" s="39">
        <f t="shared" ref="G10:G54" si="0">IF(($D10      =0),0,($F10      /$D10      ))</f>
        <v>0.15333322627600773</v>
      </c>
      <c r="H10" s="34">
        <f>SUM(H8:H9)</f>
        <v>179831093</v>
      </c>
      <c r="I10" s="39">
        <f t="shared" ref="I10:I54" si="1">IF(($D10      =0),0,($H10      /$D10      ))</f>
        <v>0.26108266719148276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285445464</v>
      </c>
      <c r="O10" s="39">
        <f t="shared" ref="O10:O54" si="5">IF(($D10      =0),0,($N10      /$D10      ))</f>
        <v>0.41441589346749047</v>
      </c>
      <c r="P10" s="34">
        <f>SUM(P8:P9)</f>
        <v>184644047</v>
      </c>
      <c r="Q10" s="34">
        <f>SUM(Q8:Q9)</f>
        <v>259798872</v>
      </c>
      <c r="R10" s="34">
        <f>SUM(R8:R9)</f>
        <v>259798872</v>
      </c>
      <c r="S10" s="34">
        <f>SUM(S8:S9)</f>
        <v>94322966</v>
      </c>
      <c r="T10" s="39">
        <f t="shared" ref="T10:T54" si="6">IF(($Q10      =0),0,($S10      /$Q10      ))</f>
        <v>0.36306149166036411</v>
      </c>
      <c r="U10" s="39">
        <f t="shared" ref="U10:U54" si="7">IF(($P10      =0),0,(($H10      /$P10      )-1))</f>
        <v>-2.6066120615304778E-2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18230720</v>
      </c>
      <c r="E11" s="33">
        <v>18230720</v>
      </c>
      <c r="F11" s="33">
        <v>4185163</v>
      </c>
      <c r="G11" s="38">
        <f t="shared" si="0"/>
        <v>0.2295665228800618</v>
      </c>
      <c r="H11" s="33">
        <v>5204473</v>
      </c>
      <c r="I11" s="38">
        <f t="shared" si="1"/>
        <v>0.28547819285250392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9389636</v>
      </c>
      <c r="O11" s="38">
        <f t="shared" si="5"/>
        <v>0.51504471573256572</v>
      </c>
      <c r="P11" s="33">
        <v>8230442</v>
      </c>
      <c r="Q11" s="33">
        <v>17919544</v>
      </c>
      <c r="R11" s="33">
        <v>17919544</v>
      </c>
      <c r="S11" s="33">
        <v>4514850</v>
      </c>
      <c r="T11" s="38">
        <f t="shared" si="6"/>
        <v>0.25195116572162773</v>
      </c>
      <c r="U11" s="38">
        <f t="shared" si="7"/>
        <v>-0.36765571034945632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2094697</v>
      </c>
      <c r="E12" s="33">
        <v>2094697</v>
      </c>
      <c r="F12" s="33">
        <v>454365</v>
      </c>
      <c r="G12" s="38">
        <f t="shared" si="0"/>
        <v>0.2169120402616703</v>
      </c>
      <c r="H12" s="33">
        <v>631976</v>
      </c>
      <c r="I12" s="38">
        <f t="shared" si="1"/>
        <v>0.30170282384516711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1086341</v>
      </c>
      <c r="O12" s="38">
        <f t="shared" si="5"/>
        <v>0.51861486410683744</v>
      </c>
      <c r="P12" s="33">
        <v>1032354</v>
      </c>
      <c r="Q12" s="33">
        <v>2123463</v>
      </c>
      <c r="R12" s="33">
        <v>2123463</v>
      </c>
      <c r="S12" s="33">
        <v>580751</v>
      </c>
      <c r="T12" s="38">
        <f t="shared" si="6"/>
        <v>0.27349240368209854</v>
      </c>
      <c r="U12" s="38">
        <f t="shared" si="7"/>
        <v>-0.38783014353603507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10554396</v>
      </c>
      <c r="E13" s="33">
        <v>10554396</v>
      </c>
      <c r="F13" s="33">
        <v>1248710</v>
      </c>
      <c r="G13" s="38">
        <f t="shared" si="0"/>
        <v>0.11831183897212119</v>
      </c>
      <c r="H13" s="33">
        <v>411771</v>
      </c>
      <c r="I13" s="38">
        <f t="shared" si="1"/>
        <v>3.9014170019771859E-2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1660481</v>
      </c>
      <c r="O13" s="38">
        <f t="shared" si="5"/>
        <v>0.15732600899189306</v>
      </c>
      <c r="P13" s="33">
        <v>2934084</v>
      </c>
      <c r="Q13" s="33">
        <v>10026792</v>
      </c>
      <c r="R13" s="33">
        <v>10026792</v>
      </c>
      <c r="S13" s="33">
        <v>1737449</v>
      </c>
      <c r="T13" s="38">
        <f t="shared" si="6"/>
        <v>0.17328064649191885</v>
      </c>
      <c r="U13" s="38">
        <f t="shared" si="7"/>
        <v>-0.85965943715312854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24653477</v>
      </c>
      <c r="E14" s="33">
        <v>24653477</v>
      </c>
      <c r="F14" s="33">
        <v>4460254</v>
      </c>
      <c r="G14" s="38">
        <f t="shared" si="0"/>
        <v>0.18091784781513781</v>
      </c>
      <c r="H14" s="33">
        <v>6564674</v>
      </c>
      <c r="I14" s="38">
        <f t="shared" si="1"/>
        <v>0.26627781549839807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11024928</v>
      </c>
      <c r="O14" s="38">
        <f t="shared" si="5"/>
        <v>0.44719566331353583</v>
      </c>
      <c r="P14" s="33">
        <v>10563727</v>
      </c>
      <c r="Q14" s="33">
        <v>24548611</v>
      </c>
      <c r="R14" s="33">
        <v>24548611</v>
      </c>
      <c r="S14" s="33">
        <v>6180621</v>
      </c>
      <c r="T14" s="38">
        <f t="shared" si="6"/>
        <v>0.25177070099811349</v>
      </c>
      <c r="U14" s="38">
        <f t="shared" si="7"/>
        <v>-0.37856459183392377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8117549</v>
      </c>
      <c r="E15" s="33">
        <v>8117549</v>
      </c>
      <c r="F15" s="33">
        <v>1081712</v>
      </c>
      <c r="G15" s="38">
        <f t="shared" si="0"/>
        <v>0.13325598650528625</v>
      </c>
      <c r="H15" s="33">
        <v>987036</v>
      </c>
      <c r="I15" s="38">
        <f t="shared" si="1"/>
        <v>0.12159286011085366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2068748</v>
      </c>
      <c r="O15" s="38">
        <f t="shared" si="5"/>
        <v>0.25484884661613993</v>
      </c>
      <c r="P15" s="33">
        <v>592440</v>
      </c>
      <c r="Q15" s="33">
        <v>6955215</v>
      </c>
      <c r="R15" s="33">
        <v>6955215</v>
      </c>
      <c r="S15" s="33">
        <v>368697</v>
      </c>
      <c r="T15" s="38">
        <f t="shared" si="6"/>
        <v>5.3010151375622462E-2</v>
      </c>
      <c r="U15" s="38">
        <f t="shared" si="7"/>
        <v>0.66605225845655247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45302940</v>
      </c>
      <c r="E16" s="33">
        <v>45302940</v>
      </c>
      <c r="F16" s="33">
        <v>7002322</v>
      </c>
      <c r="G16" s="38">
        <f t="shared" si="0"/>
        <v>0.15456661311605824</v>
      </c>
      <c r="H16" s="33">
        <v>8508099</v>
      </c>
      <c r="I16" s="38">
        <f t="shared" si="1"/>
        <v>0.18780456632615897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15510421</v>
      </c>
      <c r="O16" s="38">
        <f t="shared" si="5"/>
        <v>0.34237117944221723</v>
      </c>
      <c r="P16" s="33">
        <v>13513526</v>
      </c>
      <c r="Q16" s="33">
        <v>39343044</v>
      </c>
      <c r="R16" s="33">
        <v>39343044</v>
      </c>
      <c r="S16" s="33">
        <v>6873022</v>
      </c>
      <c r="T16" s="38">
        <f t="shared" si="6"/>
        <v>0.17469471858862776</v>
      </c>
      <c r="U16" s="38">
        <f t="shared" si="7"/>
        <v>-0.37040125574923966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3534476</v>
      </c>
      <c r="E17" s="33">
        <v>3534476</v>
      </c>
      <c r="F17" s="33">
        <v>873452</v>
      </c>
      <c r="G17" s="38">
        <f t="shared" si="0"/>
        <v>0.24712347742635685</v>
      </c>
      <c r="H17" s="33">
        <v>864942</v>
      </c>
      <c r="I17" s="38">
        <f t="shared" si="1"/>
        <v>0.24471576550526866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1738394</v>
      </c>
      <c r="O17" s="38">
        <f t="shared" si="5"/>
        <v>0.49183924293162551</v>
      </c>
      <c r="P17" s="33">
        <v>1696199</v>
      </c>
      <c r="Q17" s="33">
        <v>4380946</v>
      </c>
      <c r="R17" s="33">
        <v>4380946</v>
      </c>
      <c r="S17" s="33">
        <v>921851</v>
      </c>
      <c r="T17" s="38">
        <f t="shared" si="6"/>
        <v>0.21042281735497309</v>
      </c>
      <c r="U17" s="38">
        <f t="shared" si="7"/>
        <v>-0.4900704457436893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18558798</v>
      </c>
      <c r="E18" s="33">
        <v>21606798</v>
      </c>
      <c r="F18" s="33">
        <v>3022322</v>
      </c>
      <c r="G18" s="38">
        <f t="shared" si="0"/>
        <v>0.16285117171920294</v>
      </c>
      <c r="H18" s="33">
        <v>4175896</v>
      </c>
      <c r="I18" s="38">
        <f t="shared" si="1"/>
        <v>0.22500896879205215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7198218</v>
      </c>
      <c r="O18" s="38">
        <f t="shared" si="5"/>
        <v>0.38786014051125511</v>
      </c>
      <c r="P18" s="33">
        <v>7601694</v>
      </c>
      <c r="Q18" s="33">
        <v>21695080</v>
      </c>
      <c r="R18" s="33">
        <v>21695080</v>
      </c>
      <c r="S18" s="33">
        <v>5034565</v>
      </c>
      <c r="T18" s="38">
        <f t="shared" si="6"/>
        <v>0.23206021826146758</v>
      </c>
      <c r="U18" s="38">
        <f t="shared" si="7"/>
        <v>-0.45066244444988179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131047053</v>
      </c>
      <c r="E19" s="34">
        <f>SUM(E11:E18)</f>
        <v>134095053</v>
      </c>
      <c r="F19" s="34">
        <f>SUM(F11:F18)</f>
        <v>22328300</v>
      </c>
      <c r="G19" s="39">
        <f t="shared" si="0"/>
        <v>0.17038383915432267</v>
      </c>
      <c r="H19" s="34">
        <f>SUM(H11:H18)</f>
        <v>27348867</v>
      </c>
      <c r="I19" s="39">
        <f t="shared" si="1"/>
        <v>0.20869501735380497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49677167</v>
      </c>
      <c r="O19" s="39">
        <f t="shared" si="5"/>
        <v>0.37907885650812767</v>
      </c>
      <c r="P19" s="34">
        <f>SUM(P11:P18)</f>
        <v>46164466</v>
      </c>
      <c r="Q19" s="34">
        <f>SUM(Q11:Q18)</f>
        <v>126992695</v>
      </c>
      <c r="R19" s="34">
        <f>SUM(R11:R18)</f>
        <v>126992695</v>
      </c>
      <c r="S19" s="34">
        <f>SUM(S11:S18)</f>
        <v>26211806</v>
      </c>
      <c r="T19" s="39">
        <f t="shared" si="6"/>
        <v>0.20640404552403585</v>
      </c>
      <c r="U19" s="39">
        <f t="shared" si="7"/>
        <v>-0.40757752943573522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21069225</v>
      </c>
      <c r="E20" s="33">
        <v>21069225</v>
      </c>
      <c r="F20" s="33">
        <v>2481438</v>
      </c>
      <c r="G20" s="38">
        <f t="shared" si="0"/>
        <v>0.11777547584213467</v>
      </c>
      <c r="H20" s="33">
        <v>5549792</v>
      </c>
      <c r="I20" s="38">
        <f t="shared" si="1"/>
        <v>0.26340750549676129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8031230</v>
      </c>
      <c r="O20" s="38">
        <f t="shared" si="5"/>
        <v>0.38118298133889594</v>
      </c>
      <c r="P20" s="33">
        <v>4718436</v>
      </c>
      <c r="Q20" s="33">
        <v>23775527</v>
      </c>
      <c r="R20" s="33">
        <v>23775527</v>
      </c>
      <c r="S20" s="33">
        <v>3790720</v>
      </c>
      <c r="T20" s="38">
        <f t="shared" si="6"/>
        <v>0.15943789595073959</v>
      </c>
      <c r="U20" s="38">
        <f t="shared" si="7"/>
        <v>0.17619312840102097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29753756</v>
      </c>
      <c r="E21" s="33">
        <v>37101271</v>
      </c>
      <c r="F21" s="33">
        <v>5795065</v>
      </c>
      <c r="G21" s="38">
        <f t="shared" si="0"/>
        <v>0.19476751103289278</v>
      </c>
      <c r="H21" s="33">
        <v>7570698</v>
      </c>
      <c r="I21" s="38">
        <f t="shared" si="1"/>
        <v>0.25444511946659776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13365763</v>
      </c>
      <c r="O21" s="38">
        <f t="shared" si="5"/>
        <v>0.44921263049949056</v>
      </c>
      <c r="P21" s="33">
        <v>11425498</v>
      </c>
      <c r="Q21" s="33">
        <v>33698010</v>
      </c>
      <c r="R21" s="33">
        <v>33698010</v>
      </c>
      <c r="S21" s="33">
        <v>8774376</v>
      </c>
      <c r="T21" s="38">
        <f t="shared" si="6"/>
        <v>0.26038261606545904</v>
      </c>
      <c r="U21" s="38">
        <f t="shared" si="7"/>
        <v>-0.33738573145783235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13628142</v>
      </c>
      <c r="E22" s="33">
        <v>13628142</v>
      </c>
      <c r="F22" s="33">
        <v>2940090</v>
      </c>
      <c r="G22" s="38">
        <f t="shared" si="0"/>
        <v>0.21573667195425467</v>
      </c>
      <c r="H22" s="33">
        <v>2842839</v>
      </c>
      <c r="I22" s="38">
        <f t="shared" si="1"/>
        <v>0.20860062949153305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5782929</v>
      </c>
      <c r="O22" s="38">
        <f t="shared" si="5"/>
        <v>0.42433730144578768</v>
      </c>
      <c r="P22" s="33">
        <v>4921047</v>
      </c>
      <c r="Q22" s="33">
        <v>13071314</v>
      </c>
      <c r="R22" s="33">
        <v>13071314</v>
      </c>
      <c r="S22" s="33">
        <v>2820774</v>
      </c>
      <c r="T22" s="38">
        <f t="shared" si="6"/>
        <v>0.21579880951524844</v>
      </c>
      <c r="U22" s="38">
        <f t="shared" si="7"/>
        <v>-0.42231013034421339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9802321</v>
      </c>
      <c r="E23" s="33">
        <v>9802321</v>
      </c>
      <c r="F23" s="33">
        <v>2000814</v>
      </c>
      <c r="G23" s="38">
        <f t="shared" si="0"/>
        <v>0.20411635162733396</v>
      </c>
      <c r="H23" s="33">
        <v>2581207</v>
      </c>
      <c r="I23" s="38">
        <f t="shared" si="1"/>
        <v>0.26332610409310203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4582021</v>
      </c>
      <c r="O23" s="38">
        <f t="shared" si="5"/>
        <v>0.46744245572043602</v>
      </c>
      <c r="P23" s="33">
        <v>3118176</v>
      </c>
      <c r="Q23" s="33">
        <v>9560500</v>
      </c>
      <c r="R23" s="33">
        <v>9560500</v>
      </c>
      <c r="S23" s="33">
        <v>1728240</v>
      </c>
      <c r="T23" s="38">
        <f t="shared" si="6"/>
        <v>0.18076878824329271</v>
      </c>
      <c r="U23" s="38">
        <f t="shared" si="7"/>
        <v>-0.17220612306681859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6292410</v>
      </c>
      <c r="E24" s="33">
        <v>5812410</v>
      </c>
      <c r="F24" s="33">
        <v>1561560</v>
      </c>
      <c r="G24" s="38">
        <f t="shared" si="0"/>
        <v>0.2481656471844651</v>
      </c>
      <c r="H24" s="33">
        <v>1765553</v>
      </c>
      <c r="I24" s="38">
        <f t="shared" si="1"/>
        <v>0.28058454550800088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3327113</v>
      </c>
      <c r="O24" s="38">
        <f t="shared" si="5"/>
        <v>0.52875019269246604</v>
      </c>
      <c r="P24" s="33">
        <v>2390093</v>
      </c>
      <c r="Q24" s="33">
        <v>6190488</v>
      </c>
      <c r="R24" s="33">
        <v>6190488</v>
      </c>
      <c r="S24" s="33">
        <v>1344501</v>
      </c>
      <c r="T24" s="38">
        <f t="shared" si="6"/>
        <v>0.21718820874864792</v>
      </c>
      <c r="U24" s="38">
        <f t="shared" si="7"/>
        <v>-0.26130363964916847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3161936</v>
      </c>
      <c r="G25" s="38">
        <f t="shared" si="0"/>
        <v>0.16887922332785221</v>
      </c>
      <c r="H25" s="33">
        <v>4946162</v>
      </c>
      <c r="I25" s="38">
        <f t="shared" si="1"/>
        <v>0.26417485901477328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8108098</v>
      </c>
      <c r="O25" s="38">
        <f t="shared" si="5"/>
        <v>0.43305408234262549</v>
      </c>
      <c r="P25" s="33">
        <v>3756260</v>
      </c>
      <c r="Q25" s="33">
        <v>29692298</v>
      </c>
      <c r="R25" s="33">
        <v>29692298</v>
      </c>
      <c r="S25" s="33">
        <v>3756260</v>
      </c>
      <c r="T25" s="38">
        <f t="shared" si="6"/>
        <v>0.12650620709788107</v>
      </c>
      <c r="U25" s="38">
        <f t="shared" si="7"/>
        <v>0.31677839127216956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111934056</v>
      </c>
      <c r="E26" s="33">
        <v>111934056</v>
      </c>
      <c r="F26" s="33">
        <v>22181020</v>
      </c>
      <c r="G26" s="38">
        <f t="shared" si="0"/>
        <v>0.1981614960865887</v>
      </c>
      <c r="H26" s="33">
        <v>19309087</v>
      </c>
      <c r="I26" s="38">
        <f t="shared" si="1"/>
        <v>0.17250413046767465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41490107</v>
      </c>
      <c r="O26" s="38">
        <f t="shared" si="5"/>
        <v>0.37066562655426333</v>
      </c>
      <c r="P26" s="33">
        <v>53647655</v>
      </c>
      <c r="Q26" s="33">
        <v>115590756</v>
      </c>
      <c r="R26" s="33">
        <v>115590756</v>
      </c>
      <c r="S26" s="33">
        <v>27194202</v>
      </c>
      <c r="T26" s="38">
        <f t="shared" si="6"/>
        <v>0.23526277481912136</v>
      </c>
      <c r="U26" s="38">
        <f t="shared" si="7"/>
        <v>-0.64007584301681031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211202971</v>
      </c>
      <c r="E27" s="34">
        <f>SUM(E20:E26)</f>
        <v>218070486</v>
      </c>
      <c r="F27" s="34">
        <f>SUM(F20:F26)</f>
        <v>40121923</v>
      </c>
      <c r="G27" s="39">
        <f t="shared" si="0"/>
        <v>0.18996855399349472</v>
      </c>
      <c r="H27" s="34">
        <f>SUM(H20:H26)</f>
        <v>44565338</v>
      </c>
      <c r="I27" s="39">
        <f t="shared" si="1"/>
        <v>0.21100715481885907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84687261</v>
      </c>
      <c r="O27" s="39">
        <f t="shared" si="5"/>
        <v>0.40097570881235378</v>
      </c>
      <c r="P27" s="34">
        <f>SUM(P20:P26)</f>
        <v>83977165</v>
      </c>
      <c r="Q27" s="34">
        <f>SUM(Q20:Q26)</f>
        <v>231578893</v>
      </c>
      <c r="R27" s="34">
        <f>SUM(R20:R26)</f>
        <v>231578893</v>
      </c>
      <c r="S27" s="34">
        <f>SUM(S20:S26)</f>
        <v>49409073</v>
      </c>
      <c r="T27" s="39">
        <f t="shared" si="6"/>
        <v>0.2133574107723194</v>
      </c>
      <c r="U27" s="39">
        <f t="shared" si="7"/>
        <v>-0.46931599798588108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11705612</v>
      </c>
      <c r="E28" s="33">
        <v>11705612</v>
      </c>
      <c r="F28" s="33">
        <v>2072364</v>
      </c>
      <c r="G28" s="38">
        <f t="shared" si="0"/>
        <v>0.17704020943116858</v>
      </c>
      <c r="H28" s="33">
        <v>2667241</v>
      </c>
      <c r="I28" s="38">
        <f t="shared" si="1"/>
        <v>0.22786002132993985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4739605</v>
      </c>
      <c r="O28" s="38">
        <f t="shared" si="5"/>
        <v>0.40490023076110843</v>
      </c>
      <c r="P28" s="33">
        <v>1962399</v>
      </c>
      <c r="Q28" s="33">
        <v>12650522</v>
      </c>
      <c r="R28" s="33">
        <v>12650522</v>
      </c>
      <c r="S28" s="33">
        <v>1293114</v>
      </c>
      <c r="T28" s="38">
        <f t="shared" si="6"/>
        <v>0.10221823257569924</v>
      </c>
      <c r="U28" s="38">
        <f t="shared" si="7"/>
        <v>0.35917364409582353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18280120</v>
      </c>
      <c r="E29" s="33">
        <v>18280120</v>
      </c>
      <c r="F29" s="33">
        <v>944467</v>
      </c>
      <c r="G29" s="38">
        <f t="shared" si="0"/>
        <v>5.1666345735148347E-2</v>
      </c>
      <c r="H29" s="33">
        <v>2762550</v>
      </c>
      <c r="I29" s="38">
        <f t="shared" si="1"/>
        <v>0.15112318737513758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3707017</v>
      </c>
      <c r="O29" s="38">
        <f t="shared" si="5"/>
        <v>0.20278953311028594</v>
      </c>
      <c r="P29" s="33">
        <v>5711936</v>
      </c>
      <c r="Q29" s="33">
        <v>15365435</v>
      </c>
      <c r="R29" s="33">
        <v>15365435</v>
      </c>
      <c r="S29" s="33">
        <v>2820985</v>
      </c>
      <c r="T29" s="38">
        <f t="shared" si="6"/>
        <v>0.18359291487679977</v>
      </c>
      <c r="U29" s="38">
        <f t="shared" si="7"/>
        <v>-0.51635487512465128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30702093</v>
      </c>
      <c r="E30" s="33">
        <v>30702093</v>
      </c>
      <c r="F30" s="33">
        <v>4478591</v>
      </c>
      <c r="G30" s="38">
        <f t="shared" si="0"/>
        <v>0.14587249800852339</v>
      </c>
      <c r="H30" s="33">
        <v>9038285</v>
      </c>
      <c r="I30" s="38">
        <f t="shared" si="1"/>
        <v>0.29438660745376544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13516876</v>
      </c>
      <c r="O30" s="38">
        <f t="shared" si="5"/>
        <v>0.44025910546228886</v>
      </c>
      <c r="P30" s="33">
        <v>13761420</v>
      </c>
      <c r="Q30" s="33">
        <v>39716577</v>
      </c>
      <c r="R30" s="33">
        <v>39716577</v>
      </c>
      <c r="S30" s="33">
        <v>7000871</v>
      </c>
      <c r="T30" s="38">
        <f t="shared" si="6"/>
        <v>0.17627075465239614</v>
      </c>
      <c r="U30" s="38">
        <f t="shared" si="7"/>
        <v>-0.34321567105720197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12362912</v>
      </c>
      <c r="E31" s="33">
        <v>12362912</v>
      </c>
      <c r="F31" s="33">
        <v>1818253</v>
      </c>
      <c r="G31" s="38">
        <f t="shared" si="0"/>
        <v>0.14707319764146182</v>
      </c>
      <c r="H31" s="33">
        <v>2276273</v>
      </c>
      <c r="I31" s="38">
        <f t="shared" si="1"/>
        <v>0.18412110350700547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4094526</v>
      </c>
      <c r="O31" s="38">
        <f t="shared" si="5"/>
        <v>0.33119430114846726</v>
      </c>
      <c r="P31" s="33">
        <v>4280335</v>
      </c>
      <c r="Q31" s="33">
        <v>8842072</v>
      </c>
      <c r="R31" s="33">
        <v>8842072</v>
      </c>
      <c r="S31" s="33">
        <v>2181083</v>
      </c>
      <c r="T31" s="38">
        <f t="shared" si="6"/>
        <v>0.24667102914339534</v>
      </c>
      <c r="U31" s="38">
        <f t="shared" si="7"/>
        <v>-0.46820213838402835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11497611</v>
      </c>
      <c r="E32" s="33">
        <v>11497611</v>
      </c>
      <c r="F32" s="33">
        <v>2046875</v>
      </c>
      <c r="G32" s="38">
        <f t="shared" si="0"/>
        <v>0.17802611342478017</v>
      </c>
      <c r="H32" s="33">
        <v>1083371</v>
      </c>
      <c r="I32" s="38">
        <f t="shared" si="1"/>
        <v>9.4225748288057409E-2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3130246</v>
      </c>
      <c r="O32" s="38">
        <f t="shared" si="5"/>
        <v>0.27225186171283755</v>
      </c>
      <c r="P32" s="33">
        <v>3175011</v>
      </c>
      <c r="Q32" s="33">
        <v>12561986</v>
      </c>
      <c r="R32" s="33">
        <v>12561986</v>
      </c>
      <c r="S32" s="33">
        <v>1506238</v>
      </c>
      <c r="T32" s="38">
        <f t="shared" si="6"/>
        <v>0.1199044482297624</v>
      </c>
      <c r="U32" s="38">
        <f t="shared" si="7"/>
        <v>-0.6587819695742787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12317064</v>
      </c>
      <c r="E33" s="33">
        <v>12317064</v>
      </c>
      <c r="F33" s="33">
        <v>2746930</v>
      </c>
      <c r="G33" s="38">
        <f t="shared" si="0"/>
        <v>0.22301824525714894</v>
      </c>
      <c r="H33" s="33">
        <v>2662364</v>
      </c>
      <c r="I33" s="38">
        <f t="shared" si="1"/>
        <v>0.21615248568977152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5409294</v>
      </c>
      <c r="O33" s="38">
        <f t="shared" si="5"/>
        <v>0.43917073094692044</v>
      </c>
      <c r="P33" s="33">
        <v>5617081</v>
      </c>
      <c r="Q33" s="33">
        <v>10511482</v>
      </c>
      <c r="R33" s="33">
        <v>10511482</v>
      </c>
      <c r="S33" s="33">
        <v>2704776</v>
      </c>
      <c r="T33" s="38">
        <f t="shared" si="6"/>
        <v>0.25731633274927362</v>
      </c>
      <c r="U33" s="38">
        <f t="shared" si="7"/>
        <v>-0.52602356989333066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72979762</v>
      </c>
      <c r="E34" s="33">
        <v>72979762</v>
      </c>
      <c r="F34" s="33">
        <v>14671872</v>
      </c>
      <c r="G34" s="38">
        <f t="shared" si="0"/>
        <v>0.20104028292117479</v>
      </c>
      <c r="H34" s="33">
        <v>12326843</v>
      </c>
      <c r="I34" s="38">
        <f t="shared" si="1"/>
        <v>0.16890768977843473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26998715</v>
      </c>
      <c r="O34" s="38">
        <f t="shared" si="5"/>
        <v>0.3699479726996095</v>
      </c>
      <c r="P34" s="33">
        <v>44237471</v>
      </c>
      <c r="Q34" s="33">
        <v>110495820</v>
      </c>
      <c r="R34" s="33">
        <v>110495820</v>
      </c>
      <c r="S34" s="33">
        <v>25865414</v>
      </c>
      <c r="T34" s="38">
        <f t="shared" si="6"/>
        <v>0.23408499977646213</v>
      </c>
      <c r="U34" s="38">
        <f t="shared" si="7"/>
        <v>-0.72134837906986138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169845174</v>
      </c>
      <c r="E35" s="34">
        <f>SUM(E28:E34)</f>
        <v>169845174</v>
      </c>
      <c r="F35" s="34">
        <f>SUM(F28:F34)</f>
        <v>28779352</v>
      </c>
      <c r="G35" s="39">
        <f t="shared" si="0"/>
        <v>0.16944462608045607</v>
      </c>
      <c r="H35" s="34">
        <f>SUM(H28:H34)</f>
        <v>32816927</v>
      </c>
      <c r="I35" s="39">
        <f t="shared" si="1"/>
        <v>0.19321671747941452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61596279</v>
      </c>
      <c r="O35" s="39">
        <f t="shared" si="5"/>
        <v>0.36266134355987056</v>
      </c>
      <c r="P35" s="34">
        <f>SUM(P28:P34)</f>
        <v>78745653</v>
      </c>
      <c r="Q35" s="34">
        <f>SUM(Q28:Q34)</f>
        <v>210143894</v>
      </c>
      <c r="R35" s="34">
        <f>SUM(R28:R34)</f>
        <v>210143894</v>
      </c>
      <c r="S35" s="34">
        <f>SUM(S28:S34)</f>
        <v>43372481</v>
      </c>
      <c r="T35" s="39">
        <f t="shared" si="6"/>
        <v>0.20639420053765636</v>
      </c>
      <c r="U35" s="39">
        <f t="shared" si="7"/>
        <v>-0.58325411308735986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14553275</v>
      </c>
      <c r="E36" s="33">
        <v>14553275</v>
      </c>
      <c r="F36" s="33">
        <v>762648</v>
      </c>
      <c r="G36" s="38">
        <f t="shared" si="0"/>
        <v>5.2403874729227612E-2</v>
      </c>
      <c r="H36" s="33">
        <v>6321513</v>
      </c>
      <c r="I36" s="38">
        <f t="shared" si="1"/>
        <v>0.43437047674836077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7084161</v>
      </c>
      <c r="O36" s="38">
        <f t="shared" si="5"/>
        <v>0.48677435147758835</v>
      </c>
      <c r="P36" s="33">
        <v>5616844</v>
      </c>
      <c r="Q36" s="33">
        <v>18759722</v>
      </c>
      <c r="R36" s="33">
        <v>18759722</v>
      </c>
      <c r="S36" s="33">
        <v>5328456</v>
      </c>
      <c r="T36" s="38">
        <f t="shared" si="6"/>
        <v>0.28403704489863973</v>
      </c>
      <c r="U36" s="38">
        <f t="shared" si="7"/>
        <v>0.12545639508592377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20563436</v>
      </c>
      <c r="E37" s="33">
        <v>20563436</v>
      </c>
      <c r="F37" s="33">
        <v>1457538</v>
      </c>
      <c r="G37" s="38">
        <f t="shared" si="0"/>
        <v>7.0880080546850244E-2</v>
      </c>
      <c r="H37" s="33">
        <v>3623989</v>
      </c>
      <c r="I37" s="38">
        <f t="shared" si="1"/>
        <v>0.17623460398349769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5081527</v>
      </c>
      <c r="O37" s="38">
        <f t="shared" si="5"/>
        <v>0.24711468453034793</v>
      </c>
      <c r="P37" s="33">
        <v>3044698</v>
      </c>
      <c r="Q37" s="33">
        <v>18829462</v>
      </c>
      <c r="R37" s="33">
        <v>18829462</v>
      </c>
      <c r="S37" s="33">
        <v>1535931</v>
      </c>
      <c r="T37" s="38">
        <f t="shared" si="6"/>
        <v>8.1570625862810095E-2</v>
      </c>
      <c r="U37" s="38">
        <f t="shared" si="7"/>
        <v>0.19026221976695235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4236810</v>
      </c>
      <c r="E38" s="33">
        <v>4236810</v>
      </c>
      <c r="F38" s="33">
        <v>181354</v>
      </c>
      <c r="G38" s="38">
        <f t="shared" si="0"/>
        <v>4.2804374045567299E-2</v>
      </c>
      <c r="H38" s="33">
        <v>1027358</v>
      </c>
      <c r="I38" s="38">
        <f t="shared" si="1"/>
        <v>0.2424838498776202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1208712</v>
      </c>
      <c r="O38" s="38">
        <f t="shared" si="5"/>
        <v>0.28528822392318748</v>
      </c>
      <c r="P38" s="33">
        <v>1332532</v>
      </c>
      <c r="Q38" s="33">
        <v>2863472</v>
      </c>
      <c r="R38" s="33">
        <v>2863472</v>
      </c>
      <c r="S38" s="33">
        <v>658931</v>
      </c>
      <c r="T38" s="38">
        <f t="shared" si="6"/>
        <v>0.2301160968223192</v>
      </c>
      <c r="U38" s="38">
        <f t="shared" si="7"/>
        <v>-0.2290181399020812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84210391</v>
      </c>
      <c r="E39" s="33">
        <v>84210391</v>
      </c>
      <c r="F39" s="33">
        <v>10010856</v>
      </c>
      <c r="G39" s="38">
        <f t="shared" si="0"/>
        <v>0.11887910602386349</v>
      </c>
      <c r="H39" s="33">
        <v>17279687</v>
      </c>
      <c r="I39" s="38">
        <f t="shared" si="1"/>
        <v>0.20519661285030727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27290543</v>
      </c>
      <c r="O39" s="38">
        <f t="shared" si="5"/>
        <v>0.32407571887417075</v>
      </c>
      <c r="P39" s="33">
        <v>32117411</v>
      </c>
      <c r="Q39" s="33">
        <v>57700830</v>
      </c>
      <c r="R39" s="33">
        <v>57700830</v>
      </c>
      <c r="S39" s="33">
        <v>18983226</v>
      </c>
      <c r="T39" s="38">
        <f t="shared" si="6"/>
        <v>0.32899398500853455</v>
      </c>
      <c r="U39" s="38">
        <f t="shared" si="7"/>
        <v>-0.4619838130788313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123563912</v>
      </c>
      <c r="E40" s="34">
        <f>SUM(E36:E39)</f>
        <v>123563912</v>
      </c>
      <c r="F40" s="34">
        <f>SUM(F36:F39)</f>
        <v>12412396</v>
      </c>
      <c r="G40" s="39">
        <f t="shared" si="0"/>
        <v>0.10045324560459044</v>
      </c>
      <c r="H40" s="34">
        <f>SUM(H36:H39)</f>
        <v>28252547</v>
      </c>
      <c r="I40" s="39">
        <f t="shared" si="1"/>
        <v>0.2286472364196433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40664943</v>
      </c>
      <c r="O40" s="39">
        <f t="shared" si="5"/>
        <v>0.32910048202423375</v>
      </c>
      <c r="P40" s="34">
        <f>SUM(P36:P39)</f>
        <v>42111485</v>
      </c>
      <c r="Q40" s="34">
        <f>SUM(Q36:Q39)</f>
        <v>98153486</v>
      </c>
      <c r="R40" s="34">
        <f>SUM(R36:R39)</f>
        <v>98153486</v>
      </c>
      <c r="S40" s="34">
        <f>SUM(S36:S39)</f>
        <v>26506544</v>
      </c>
      <c r="T40" s="39">
        <f t="shared" si="6"/>
        <v>0.27005198776129052</v>
      </c>
      <c r="U40" s="39">
        <f t="shared" si="7"/>
        <v>-0.32910114663493817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23077236</v>
      </c>
      <c r="E41" s="33">
        <v>23077236</v>
      </c>
      <c r="F41" s="33">
        <v>4686486</v>
      </c>
      <c r="G41" s="38">
        <f t="shared" si="0"/>
        <v>0.20307830625816714</v>
      </c>
      <c r="H41" s="33">
        <v>7207483</v>
      </c>
      <c r="I41" s="38">
        <f t="shared" si="1"/>
        <v>0.31232002827374994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11893969</v>
      </c>
      <c r="O41" s="38">
        <f t="shared" si="5"/>
        <v>0.51539833453191708</v>
      </c>
      <c r="P41" s="33">
        <v>3018303</v>
      </c>
      <c r="Q41" s="33">
        <v>21094882</v>
      </c>
      <c r="R41" s="33">
        <v>21094882</v>
      </c>
      <c r="S41" s="33">
        <v>970950</v>
      </c>
      <c r="T41" s="38">
        <f t="shared" si="6"/>
        <v>4.6027752134380276E-2</v>
      </c>
      <c r="U41" s="38">
        <f t="shared" si="7"/>
        <v>1.387925599252295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20267442</v>
      </c>
      <c r="E42" s="33">
        <v>20267442</v>
      </c>
      <c r="F42" s="33">
        <v>6400421</v>
      </c>
      <c r="G42" s="38">
        <f t="shared" si="0"/>
        <v>0.31579816535308203</v>
      </c>
      <c r="H42" s="33">
        <v>1450997</v>
      </c>
      <c r="I42" s="38">
        <f t="shared" si="1"/>
        <v>7.159250782609862E-2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7851418</v>
      </c>
      <c r="O42" s="38">
        <f t="shared" si="5"/>
        <v>0.38739067317918069</v>
      </c>
      <c r="P42" s="33">
        <v>5933731</v>
      </c>
      <c r="Q42" s="33">
        <v>20270361</v>
      </c>
      <c r="R42" s="33">
        <v>20270361</v>
      </c>
      <c r="S42" s="33">
        <v>1174286</v>
      </c>
      <c r="T42" s="38">
        <f t="shared" si="6"/>
        <v>5.7931183366689919E-2</v>
      </c>
      <c r="U42" s="38">
        <f t="shared" si="7"/>
        <v>-0.7554663330710476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28067804</v>
      </c>
      <c r="E43" s="33">
        <v>31148372</v>
      </c>
      <c r="F43" s="33">
        <v>4539437</v>
      </c>
      <c r="G43" s="38">
        <f t="shared" si="0"/>
        <v>0.16173110657321108</v>
      </c>
      <c r="H43" s="33">
        <v>3894077</v>
      </c>
      <c r="I43" s="38">
        <f t="shared" si="1"/>
        <v>0.13873821407617068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8433514</v>
      </c>
      <c r="O43" s="38">
        <f t="shared" si="5"/>
        <v>0.30046932064938175</v>
      </c>
      <c r="P43" s="33">
        <v>7686361</v>
      </c>
      <c r="Q43" s="33">
        <v>27044733</v>
      </c>
      <c r="R43" s="33">
        <v>27044733</v>
      </c>
      <c r="S43" s="33">
        <v>3896582</v>
      </c>
      <c r="T43" s="38">
        <f t="shared" si="6"/>
        <v>0.14407914472662756</v>
      </c>
      <c r="U43" s="38">
        <f t="shared" si="7"/>
        <v>-0.49337833599020398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27181163</v>
      </c>
      <c r="E44" s="33">
        <v>27181163</v>
      </c>
      <c r="F44" s="33">
        <v>5880202</v>
      </c>
      <c r="G44" s="38">
        <f t="shared" si="0"/>
        <v>0.21633371611067562</v>
      </c>
      <c r="H44" s="33">
        <v>6041998</v>
      </c>
      <c r="I44" s="38">
        <f t="shared" si="1"/>
        <v>0.22228622079195065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11922200</v>
      </c>
      <c r="O44" s="38">
        <f t="shared" si="5"/>
        <v>0.4386199369026263</v>
      </c>
      <c r="P44" s="33">
        <v>11162040</v>
      </c>
      <c r="Q44" s="33">
        <v>30946667</v>
      </c>
      <c r="R44" s="33">
        <v>30946667</v>
      </c>
      <c r="S44" s="33">
        <v>4439620</v>
      </c>
      <c r="T44" s="38">
        <f t="shared" si="6"/>
        <v>0.14346036036772555</v>
      </c>
      <c r="U44" s="38">
        <f t="shared" si="7"/>
        <v>-0.45870127682753337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37425834</v>
      </c>
      <c r="E45" s="33">
        <v>37425834</v>
      </c>
      <c r="F45" s="33">
        <v>4683142</v>
      </c>
      <c r="G45" s="38">
        <f t="shared" si="0"/>
        <v>0.12513126627986434</v>
      </c>
      <c r="H45" s="33">
        <v>8855555</v>
      </c>
      <c r="I45" s="38">
        <f t="shared" si="1"/>
        <v>0.23661610319759341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13538697</v>
      </c>
      <c r="O45" s="38">
        <f t="shared" si="5"/>
        <v>0.36174736947745773</v>
      </c>
      <c r="P45" s="33">
        <v>12212226</v>
      </c>
      <c r="Q45" s="33">
        <v>31758040</v>
      </c>
      <c r="R45" s="33">
        <v>31758040</v>
      </c>
      <c r="S45" s="33">
        <v>7159305</v>
      </c>
      <c r="T45" s="38">
        <f t="shared" si="6"/>
        <v>0.2254328352757286</v>
      </c>
      <c r="U45" s="38">
        <f t="shared" si="7"/>
        <v>-0.27486151992273977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173087973</v>
      </c>
      <c r="E46" s="33">
        <v>173087973</v>
      </c>
      <c r="F46" s="33">
        <v>15637130</v>
      </c>
      <c r="G46" s="38">
        <f t="shared" si="0"/>
        <v>9.0342094421545976E-2</v>
      </c>
      <c r="H46" s="33">
        <v>20009986</v>
      </c>
      <c r="I46" s="38">
        <f t="shared" si="1"/>
        <v>0.11560587170317142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35647116</v>
      </c>
      <c r="O46" s="38">
        <f t="shared" si="5"/>
        <v>0.20594796612471741</v>
      </c>
      <c r="P46" s="33">
        <v>58220677</v>
      </c>
      <c r="Q46" s="33">
        <v>196149332</v>
      </c>
      <c r="R46" s="33">
        <v>196149332</v>
      </c>
      <c r="S46" s="33">
        <v>40908092</v>
      </c>
      <c r="T46" s="38">
        <f t="shared" si="6"/>
        <v>0.20855585682035357</v>
      </c>
      <c r="U46" s="38">
        <f t="shared" si="7"/>
        <v>-0.65630791273691302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309107452</v>
      </c>
      <c r="E47" s="34">
        <f>SUM(E41:E46)</f>
        <v>312188020</v>
      </c>
      <c r="F47" s="34">
        <f>SUM(F41:F46)</f>
        <v>41826818</v>
      </c>
      <c r="G47" s="39">
        <f t="shared" si="0"/>
        <v>0.13531481602714646</v>
      </c>
      <c r="H47" s="34">
        <f>SUM(H41:H46)</f>
        <v>47460096</v>
      </c>
      <c r="I47" s="39">
        <f t="shared" si="1"/>
        <v>0.15353915181572522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89286914</v>
      </c>
      <c r="O47" s="39">
        <f t="shared" si="5"/>
        <v>0.28885396784287165</v>
      </c>
      <c r="P47" s="34">
        <f>SUM(P41:P46)</f>
        <v>98233338</v>
      </c>
      <c r="Q47" s="34">
        <f>SUM(Q41:Q46)</f>
        <v>327264015</v>
      </c>
      <c r="R47" s="34">
        <f>SUM(R41:R46)</f>
        <v>327264015</v>
      </c>
      <c r="S47" s="34">
        <f>SUM(S41:S46)</f>
        <v>58548835</v>
      </c>
      <c r="T47" s="39">
        <f t="shared" si="6"/>
        <v>0.17890398062860655</v>
      </c>
      <c r="U47" s="39">
        <f t="shared" si="7"/>
        <v>-0.51686365376283971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21954048</v>
      </c>
      <c r="E48" s="33">
        <v>21954048</v>
      </c>
      <c r="F48" s="33">
        <v>2377542</v>
      </c>
      <c r="G48" s="38">
        <f t="shared" si="0"/>
        <v>0.10829629232841251</v>
      </c>
      <c r="H48" s="33">
        <v>4154255</v>
      </c>
      <c r="I48" s="38">
        <f t="shared" si="1"/>
        <v>0.1892250121708762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6531797</v>
      </c>
      <c r="O48" s="38">
        <f t="shared" si="5"/>
        <v>0.29752130449928871</v>
      </c>
      <c r="P48" s="33">
        <v>7201265</v>
      </c>
      <c r="Q48" s="33">
        <v>25583976</v>
      </c>
      <c r="R48" s="33">
        <v>25583976</v>
      </c>
      <c r="S48" s="33">
        <v>5002710</v>
      </c>
      <c r="T48" s="38">
        <f t="shared" si="6"/>
        <v>0.19554075566675017</v>
      </c>
      <c r="U48" s="38">
        <f t="shared" si="7"/>
        <v>-0.42312149323764647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42120819</v>
      </c>
      <c r="E49" s="33">
        <v>42120819</v>
      </c>
      <c r="F49" s="33">
        <v>7603425</v>
      </c>
      <c r="G49" s="38">
        <f t="shared" si="0"/>
        <v>0.18051465238603268</v>
      </c>
      <c r="H49" s="33">
        <v>8120635</v>
      </c>
      <c r="I49" s="38">
        <f t="shared" si="1"/>
        <v>0.19279385331989865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15724060</v>
      </c>
      <c r="O49" s="38">
        <f t="shared" si="5"/>
        <v>0.37330850570593133</v>
      </c>
      <c r="P49" s="33">
        <v>16566266</v>
      </c>
      <c r="Q49" s="33">
        <v>39019878</v>
      </c>
      <c r="R49" s="33">
        <v>39019878</v>
      </c>
      <c r="S49" s="33">
        <v>11113847</v>
      </c>
      <c r="T49" s="38">
        <f t="shared" si="6"/>
        <v>0.28482526265202573</v>
      </c>
      <c r="U49" s="38">
        <f t="shared" si="7"/>
        <v>-0.50980896962538202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31355565</v>
      </c>
      <c r="E50" s="33">
        <v>31355565</v>
      </c>
      <c r="F50" s="33">
        <v>4355473</v>
      </c>
      <c r="G50" s="38">
        <f t="shared" si="0"/>
        <v>0.13890590075477829</v>
      </c>
      <c r="H50" s="33">
        <v>4461185</v>
      </c>
      <c r="I50" s="38">
        <f t="shared" si="1"/>
        <v>0.14227729591222482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8816658</v>
      </c>
      <c r="O50" s="38">
        <f t="shared" si="5"/>
        <v>0.28118319666700314</v>
      </c>
      <c r="P50" s="33">
        <v>9096812</v>
      </c>
      <c r="Q50" s="33">
        <v>28221252</v>
      </c>
      <c r="R50" s="33">
        <v>28221252</v>
      </c>
      <c r="S50" s="33">
        <v>4675177</v>
      </c>
      <c r="T50" s="38">
        <f t="shared" si="6"/>
        <v>0.16566157305848797</v>
      </c>
      <c r="U50" s="38">
        <f t="shared" si="7"/>
        <v>-0.50958808426512503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29387938</v>
      </c>
      <c r="E51" s="33">
        <v>29387938</v>
      </c>
      <c r="F51" s="33">
        <v>5936370</v>
      </c>
      <c r="G51" s="38">
        <f t="shared" si="0"/>
        <v>0.20200022199584061</v>
      </c>
      <c r="H51" s="33">
        <v>6941554</v>
      </c>
      <c r="I51" s="38">
        <f t="shared" si="1"/>
        <v>0.23620418690144235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12877924</v>
      </c>
      <c r="O51" s="38">
        <f t="shared" si="5"/>
        <v>0.43820440889728296</v>
      </c>
      <c r="P51" s="33">
        <v>7395572</v>
      </c>
      <c r="Q51" s="33">
        <v>20817905</v>
      </c>
      <c r="R51" s="33">
        <v>20817905</v>
      </c>
      <c r="S51" s="33">
        <v>5858229</v>
      </c>
      <c r="T51" s="38">
        <f t="shared" si="6"/>
        <v>0.28140338809308624</v>
      </c>
      <c r="U51" s="38">
        <f t="shared" si="7"/>
        <v>-6.1390518542717154E-2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62799831</v>
      </c>
      <c r="E52" s="33">
        <v>62799831</v>
      </c>
      <c r="F52" s="33">
        <v>25018950</v>
      </c>
      <c r="G52" s="38">
        <f t="shared" si="0"/>
        <v>0.39839199567272721</v>
      </c>
      <c r="H52" s="33">
        <v>18936911</v>
      </c>
      <c r="I52" s="38">
        <f t="shared" si="1"/>
        <v>0.30154398026962842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43955861</v>
      </c>
      <c r="O52" s="38">
        <f t="shared" si="5"/>
        <v>0.69993597594235568</v>
      </c>
      <c r="P52" s="33">
        <v>35077356</v>
      </c>
      <c r="Q52" s="33">
        <v>67104802</v>
      </c>
      <c r="R52" s="33">
        <v>67104802</v>
      </c>
      <c r="S52" s="33">
        <v>28322774</v>
      </c>
      <c r="T52" s="38">
        <f t="shared" si="6"/>
        <v>0.42206776796688855</v>
      </c>
      <c r="U52" s="38">
        <f t="shared" si="7"/>
        <v>-0.46013858627200976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187618201</v>
      </c>
      <c r="E53" s="34">
        <f>SUM(E48:E52)</f>
        <v>187618201</v>
      </c>
      <c r="F53" s="34">
        <f>SUM(F48:F52)</f>
        <v>45291760</v>
      </c>
      <c r="G53" s="39">
        <f t="shared" si="0"/>
        <v>0.24140387104553893</v>
      </c>
      <c r="H53" s="34">
        <f>SUM(H48:H52)</f>
        <v>42614540</v>
      </c>
      <c r="I53" s="39">
        <f t="shared" si="1"/>
        <v>0.22713435995476794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87906300</v>
      </c>
      <c r="O53" s="39">
        <f t="shared" si="5"/>
        <v>0.46853823100030684</v>
      </c>
      <c r="P53" s="34">
        <f>SUM(P48:P52)</f>
        <v>75337271</v>
      </c>
      <c r="Q53" s="34">
        <f>SUM(Q48:Q52)</f>
        <v>180747813</v>
      </c>
      <c r="R53" s="34">
        <f>SUM(R48:R52)</f>
        <v>180747813</v>
      </c>
      <c r="S53" s="34">
        <f>SUM(S48:S52)</f>
        <v>54972737</v>
      </c>
      <c r="T53" s="39">
        <f t="shared" si="6"/>
        <v>0.30414053751234049</v>
      </c>
      <c r="U53" s="39">
        <f t="shared" si="7"/>
        <v>-0.43434983197095101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1821174620</v>
      </c>
      <c r="E54" s="34">
        <f>SUM(E8:E9,E11:E18,E20:E26,E28:E34,E36:E39,E41:E46,E48:E52)</f>
        <v>1835533260</v>
      </c>
      <c r="F54" s="34">
        <f>SUM(F8:F9,F11:F18,F20:F26,F28:F34,F36:F39,F41:F46,F48:F52)</f>
        <v>296374920</v>
      </c>
      <c r="G54" s="39">
        <f t="shared" si="0"/>
        <v>0.16273833203320173</v>
      </c>
      <c r="H54" s="34">
        <f>SUM(H8:H9,H11:H18,H20:H26,H28:H34,H36:H39,H41:H46,H48:H52)</f>
        <v>402889408</v>
      </c>
      <c r="I54" s="39">
        <f t="shared" si="1"/>
        <v>0.22122502893215149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699264328</v>
      </c>
      <c r="O54" s="39">
        <f t="shared" si="5"/>
        <v>0.38396336096535322</v>
      </c>
      <c r="P54" s="34">
        <f>SUM(P8:P9,P11:P18,P20:P26,P28:P34,P36:P39,P41:P46,P48:P52)</f>
        <v>609213425</v>
      </c>
      <c r="Q54" s="34">
        <f>SUM(Q8:Q9,Q11:Q18,Q20:Q26,Q28:Q34,Q36:Q39,Q41:Q46,Q48:Q52)</f>
        <v>1434679668</v>
      </c>
      <c r="R54" s="34">
        <f>SUM(R8:R9,R11:R18,R20:R26,R28:R34,R36:R39,R41:R46,R48:R52)</f>
        <v>1434679668</v>
      </c>
      <c r="S54" s="34">
        <f>SUM(S8:S9,S11:S18,S20:S26,S28:S34,S36:S39,S41:S46,S48:S52)</f>
        <v>353344442</v>
      </c>
      <c r="T54" s="39">
        <f t="shared" si="6"/>
        <v>0.24628803898265045</v>
      </c>
      <c r="U54" s="39">
        <f t="shared" si="7"/>
        <v>-0.3386728009153771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51449492</v>
      </c>
      <c r="E57" s="33">
        <v>51449492</v>
      </c>
      <c r="F57" s="33">
        <v>9307718</v>
      </c>
      <c r="G57" s="38">
        <f t="shared" ref="G57:G85" si="8">IF(($D57      =0),0,($F57      /$D57      ))</f>
        <v>0.1809098134535517</v>
      </c>
      <c r="H57" s="33">
        <v>12224623</v>
      </c>
      <c r="I57" s="38">
        <f t="shared" ref="I57:I85" si="9">IF(($D57      =0),0,($H57      /$D57      ))</f>
        <v>0.23760434796907226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21532341</v>
      </c>
      <c r="O57" s="38">
        <f t="shared" ref="O57:O85" si="13">IF(($D57      =0),0,($N57      /$D57      ))</f>
        <v>0.41851416142262393</v>
      </c>
      <c r="P57" s="33">
        <v>23570536</v>
      </c>
      <c r="Q57" s="33">
        <v>47997142</v>
      </c>
      <c r="R57" s="33">
        <v>47997142</v>
      </c>
      <c r="S57" s="33">
        <v>12397341</v>
      </c>
      <c r="T57" s="38">
        <f t="shared" ref="T57:T85" si="14">IF(($Q57      =0),0,($S57      /$Q57      ))</f>
        <v>0.25829331671456607</v>
      </c>
      <c r="U57" s="38">
        <f t="shared" ref="U57:U85" si="15">IF(($P57      =0),0,(($H57      /$P57      )-1))</f>
        <v>-0.48135999113469463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51449492</v>
      </c>
      <c r="E58" s="34">
        <f>E57</f>
        <v>51449492</v>
      </c>
      <c r="F58" s="34">
        <f>F57</f>
        <v>9307718</v>
      </c>
      <c r="G58" s="39">
        <f t="shared" si="8"/>
        <v>0.1809098134535517</v>
      </c>
      <c r="H58" s="34">
        <f>H57</f>
        <v>12224623</v>
      </c>
      <c r="I58" s="39">
        <f t="shared" si="9"/>
        <v>0.23760434796907226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21532341</v>
      </c>
      <c r="O58" s="39">
        <f t="shared" si="13"/>
        <v>0.41851416142262393</v>
      </c>
      <c r="P58" s="34">
        <f>P57</f>
        <v>23570536</v>
      </c>
      <c r="Q58" s="34">
        <f>Q57</f>
        <v>47997142</v>
      </c>
      <c r="R58" s="34">
        <f>R57</f>
        <v>47997142</v>
      </c>
      <c r="S58" s="34">
        <f>S57</f>
        <v>12397341</v>
      </c>
      <c r="T58" s="39">
        <f t="shared" si="14"/>
        <v>0.25829331671456607</v>
      </c>
      <c r="U58" s="39">
        <f t="shared" si="15"/>
        <v>-0.48135999113469463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2545706</v>
      </c>
      <c r="E59" s="33">
        <v>2545706</v>
      </c>
      <c r="F59" s="33">
        <v>487194</v>
      </c>
      <c r="G59" s="38">
        <f t="shared" si="8"/>
        <v>0.19137873737187247</v>
      </c>
      <c r="H59" s="33">
        <v>494887</v>
      </c>
      <c r="I59" s="38">
        <f t="shared" si="9"/>
        <v>0.19440068884623754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982081</v>
      </c>
      <c r="O59" s="38">
        <f t="shared" si="13"/>
        <v>0.38577942621811001</v>
      </c>
      <c r="P59" s="33">
        <v>363241</v>
      </c>
      <c r="Q59" s="33">
        <v>5202930</v>
      </c>
      <c r="R59" s="33">
        <v>5202930</v>
      </c>
      <c r="S59" s="33">
        <v>213660</v>
      </c>
      <c r="T59" s="38">
        <f t="shared" si="14"/>
        <v>4.1065322808494446E-2</v>
      </c>
      <c r="U59" s="38">
        <f t="shared" si="15"/>
        <v>0.36242054173400029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90000</v>
      </c>
      <c r="E60" s="33">
        <v>90000</v>
      </c>
      <c r="F60" s="33">
        <v>0</v>
      </c>
      <c r="G60" s="38">
        <f t="shared" si="8"/>
        <v>0</v>
      </c>
      <c r="H60" s="33">
        <v>947058</v>
      </c>
      <c r="I60" s="38">
        <f t="shared" si="9"/>
        <v>10.522866666666667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947058</v>
      </c>
      <c r="O60" s="38">
        <f t="shared" si="13"/>
        <v>10.522866666666667</v>
      </c>
      <c r="P60" s="33">
        <v>4512264</v>
      </c>
      <c r="Q60" s="33">
        <v>0</v>
      </c>
      <c r="R60" s="33">
        <v>0</v>
      </c>
      <c r="S60" s="33">
        <v>2287536</v>
      </c>
      <c r="T60" s="38">
        <f t="shared" si="14"/>
        <v>0</v>
      </c>
      <c r="U60" s="38">
        <f t="shared" si="15"/>
        <v>-0.79011467414140668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9964269</v>
      </c>
      <c r="E61" s="33">
        <v>9964269</v>
      </c>
      <c r="F61" s="33">
        <v>1344357</v>
      </c>
      <c r="G61" s="38">
        <f t="shared" si="8"/>
        <v>0.13491777470078337</v>
      </c>
      <c r="H61" s="33">
        <v>2031821</v>
      </c>
      <c r="I61" s="38">
        <f t="shared" si="9"/>
        <v>0.20391069329822389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3376178</v>
      </c>
      <c r="O61" s="38">
        <f t="shared" si="13"/>
        <v>0.33882846799900723</v>
      </c>
      <c r="P61" s="33">
        <v>3328448</v>
      </c>
      <c r="Q61" s="33">
        <v>8335968</v>
      </c>
      <c r="R61" s="33">
        <v>8335968</v>
      </c>
      <c r="S61" s="33">
        <v>1320211</v>
      </c>
      <c r="T61" s="38">
        <f t="shared" si="14"/>
        <v>0.15837524808156653</v>
      </c>
      <c r="U61" s="38">
        <f t="shared" si="15"/>
        <v>-0.38955903772569078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15117624</v>
      </c>
      <c r="E62" s="33">
        <v>15117624</v>
      </c>
      <c r="F62" s="33">
        <v>2814683</v>
      </c>
      <c r="G62" s="38">
        <f t="shared" si="8"/>
        <v>0.18618554079662253</v>
      </c>
      <c r="H62" s="33">
        <v>3041568</v>
      </c>
      <c r="I62" s="38">
        <f t="shared" si="9"/>
        <v>0.20119352088661552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5856251</v>
      </c>
      <c r="O62" s="38">
        <f t="shared" si="13"/>
        <v>0.38737906168323805</v>
      </c>
      <c r="P62" s="33">
        <v>4915883</v>
      </c>
      <c r="Q62" s="33">
        <v>13730628</v>
      </c>
      <c r="R62" s="33">
        <v>13730628</v>
      </c>
      <c r="S62" s="33">
        <v>3267635</v>
      </c>
      <c r="T62" s="38">
        <f t="shared" si="14"/>
        <v>0.23798146741722229</v>
      </c>
      <c r="U62" s="38">
        <f t="shared" si="15"/>
        <v>-0.38127738190677041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27717599</v>
      </c>
      <c r="E63" s="34">
        <f>SUM(E59:E62)</f>
        <v>27717599</v>
      </c>
      <c r="F63" s="34">
        <f>SUM(F59:F62)</f>
        <v>4646234</v>
      </c>
      <c r="G63" s="39">
        <f t="shared" si="8"/>
        <v>0.16762757842048295</v>
      </c>
      <c r="H63" s="34">
        <f>SUM(H59:H62)</f>
        <v>6515334</v>
      </c>
      <c r="I63" s="39">
        <f t="shared" si="9"/>
        <v>0.23506126919579146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11161568</v>
      </c>
      <c r="O63" s="39">
        <f t="shared" si="13"/>
        <v>0.40268884761627444</v>
      </c>
      <c r="P63" s="34">
        <f>SUM(P59:P62)</f>
        <v>13119836</v>
      </c>
      <c r="Q63" s="34">
        <f>SUM(Q59:Q62)</f>
        <v>27269526</v>
      </c>
      <c r="R63" s="34">
        <f>SUM(R59:R62)</f>
        <v>27269526</v>
      </c>
      <c r="S63" s="34">
        <f>SUM(S59:S62)</f>
        <v>7089042</v>
      </c>
      <c r="T63" s="39">
        <f t="shared" si="14"/>
        <v>0.25996205434593911</v>
      </c>
      <c r="U63" s="39">
        <f t="shared" si="15"/>
        <v>-0.50339821320937239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3639380</v>
      </c>
      <c r="E64" s="33">
        <v>3639380</v>
      </c>
      <c r="F64" s="33">
        <v>0</v>
      </c>
      <c r="G64" s="38">
        <f t="shared" si="8"/>
        <v>0</v>
      </c>
      <c r="H64" s="33">
        <v>19453</v>
      </c>
      <c r="I64" s="38">
        <f t="shared" si="9"/>
        <v>5.3451412053701457E-3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19453</v>
      </c>
      <c r="O64" s="38">
        <f t="shared" si="13"/>
        <v>5.3451412053701457E-3</v>
      </c>
      <c r="P64" s="33">
        <v>0</v>
      </c>
      <c r="Q64" s="33">
        <v>3513657</v>
      </c>
      <c r="R64" s="33">
        <v>3513657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10985710</v>
      </c>
      <c r="E65" s="33">
        <v>10985710</v>
      </c>
      <c r="F65" s="33">
        <v>3108923</v>
      </c>
      <c r="G65" s="38">
        <f t="shared" si="8"/>
        <v>0.28299700246957182</v>
      </c>
      <c r="H65" s="33">
        <v>1637912</v>
      </c>
      <c r="I65" s="38">
        <f t="shared" si="9"/>
        <v>0.1490947785805378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4746835</v>
      </c>
      <c r="O65" s="38">
        <f t="shared" si="13"/>
        <v>0.43209178105010965</v>
      </c>
      <c r="P65" s="33">
        <v>2529247</v>
      </c>
      <c r="Q65" s="33">
        <v>8803916</v>
      </c>
      <c r="R65" s="33">
        <v>8803916</v>
      </c>
      <c r="S65" s="33">
        <v>293728</v>
      </c>
      <c r="T65" s="38">
        <f t="shared" si="14"/>
        <v>3.336333513404717E-2</v>
      </c>
      <c r="U65" s="38">
        <f t="shared" si="15"/>
        <v>-0.35241121171637246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5944311</v>
      </c>
      <c r="E66" s="33">
        <v>5944311</v>
      </c>
      <c r="F66" s="33">
        <v>2147</v>
      </c>
      <c r="G66" s="38">
        <f t="shared" si="8"/>
        <v>3.6118567820559859E-4</v>
      </c>
      <c r="H66" s="33">
        <v>14708</v>
      </c>
      <c r="I66" s="38">
        <f t="shared" si="9"/>
        <v>2.4742985351876778E-3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16855</v>
      </c>
      <c r="O66" s="38">
        <f t="shared" si="13"/>
        <v>2.8354842133932762E-3</v>
      </c>
      <c r="P66" s="33">
        <v>18779</v>
      </c>
      <c r="Q66" s="33">
        <v>6928750</v>
      </c>
      <c r="R66" s="33">
        <v>6928750</v>
      </c>
      <c r="S66" s="33">
        <v>15833</v>
      </c>
      <c r="T66" s="38">
        <f t="shared" si="14"/>
        <v>2.2851163629803357E-3</v>
      </c>
      <c r="U66" s="38">
        <f t="shared" si="15"/>
        <v>-0.21678470632089031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53410687</v>
      </c>
      <c r="E67" s="33">
        <v>53410687</v>
      </c>
      <c r="F67" s="33">
        <v>7082155</v>
      </c>
      <c r="G67" s="38">
        <f t="shared" si="8"/>
        <v>0.13259808846869917</v>
      </c>
      <c r="H67" s="33">
        <v>11641585</v>
      </c>
      <c r="I67" s="38">
        <f t="shared" si="9"/>
        <v>0.2179635884481321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18723740</v>
      </c>
      <c r="O67" s="38">
        <f t="shared" si="13"/>
        <v>0.35056167691683127</v>
      </c>
      <c r="P67" s="33">
        <v>22127509</v>
      </c>
      <c r="Q67" s="33">
        <v>54753516</v>
      </c>
      <c r="R67" s="33">
        <v>54753516</v>
      </c>
      <c r="S67" s="33">
        <v>13557042</v>
      </c>
      <c r="T67" s="38">
        <f t="shared" si="14"/>
        <v>0.2476013047271704</v>
      </c>
      <c r="U67" s="38">
        <f t="shared" si="15"/>
        <v>-0.4738863285514876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6370144</v>
      </c>
      <c r="E68" s="33">
        <v>6370144</v>
      </c>
      <c r="F68" s="33">
        <v>1141487</v>
      </c>
      <c r="G68" s="38">
        <f t="shared" si="8"/>
        <v>0.17919328040308036</v>
      </c>
      <c r="H68" s="33">
        <v>2077176</v>
      </c>
      <c r="I68" s="38">
        <f t="shared" si="9"/>
        <v>0.32607991279318016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3218663</v>
      </c>
      <c r="O68" s="38">
        <f t="shared" si="13"/>
        <v>0.50527319319626052</v>
      </c>
      <c r="P68" s="33">
        <v>2859456</v>
      </c>
      <c r="Q68" s="33">
        <v>6205577</v>
      </c>
      <c r="R68" s="33">
        <v>6205577</v>
      </c>
      <c r="S68" s="33">
        <v>1490508</v>
      </c>
      <c r="T68" s="38">
        <f t="shared" si="14"/>
        <v>0.24018846273279665</v>
      </c>
      <c r="U68" s="38">
        <f t="shared" si="15"/>
        <v>-0.27357651245551606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15698302</v>
      </c>
      <c r="E69" s="33">
        <v>15698302</v>
      </c>
      <c r="F69" s="33">
        <v>2120280</v>
      </c>
      <c r="G69" s="38">
        <f t="shared" si="8"/>
        <v>0.13506428911865756</v>
      </c>
      <c r="H69" s="33">
        <v>2463032</v>
      </c>
      <c r="I69" s="38">
        <f t="shared" si="9"/>
        <v>0.15689798807539823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4583312</v>
      </c>
      <c r="O69" s="38">
        <f t="shared" si="13"/>
        <v>0.29196227719405576</v>
      </c>
      <c r="P69" s="33">
        <v>4714581</v>
      </c>
      <c r="Q69" s="33">
        <v>10351187</v>
      </c>
      <c r="R69" s="33">
        <v>10351187</v>
      </c>
      <c r="S69" s="33">
        <v>2496239</v>
      </c>
      <c r="T69" s="38">
        <f t="shared" si="14"/>
        <v>0.24115485499392486</v>
      </c>
      <c r="U69" s="38">
        <f t="shared" si="15"/>
        <v>-0.47757138969507573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96048534</v>
      </c>
      <c r="E70" s="34">
        <f>SUM(E64:E69)</f>
        <v>96048534</v>
      </c>
      <c r="F70" s="34">
        <f>SUM(F64:F69)</f>
        <v>13454992</v>
      </c>
      <c r="G70" s="39">
        <f t="shared" si="8"/>
        <v>0.14008534476955162</v>
      </c>
      <c r="H70" s="34">
        <f>SUM(H64:H69)</f>
        <v>17853866</v>
      </c>
      <c r="I70" s="39">
        <f t="shared" si="9"/>
        <v>0.18588379495724527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31308858</v>
      </c>
      <c r="O70" s="39">
        <f t="shared" si="13"/>
        <v>0.32596913972679686</v>
      </c>
      <c r="P70" s="34">
        <f>SUM(P64:P69)</f>
        <v>32249572</v>
      </c>
      <c r="Q70" s="34">
        <f>SUM(Q64:Q69)</f>
        <v>90556603</v>
      </c>
      <c r="R70" s="34">
        <f>SUM(R64:R69)</f>
        <v>90556603</v>
      </c>
      <c r="S70" s="34">
        <f>SUM(S64:S69)</f>
        <v>17853350</v>
      </c>
      <c r="T70" s="39">
        <f t="shared" si="14"/>
        <v>0.19715127785877745</v>
      </c>
      <c r="U70" s="39">
        <f t="shared" si="15"/>
        <v>-0.44638440472946428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9006564</v>
      </c>
      <c r="E71" s="33">
        <v>9006564</v>
      </c>
      <c r="F71" s="33">
        <v>1702644</v>
      </c>
      <c r="G71" s="38">
        <f t="shared" si="8"/>
        <v>0.1890447899998268</v>
      </c>
      <c r="H71" s="33">
        <v>1786143</v>
      </c>
      <c r="I71" s="38">
        <f t="shared" si="9"/>
        <v>0.19831569508638366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3488787</v>
      </c>
      <c r="O71" s="38">
        <f t="shared" si="13"/>
        <v>0.38736048508621046</v>
      </c>
      <c r="P71" s="33">
        <v>3693076</v>
      </c>
      <c r="Q71" s="33">
        <v>11291412</v>
      </c>
      <c r="R71" s="33">
        <v>11291412</v>
      </c>
      <c r="S71" s="33">
        <v>1648519</v>
      </c>
      <c r="T71" s="38">
        <f t="shared" si="14"/>
        <v>0.14599759534060044</v>
      </c>
      <c r="U71" s="38">
        <f t="shared" si="15"/>
        <v>-0.51635357626000655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32231322</v>
      </c>
      <c r="E72" s="33">
        <v>32231322</v>
      </c>
      <c r="F72" s="33">
        <v>3859873</v>
      </c>
      <c r="G72" s="38">
        <f t="shared" si="8"/>
        <v>0.11975534233439138</v>
      </c>
      <c r="H72" s="33">
        <v>4286507</v>
      </c>
      <c r="I72" s="38">
        <f t="shared" si="9"/>
        <v>0.13299196973676725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8146380</v>
      </c>
      <c r="O72" s="38">
        <f t="shared" si="13"/>
        <v>0.25274731207115858</v>
      </c>
      <c r="P72" s="33">
        <v>4612002</v>
      </c>
      <c r="Q72" s="33">
        <v>27177446</v>
      </c>
      <c r="R72" s="33">
        <v>27177446</v>
      </c>
      <c r="S72" s="33">
        <v>2403080</v>
      </c>
      <c r="T72" s="38">
        <f t="shared" si="14"/>
        <v>8.8421848027956718E-2</v>
      </c>
      <c r="U72" s="38">
        <f t="shared" si="15"/>
        <v>-7.0575641554361912E-2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296979</v>
      </c>
      <c r="G73" s="38">
        <f t="shared" si="8"/>
        <v>0</v>
      </c>
      <c r="H73" s="33">
        <v>213606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510585</v>
      </c>
      <c r="O73" s="38">
        <f t="shared" si="13"/>
        <v>0</v>
      </c>
      <c r="P73" s="33">
        <v>491600</v>
      </c>
      <c r="Q73" s="33">
        <v>1249488</v>
      </c>
      <c r="R73" s="33">
        <v>1249488</v>
      </c>
      <c r="S73" s="33">
        <v>293901</v>
      </c>
      <c r="T73" s="38">
        <f t="shared" si="14"/>
        <v>0.23521714494256848</v>
      </c>
      <c r="U73" s="38">
        <f t="shared" si="15"/>
        <v>-0.56548820179007331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21570390</v>
      </c>
      <c r="E74" s="33">
        <v>21570390</v>
      </c>
      <c r="F74" s="33">
        <v>5651520</v>
      </c>
      <c r="G74" s="38">
        <f t="shared" si="8"/>
        <v>0.26200360772336523</v>
      </c>
      <c r="H74" s="33">
        <v>5432185</v>
      </c>
      <c r="I74" s="38">
        <f t="shared" si="9"/>
        <v>0.25183527047957871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11083705</v>
      </c>
      <c r="O74" s="38">
        <f t="shared" si="13"/>
        <v>0.51383887820294394</v>
      </c>
      <c r="P74" s="33">
        <v>8017901</v>
      </c>
      <c r="Q74" s="33">
        <v>17272709</v>
      </c>
      <c r="R74" s="33">
        <v>17272709</v>
      </c>
      <c r="S74" s="33">
        <v>4200683</v>
      </c>
      <c r="T74" s="38">
        <f t="shared" si="14"/>
        <v>0.24319769411966588</v>
      </c>
      <c r="U74" s="38">
        <f t="shared" si="15"/>
        <v>-0.3224928818652163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4245223</v>
      </c>
      <c r="E75" s="33">
        <v>4245223</v>
      </c>
      <c r="F75" s="33">
        <v>1414059</v>
      </c>
      <c r="G75" s="38">
        <f t="shared" si="8"/>
        <v>0.33309416254458246</v>
      </c>
      <c r="H75" s="33">
        <v>9146532</v>
      </c>
      <c r="I75" s="38">
        <f t="shared" si="9"/>
        <v>2.1545468871717692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10560591</v>
      </c>
      <c r="O75" s="38">
        <f t="shared" si="13"/>
        <v>2.4876410497163519</v>
      </c>
      <c r="P75" s="33">
        <v>769749</v>
      </c>
      <c r="Q75" s="33">
        <v>3453422</v>
      </c>
      <c r="R75" s="33">
        <v>3453422</v>
      </c>
      <c r="S75" s="33">
        <v>356889</v>
      </c>
      <c r="T75" s="38">
        <f t="shared" si="14"/>
        <v>0.10334358210493823</v>
      </c>
      <c r="U75" s="38">
        <f t="shared" si="15"/>
        <v>10.88248636893325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5883475</v>
      </c>
      <c r="E76" s="33">
        <v>5883475</v>
      </c>
      <c r="F76" s="33">
        <v>1358127</v>
      </c>
      <c r="G76" s="38">
        <f t="shared" si="8"/>
        <v>0.2308375577358619</v>
      </c>
      <c r="H76" s="33">
        <v>1261820</v>
      </c>
      <c r="I76" s="38">
        <f t="shared" si="9"/>
        <v>0.21446849013550665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2619947</v>
      </c>
      <c r="O76" s="38">
        <f t="shared" si="13"/>
        <v>0.44530604787136852</v>
      </c>
      <c r="P76" s="33">
        <v>0</v>
      </c>
      <c r="Q76" s="33">
        <v>6589116</v>
      </c>
      <c r="R76" s="33">
        <v>6589116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12808603</v>
      </c>
      <c r="E77" s="33">
        <v>12808603</v>
      </c>
      <c r="F77" s="33">
        <v>3959091</v>
      </c>
      <c r="G77" s="38">
        <f t="shared" si="8"/>
        <v>0.30909623789573304</v>
      </c>
      <c r="H77" s="33">
        <v>6956109</v>
      </c>
      <c r="I77" s="38">
        <f t="shared" si="9"/>
        <v>0.54308100578962437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10915200</v>
      </c>
      <c r="O77" s="38">
        <f t="shared" si="13"/>
        <v>0.85217724368535741</v>
      </c>
      <c r="P77" s="33">
        <v>6279919</v>
      </c>
      <c r="Q77" s="33">
        <v>10882388</v>
      </c>
      <c r="R77" s="33">
        <v>10882388</v>
      </c>
      <c r="S77" s="33">
        <v>2939000</v>
      </c>
      <c r="T77" s="38">
        <f t="shared" si="14"/>
        <v>0.27006940020885123</v>
      </c>
      <c r="U77" s="38">
        <f t="shared" si="15"/>
        <v>0.10767495568016083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85745577</v>
      </c>
      <c r="E78" s="34">
        <f>SUM(E71:E77)</f>
        <v>85745577</v>
      </c>
      <c r="F78" s="34">
        <f>SUM(F71:F77)</f>
        <v>18242293</v>
      </c>
      <c r="G78" s="39">
        <f t="shared" si="8"/>
        <v>0.21274908442216209</v>
      </c>
      <c r="H78" s="34">
        <f>SUM(H71:H77)</f>
        <v>29082902</v>
      </c>
      <c r="I78" s="39">
        <f t="shared" si="9"/>
        <v>0.33917670179069409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47325195</v>
      </c>
      <c r="O78" s="39">
        <f t="shared" si="13"/>
        <v>0.55192578621285615</v>
      </c>
      <c r="P78" s="34">
        <f>SUM(P71:P77)</f>
        <v>23864247</v>
      </c>
      <c r="Q78" s="34">
        <f>SUM(Q71:Q77)</f>
        <v>77915981</v>
      </c>
      <c r="R78" s="34">
        <f>SUM(R71:R77)</f>
        <v>77915981</v>
      </c>
      <c r="S78" s="34">
        <f>SUM(S71:S77)</f>
        <v>11842072</v>
      </c>
      <c r="T78" s="39">
        <f t="shared" si="14"/>
        <v>0.15198514923401915</v>
      </c>
      <c r="U78" s="39">
        <f t="shared" si="15"/>
        <v>0.21868089950627811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9989696</v>
      </c>
      <c r="E79" s="33">
        <v>9989696</v>
      </c>
      <c r="F79" s="33">
        <v>1635663</v>
      </c>
      <c r="G79" s="38">
        <f t="shared" si="8"/>
        <v>0.16373501255693867</v>
      </c>
      <c r="H79" s="33">
        <v>3091170</v>
      </c>
      <c r="I79" s="38">
        <f t="shared" si="9"/>
        <v>0.30943584269231017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4726833</v>
      </c>
      <c r="O79" s="38">
        <f t="shared" si="13"/>
        <v>0.47317085524924885</v>
      </c>
      <c r="P79" s="33">
        <v>2907048</v>
      </c>
      <c r="Q79" s="33">
        <v>10110031</v>
      </c>
      <c r="R79" s="33">
        <v>10110031</v>
      </c>
      <c r="S79" s="33">
        <v>1327454</v>
      </c>
      <c r="T79" s="38">
        <f t="shared" si="14"/>
        <v>0.13130068542816536</v>
      </c>
      <c r="U79" s="38">
        <f t="shared" si="15"/>
        <v>6.3336415497783349E-2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1074353</v>
      </c>
      <c r="E80" s="33">
        <v>1074353</v>
      </c>
      <c r="F80" s="33">
        <v>23500</v>
      </c>
      <c r="G80" s="38">
        <f t="shared" si="8"/>
        <v>2.187362998939827E-2</v>
      </c>
      <c r="H80" s="33">
        <v>350003</v>
      </c>
      <c r="I80" s="38">
        <f t="shared" si="9"/>
        <v>0.32578026030550478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373503</v>
      </c>
      <c r="O80" s="38">
        <f t="shared" si="13"/>
        <v>0.34765389029490307</v>
      </c>
      <c r="P80" s="33">
        <v>35000</v>
      </c>
      <c r="Q80" s="33">
        <v>1540043</v>
      </c>
      <c r="R80" s="33">
        <v>1540043</v>
      </c>
      <c r="S80" s="33">
        <v>0</v>
      </c>
      <c r="T80" s="38">
        <f t="shared" si="14"/>
        <v>0</v>
      </c>
      <c r="U80" s="38">
        <f t="shared" si="15"/>
        <v>9.0000857142857136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23185660</v>
      </c>
      <c r="E81" s="33">
        <v>23185660</v>
      </c>
      <c r="F81" s="33">
        <v>3340761</v>
      </c>
      <c r="G81" s="38">
        <f t="shared" si="8"/>
        <v>0.14408737987186906</v>
      </c>
      <c r="H81" s="33">
        <v>3980901</v>
      </c>
      <c r="I81" s="38">
        <f t="shared" si="9"/>
        <v>0.171696686658909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7321662</v>
      </c>
      <c r="O81" s="38">
        <f t="shared" si="13"/>
        <v>0.31578406653077806</v>
      </c>
      <c r="P81" s="33">
        <v>7864191</v>
      </c>
      <c r="Q81" s="33">
        <v>25074880</v>
      </c>
      <c r="R81" s="33">
        <v>25074880</v>
      </c>
      <c r="S81" s="33">
        <v>4097122</v>
      </c>
      <c r="T81" s="38">
        <f t="shared" si="14"/>
        <v>0.16339547786469966</v>
      </c>
      <c r="U81" s="38">
        <f t="shared" si="15"/>
        <v>-0.49379395795448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9922141</v>
      </c>
      <c r="E82" s="33">
        <v>9922141</v>
      </c>
      <c r="F82" s="33">
        <v>1643861</v>
      </c>
      <c r="G82" s="38">
        <f t="shared" si="8"/>
        <v>0.16567603705692149</v>
      </c>
      <c r="H82" s="33">
        <v>2004196</v>
      </c>
      <c r="I82" s="38">
        <f t="shared" si="9"/>
        <v>0.20199229178460576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3648057</v>
      </c>
      <c r="O82" s="38">
        <f t="shared" si="13"/>
        <v>0.36766832884152723</v>
      </c>
      <c r="P82" s="33">
        <v>74122</v>
      </c>
      <c r="Q82" s="33">
        <v>11997416</v>
      </c>
      <c r="R82" s="33">
        <v>11997416</v>
      </c>
      <c r="S82" s="33">
        <v>12952</v>
      </c>
      <c r="T82" s="38">
        <f t="shared" si="14"/>
        <v>1.0795657998355645E-3</v>
      </c>
      <c r="U82" s="38">
        <f t="shared" si="15"/>
        <v>26.03915166887024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6236000</v>
      </c>
      <c r="E83" s="33">
        <v>6236000</v>
      </c>
      <c r="F83" s="33">
        <v>0</v>
      </c>
      <c r="G83" s="38">
        <f t="shared" si="8"/>
        <v>0</v>
      </c>
      <c r="H83" s="33">
        <v>2882727</v>
      </c>
      <c r="I83" s="38">
        <f t="shared" si="9"/>
        <v>0.46227180885182811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2882727</v>
      </c>
      <c r="O83" s="38">
        <f t="shared" si="13"/>
        <v>0.46227180885182811</v>
      </c>
      <c r="P83" s="33">
        <v>267000</v>
      </c>
      <c r="Q83" s="33">
        <v>5206000</v>
      </c>
      <c r="R83" s="33">
        <v>5206000</v>
      </c>
      <c r="S83" s="33">
        <v>267000</v>
      </c>
      <c r="T83" s="38">
        <f t="shared" si="14"/>
        <v>5.1286976565501345E-2</v>
      </c>
      <c r="U83" s="38">
        <f t="shared" si="15"/>
        <v>9.7967303370786514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50407850</v>
      </c>
      <c r="E84" s="34">
        <f>SUM(E79:E83)</f>
        <v>50407850</v>
      </c>
      <c r="F84" s="34">
        <f>SUM(F79:F83)</f>
        <v>6643785</v>
      </c>
      <c r="G84" s="39">
        <f t="shared" si="8"/>
        <v>0.13180060248552558</v>
      </c>
      <c r="H84" s="34">
        <f>SUM(H79:H83)</f>
        <v>12308997</v>
      </c>
      <c r="I84" s="39">
        <f t="shared" si="9"/>
        <v>0.24418809768716579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18952782</v>
      </c>
      <c r="O84" s="39">
        <f t="shared" si="13"/>
        <v>0.37598870017269137</v>
      </c>
      <c r="P84" s="34">
        <f>SUM(P79:P83)</f>
        <v>11147361</v>
      </c>
      <c r="Q84" s="34">
        <f>SUM(Q79:Q83)</f>
        <v>53928370</v>
      </c>
      <c r="R84" s="34">
        <f>SUM(R79:R83)</f>
        <v>53928370</v>
      </c>
      <c r="S84" s="34">
        <f>SUM(S79:S83)</f>
        <v>5704528</v>
      </c>
      <c r="T84" s="39">
        <f t="shared" si="14"/>
        <v>0.1057797222500884</v>
      </c>
      <c r="U84" s="39">
        <f t="shared" si="15"/>
        <v>0.10420726484053033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311369052</v>
      </c>
      <c r="E85" s="34">
        <f>SUM(E57,E59:E62,E64:E69,E71:E77,E79:E83)</f>
        <v>311369052</v>
      </c>
      <c r="F85" s="34">
        <f>SUM(F57,F59:F62,F64:F69,F71:F77,F79:F83)</f>
        <v>52295022</v>
      </c>
      <c r="G85" s="39">
        <f t="shared" si="8"/>
        <v>0.16795189394737919</v>
      </c>
      <c r="H85" s="34">
        <f>SUM(H57,H59:H62,H64:H69,H71:H77,H79:H83)</f>
        <v>77985722</v>
      </c>
      <c r="I85" s="39">
        <f t="shared" si="9"/>
        <v>0.25046073621986042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130280744</v>
      </c>
      <c r="O85" s="39">
        <f t="shared" si="13"/>
        <v>0.41841263016723962</v>
      </c>
      <c r="P85" s="34">
        <f>SUM(P57,P59:P62,P64:P69,P71:P77,P79:P83)</f>
        <v>103951552</v>
      </c>
      <c r="Q85" s="34">
        <f>SUM(Q57,Q59:Q62,Q64:Q69,Q71:Q77,Q79:Q83)</f>
        <v>297667622</v>
      </c>
      <c r="R85" s="34">
        <f>SUM(R57,R59:R62,R64:R69,R71:R77,R79:R83)</f>
        <v>297667622</v>
      </c>
      <c r="S85" s="34">
        <f>SUM(S57,S59:S62,S64:S69,S71:S77,S79:S83)</f>
        <v>54886333</v>
      </c>
      <c r="T85" s="39">
        <f t="shared" si="14"/>
        <v>0.18438798493173034</v>
      </c>
      <c r="U85" s="39">
        <f t="shared" si="15"/>
        <v>-0.24978780499592734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626941410</v>
      </c>
      <c r="E88" s="33">
        <v>626941410</v>
      </c>
      <c r="F88" s="33">
        <v>102335785</v>
      </c>
      <c r="G88" s="38">
        <f t="shared" ref="G88:G99" si="16">IF(($D88      =0),0,($F88      /$D88      ))</f>
        <v>0.16323022114618335</v>
      </c>
      <c r="H88" s="33">
        <v>141254542</v>
      </c>
      <c r="I88" s="38">
        <f t="shared" ref="I88:I99" si="17">IF(($D88      =0),0,($H88      /$D88      ))</f>
        <v>0.22530740472223712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243590327</v>
      </c>
      <c r="O88" s="38">
        <f t="shared" ref="O88:O99" si="21">IF(($D88      =0),0,($N88      /$D88      ))</f>
        <v>0.38853762586842044</v>
      </c>
      <c r="P88" s="33">
        <v>208994642</v>
      </c>
      <c r="Q88" s="33">
        <v>682346130</v>
      </c>
      <c r="R88" s="33">
        <v>682346130</v>
      </c>
      <c r="S88" s="33">
        <v>110613234</v>
      </c>
      <c r="T88" s="38">
        <f t="shared" ref="T88:T99" si="22">IF(($Q88      =0),0,($S88      /$Q88      ))</f>
        <v>0.16210721968922137</v>
      </c>
      <c r="U88" s="38">
        <f t="shared" ref="U88:U99" si="23">IF(($P88      =0),0,(($H88      /$P88      )-1))</f>
        <v>-0.32412362035577924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1006721121</v>
      </c>
      <c r="E89" s="33">
        <v>1006721121</v>
      </c>
      <c r="F89" s="33">
        <v>228567167</v>
      </c>
      <c r="G89" s="38">
        <f t="shared" si="16"/>
        <v>0.22704119565203798</v>
      </c>
      <c r="H89" s="33">
        <v>271790436</v>
      </c>
      <c r="I89" s="38">
        <f t="shared" si="17"/>
        <v>0.26997589534033428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500357603</v>
      </c>
      <c r="O89" s="38">
        <f t="shared" si="21"/>
        <v>0.49701709099237223</v>
      </c>
      <c r="P89" s="33">
        <v>457588571</v>
      </c>
      <c r="Q89" s="33">
        <v>985971281</v>
      </c>
      <c r="R89" s="33">
        <v>985971281</v>
      </c>
      <c r="S89" s="33">
        <v>243232619</v>
      </c>
      <c r="T89" s="38">
        <f t="shared" si="22"/>
        <v>0.24669341154978328</v>
      </c>
      <c r="U89" s="38">
        <f t="shared" si="23"/>
        <v>-0.40603753409741516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936354708</v>
      </c>
      <c r="E90" s="33">
        <v>936354708</v>
      </c>
      <c r="F90" s="33">
        <v>202381300</v>
      </c>
      <c r="G90" s="38">
        <f t="shared" si="16"/>
        <v>0.21613742983390863</v>
      </c>
      <c r="H90" s="33">
        <v>190073942</v>
      </c>
      <c r="I90" s="38">
        <f t="shared" si="17"/>
        <v>0.20299352411650393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392455242</v>
      </c>
      <c r="O90" s="38">
        <f t="shared" si="21"/>
        <v>0.41913095395041255</v>
      </c>
      <c r="P90" s="33">
        <v>600718981</v>
      </c>
      <c r="Q90" s="33">
        <v>1031989863</v>
      </c>
      <c r="R90" s="33">
        <v>1031989863</v>
      </c>
      <c r="S90" s="33">
        <v>323237247</v>
      </c>
      <c r="T90" s="38">
        <f t="shared" si="22"/>
        <v>0.31321746326107081</v>
      </c>
      <c r="U90" s="38">
        <f t="shared" si="23"/>
        <v>-0.68358925219311484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2570017239</v>
      </c>
      <c r="E91" s="34">
        <f>SUM(E88:E90)</f>
        <v>2570017239</v>
      </c>
      <c r="F91" s="34">
        <f>SUM(F88:F90)</f>
        <v>533284252</v>
      </c>
      <c r="G91" s="39">
        <f t="shared" si="16"/>
        <v>0.2075022081204024</v>
      </c>
      <c r="H91" s="34">
        <f>SUM(H88:H90)</f>
        <v>603118920</v>
      </c>
      <c r="I91" s="39">
        <f t="shared" si="17"/>
        <v>0.23467504841900402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1136403172</v>
      </c>
      <c r="O91" s="39">
        <f t="shared" si="21"/>
        <v>0.44217725653940643</v>
      </c>
      <c r="P91" s="34">
        <f>SUM(P88:P90)</f>
        <v>1267302194</v>
      </c>
      <c r="Q91" s="34">
        <f>SUM(Q88:Q90)</f>
        <v>2700307274</v>
      </c>
      <c r="R91" s="34">
        <f>SUM(R88:R90)</f>
        <v>2700307274</v>
      </c>
      <c r="S91" s="34">
        <f>SUM(S88:S90)</f>
        <v>677083100</v>
      </c>
      <c r="T91" s="39">
        <f t="shared" si="22"/>
        <v>0.25074298266694223</v>
      </c>
      <c r="U91" s="39">
        <f t="shared" si="23"/>
        <v>-0.52409226240162265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177526586</v>
      </c>
      <c r="E92" s="33">
        <v>177526586</v>
      </c>
      <c r="F92" s="33">
        <v>29563746</v>
      </c>
      <c r="G92" s="38">
        <f t="shared" si="16"/>
        <v>0.16653137237709287</v>
      </c>
      <c r="H92" s="33">
        <v>27981388</v>
      </c>
      <c r="I92" s="38">
        <f t="shared" si="17"/>
        <v>0.15761801446460533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57545134</v>
      </c>
      <c r="O92" s="38">
        <f t="shared" si="21"/>
        <v>0.32414938684169819</v>
      </c>
      <c r="P92" s="33">
        <v>60913972</v>
      </c>
      <c r="Q92" s="33">
        <v>186017406</v>
      </c>
      <c r="R92" s="33">
        <v>186017406</v>
      </c>
      <c r="S92" s="33">
        <v>30273830</v>
      </c>
      <c r="T92" s="38">
        <f t="shared" si="22"/>
        <v>0.1627472968846797</v>
      </c>
      <c r="U92" s="38">
        <f t="shared" si="23"/>
        <v>-0.54064088941696331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43538894</v>
      </c>
      <c r="E93" s="33">
        <v>43538894</v>
      </c>
      <c r="F93" s="33">
        <v>8499175</v>
      </c>
      <c r="G93" s="38">
        <f t="shared" si="16"/>
        <v>0.19520879423349616</v>
      </c>
      <c r="H93" s="33">
        <v>10004122</v>
      </c>
      <c r="I93" s="38">
        <f t="shared" si="17"/>
        <v>0.22977437139308132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18503297</v>
      </c>
      <c r="O93" s="38">
        <f t="shared" si="21"/>
        <v>0.42498316562657745</v>
      </c>
      <c r="P93" s="33">
        <v>16558146</v>
      </c>
      <c r="Q93" s="33">
        <v>36888975</v>
      </c>
      <c r="R93" s="33">
        <v>36888975</v>
      </c>
      <c r="S93" s="33">
        <v>9226274</v>
      </c>
      <c r="T93" s="38">
        <f t="shared" si="22"/>
        <v>0.25010925351002566</v>
      </c>
      <c r="U93" s="38">
        <f t="shared" si="23"/>
        <v>-0.3958187106213461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18061795</v>
      </c>
      <c r="E94" s="33">
        <v>18061795</v>
      </c>
      <c r="F94" s="33">
        <v>2349972</v>
      </c>
      <c r="G94" s="38">
        <f t="shared" si="16"/>
        <v>0.13010733429318624</v>
      </c>
      <c r="H94" s="33">
        <v>1472168</v>
      </c>
      <c r="I94" s="38">
        <f t="shared" si="17"/>
        <v>8.1507292049322888E-2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3822140</v>
      </c>
      <c r="O94" s="38">
        <f t="shared" si="21"/>
        <v>0.21161462634250916</v>
      </c>
      <c r="P94" s="33">
        <v>3297196</v>
      </c>
      <c r="Q94" s="33">
        <v>23402489</v>
      </c>
      <c r="R94" s="33">
        <v>23402489</v>
      </c>
      <c r="S94" s="33">
        <v>1613255</v>
      </c>
      <c r="T94" s="38">
        <f t="shared" si="22"/>
        <v>6.893518890234282E-2</v>
      </c>
      <c r="U94" s="38">
        <f t="shared" si="23"/>
        <v>-0.55350910288621002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26054532</v>
      </c>
      <c r="E95" s="33">
        <v>26054532</v>
      </c>
      <c r="F95" s="33">
        <v>5954166</v>
      </c>
      <c r="G95" s="38">
        <f t="shared" si="16"/>
        <v>0.22852707544315132</v>
      </c>
      <c r="H95" s="33">
        <v>6337520</v>
      </c>
      <c r="I95" s="38">
        <f t="shared" si="17"/>
        <v>0.24324060013820245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12291686</v>
      </c>
      <c r="O95" s="38">
        <f t="shared" si="21"/>
        <v>0.47176767558135374</v>
      </c>
      <c r="P95" s="33">
        <v>10878330</v>
      </c>
      <c r="Q95" s="33">
        <v>42104124</v>
      </c>
      <c r="R95" s="33">
        <v>42104124</v>
      </c>
      <c r="S95" s="33">
        <v>5461081</v>
      </c>
      <c r="T95" s="38">
        <f t="shared" si="22"/>
        <v>0.12970418289666827</v>
      </c>
      <c r="U95" s="38">
        <f t="shared" si="23"/>
        <v>-0.41741793087725776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265181807</v>
      </c>
      <c r="E96" s="34">
        <f>SUM(E92:E95)</f>
        <v>265181807</v>
      </c>
      <c r="F96" s="34">
        <f>SUM(F92:F95)</f>
        <v>46367059</v>
      </c>
      <c r="G96" s="39">
        <f t="shared" si="16"/>
        <v>0.17485007559360963</v>
      </c>
      <c r="H96" s="34">
        <f>SUM(H92:H95)</f>
        <v>45795198</v>
      </c>
      <c r="I96" s="39">
        <f t="shared" si="17"/>
        <v>0.17269358904398746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92162257</v>
      </c>
      <c r="O96" s="39">
        <f t="shared" si="21"/>
        <v>0.34754366463759712</v>
      </c>
      <c r="P96" s="34">
        <f>SUM(P92:P95)</f>
        <v>91647644</v>
      </c>
      <c r="Q96" s="34">
        <f>SUM(Q92:Q95)</f>
        <v>288412994</v>
      </c>
      <c r="R96" s="34">
        <f>SUM(R92:R95)</f>
        <v>288412994</v>
      </c>
      <c r="S96" s="34">
        <f>SUM(S92:S95)</f>
        <v>46574440</v>
      </c>
      <c r="T96" s="39">
        <f t="shared" si="22"/>
        <v>0.16148523460770287</v>
      </c>
      <c r="U96" s="39">
        <f t="shared" si="23"/>
        <v>-0.50031232663220448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92734054</v>
      </c>
      <c r="E97" s="33">
        <v>92734054</v>
      </c>
      <c r="F97" s="33">
        <v>27271643</v>
      </c>
      <c r="G97" s="38">
        <f t="shared" si="16"/>
        <v>0.29408444712230525</v>
      </c>
      <c r="H97" s="33">
        <v>18534518</v>
      </c>
      <c r="I97" s="38">
        <f t="shared" si="17"/>
        <v>0.19986744028250938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45806161</v>
      </c>
      <c r="O97" s="38">
        <f t="shared" si="21"/>
        <v>0.49395188740481466</v>
      </c>
      <c r="P97" s="33">
        <v>45532587</v>
      </c>
      <c r="Q97" s="33">
        <v>92503033</v>
      </c>
      <c r="R97" s="33">
        <v>92503033</v>
      </c>
      <c r="S97" s="33">
        <v>17560096</v>
      </c>
      <c r="T97" s="38">
        <f t="shared" si="22"/>
        <v>0.18983265121696064</v>
      </c>
      <c r="U97" s="38">
        <f t="shared" si="23"/>
        <v>-0.59293949188522932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19876986</v>
      </c>
      <c r="E98" s="33">
        <v>19876986</v>
      </c>
      <c r="F98" s="33">
        <v>4055682</v>
      </c>
      <c r="G98" s="38">
        <f t="shared" si="16"/>
        <v>0.2040390831889704</v>
      </c>
      <c r="H98" s="33">
        <v>4494451</v>
      </c>
      <c r="I98" s="38">
        <f t="shared" si="17"/>
        <v>0.2261133051057137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8550133</v>
      </c>
      <c r="O98" s="38">
        <f t="shared" si="21"/>
        <v>0.43015238829468411</v>
      </c>
      <c r="P98" s="33">
        <v>39667567</v>
      </c>
      <c r="Q98" s="33">
        <v>18162352</v>
      </c>
      <c r="R98" s="33">
        <v>18162352</v>
      </c>
      <c r="S98" s="33">
        <v>4173226</v>
      </c>
      <c r="T98" s="38">
        <f t="shared" si="22"/>
        <v>0.22977343463005231</v>
      </c>
      <c r="U98" s="38">
        <f t="shared" si="23"/>
        <v>-0.88669708429559091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68278420</v>
      </c>
      <c r="E99" s="33">
        <v>68278420</v>
      </c>
      <c r="F99" s="33">
        <v>6156938</v>
      </c>
      <c r="G99" s="38">
        <f t="shared" si="16"/>
        <v>9.0173996410578924E-2</v>
      </c>
      <c r="H99" s="33">
        <v>27620550</v>
      </c>
      <c r="I99" s="38">
        <f t="shared" si="17"/>
        <v>0.40452825358290367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33777488</v>
      </c>
      <c r="O99" s="38">
        <f t="shared" si="21"/>
        <v>0.49470224999348256</v>
      </c>
      <c r="P99" s="33">
        <v>11862889</v>
      </c>
      <c r="Q99" s="33">
        <v>67726961</v>
      </c>
      <c r="R99" s="33">
        <v>67726961</v>
      </c>
      <c r="S99" s="33">
        <v>6156815</v>
      </c>
      <c r="T99" s="38">
        <f t="shared" si="22"/>
        <v>9.0906411702128487E-2</v>
      </c>
      <c r="U99" s="38">
        <f t="shared" si="23"/>
        <v>1.3283156404818421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27767779</v>
      </c>
      <c r="E100" s="33">
        <v>27767779</v>
      </c>
      <c r="F100" s="33">
        <v>4667759</v>
      </c>
      <c r="G100" s="38">
        <f>IF(($D100     =0),0,($F100     /$D100     ))</f>
        <v>0.16809983254332297</v>
      </c>
      <c r="H100" s="33">
        <v>4465359</v>
      </c>
      <c r="I100" s="38">
        <f>IF(($D100     =0),0,($H100     /$D100     ))</f>
        <v>0.160810808815498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9133118</v>
      </c>
      <c r="O100" s="38">
        <f>IF(($D100     =0),0,($N100     /$D100     ))</f>
        <v>0.32891064135882098</v>
      </c>
      <c r="P100" s="33">
        <v>9451115</v>
      </c>
      <c r="Q100" s="33">
        <v>22518792</v>
      </c>
      <c r="R100" s="33">
        <v>22518792</v>
      </c>
      <c r="S100" s="33">
        <v>4592161</v>
      </c>
      <c r="T100" s="38">
        <f>IF(($Q100     =0),0,($S100     /$Q100     ))</f>
        <v>0.20392572567835787</v>
      </c>
      <c r="U100" s="38">
        <f>IF(($P100     =0),0,(($H100     /$P100     )-1))</f>
        <v>-0.52753098443940205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208657239</v>
      </c>
      <c r="E101" s="34">
        <f>SUM(E97:E100)</f>
        <v>208657239</v>
      </c>
      <c r="F101" s="34">
        <f>SUM(F97:F100)</f>
        <v>42152022</v>
      </c>
      <c r="G101" s="39">
        <f>IF(($D101     =0),0,($F101     /$D101     ))</f>
        <v>0.2020156223767535</v>
      </c>
      <c r="H101" s="34">
        <f>SUM(H97:H100)</f>
        <v>55114878</v>
      </c>
      <c r="I101" s="39">
        <f>IF(($D101     =0),0,($H101     /$D101     ))</f>
        <v>0.2641407423204713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97266900</v>
      </c>
      <c r="O101" s="39">
        <f>IF(($D101     =0),0,($N101     /$D101     ))</f>
        <v>0.46615636469722482</v>
      </c>
      <c r="P101" s="34">
        <f>SUM(P97:P100)</f>
        <v>106514158</v>
      </c>
      <c r="Q101" s="34">
        <f>SUM(Q97:Q100)</f>
        <v>200911138</v>
      </c>
      <c r="R101" s="34">
        <f>SUM(R97:R100)</f>
        <v>200911138</v>
      </c>
      <c r="S101" s="34">
        <f>SUM(S97:S100)</f>
        <v>32482298</v>
      </c>
      <c r="T101" s="39">
        <f>IF(($Q101     =0),0,($S101     /$Q101     ))</f>
        <v>0.16167494905135624</v>
      </c>
      <c r="U101" s="39">
        <f>IF(($P101     =0),0,(($H101     /$P101     )-1))</f>
        <v>-0.48255819662959731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3043856285</v>
      </c>
      <c r="E102" s="34">
        <f>SUM(E88:E90,E92:E95,E97:E100)</f>
        <v>3043856285</v>
      </c>
      <c r="F102" s="34">
        <f>SUM(F88:F90,F92:F95,F97:F100)</f>
        <v>621803333</v>
      </c>
      <c r="G102" s="39">
        <f>IF(($D102     =0),0,($F102     /$D102     ))</f>
        <v>0.20428143604026955</v>
      </c>
      <c r="H102" s="34">
        <f>SUM(H88:H90,H92:H95,H97:H100)</f>
        <v>704028996</v>
      </c>
      <c r="I102" s="39">
        <f>IF(($D102     =0),0,($H102     /$D102     ))</f>
        <v>0.2312950842881204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1325832329</v>
      </c>
      <c r="O102" s="39">
        <f>IF(($D102     =0),0,($N102     /$D102     ))</f>
        <v>0.43557652032838995</v>
      </c>
      <c r="P102" s="34">
        <f>SUM(P88:P90,P92:P95,P97:P100)</f>
        <v>1465463996</v>
      </c>
      <c r="Q102" s="34">
        <f>SUM(Q88:Q90,Q92:Q95,Q97:Q100)</f>
        <v>3189631406</v>
      </c>
      <c r="R102" s="34">
        <f>SUM(R88:R90,R92:R95,R97:R100)</f>
        <v>3189631406</v>
      </c>
      <c r="S102" s="34">
        <f>SUM(S88:S90,S92:S95,S97:S100)</f>
        <v>756139838</v>
      </c>
      <c r="T102" s="39">
        <f>IF(($Q102     =0),0,($S102     /$Q102     ))</f>
        <v>0.23706182368835127</v>
      </c>
      <c r="U102" s="39">
        <f>IF(($P102     =0),0,(($H102     /$P102     )-1))</f>
        <v>-0.51958628944712748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863779480</v>
      </c>
      <c r="E105" s="33">
        <v>854396523</v>
      </c>
      <c r="F105" s="33">
        <v>169445048</v>
      </c>
      <c r="G105" s="38">
        <f t="shared" ref="G105:G136" si="24">IF(($D105     =0),0,($F105     /$D105     ))</f>
        <v>0.19616702170327083</v>
      </c>
      <c r="H105" s="33">
        <v>227753321</v>
      </c>
      <c r="I105" s="38">
        <f t="shared" ref="I105:I136" si="25">IF(($D105     =0),0,($H105     /$D105     ))</f>
        <v>0.26367067784476661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397198369</v>
      </c>
      <c r="O105" s="38">
        <f t="shared" ref="O105:O136" si="29">IF(($D105     =0),0,($N105     /$D105     ))</f>
        <v>0.45983769954803744</v>
      </c>
      <c r="P105" s="33">
        <v>370910279</v>
      </c>
      <c r="Q105" s="33">
        <v>784321750</v>
      </c>
      <c r="R105" s="33">
        <v>784321750</v>
      </c>
      <c r="S105" s="33">
        <v>213400515</v>
      </c>
      <c r="T105" s="38">
        <f t="shared" ref="T105:T136" si="30">IF(($Q105     =0),0,($S105     /$Q105     ))</f>
        <v>0.27208287287710686</v>
      </c>
      <c r="U105" s="38">
        <f t="shared" ref="U105:U136" si="31">IF(($P105     =0),0,(($H105     /$P105     )-1))</f>
        <v>-0.38596115045924628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863779480</v>
      </c>
      <c r="E106" s="34">
        <f>E105</f>
        <v>854396523</v>
      </c>
      <c r="F106" s="34">
        <f>F105</f>
        <v>169445048</v>
      </c>
      <c r="G106" s="39">
        <f t="shared" si="24"/>
        <v>0.19616702170327083</v>
      </c>
      <c r="H106" s="34">
        <f>H105</f>
        <v>227753321</v>
      </c>
      <c r="I106" s="39">
        <f t="shared" si="25"/>
        <v>0.26367067784476661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397198369</v>
      </c>
      <c r="O106" s="39">
        <f t="shared" si="29"/>
        <v>0.45983769954803744</v>
      </c>
      <c r="P106" s="34">
        <f>P105</f>
        <v>370910279</v>
      </c>
      <c r="Q106" s="34">
        <f>Q105</f>
        <v>784321750</v>
      </c>
      <c r="R106" s="34">
        <f>R105</f>
        <v>784321750</v>
      </c>
      <c r="S106" s="34">
        <f>S105</f>
        <v>213400515</v>
      </c>
      <c r="T106" s="39">
        <f t="shared" si="30"/>
        <v>0.27208287287710686</v>
      </c>
      <c r="U106" s="39">
        <f t="shared" si="31"/>
        <v>-0.38596115045924628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19152862</v>
      </c>
      <c r="E107" s="33">
        <v>19152862</v>
      </c>
      <c r="F107" s="33">
        <v>4190943</v>
      </c>
      <c r="G107" s="38">
        <f t="shared" si="24"/>
        <v>0.2188154960861724</v>
      </c>
      <c r="H107" s="33">
        <v>4754428</v>
      </c>
      <c r="I107" s="38">
        <f t="shared" si="25"/>
        <v>0.24823590333392473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8945371</v>
      </c>
      <c r="O107" s="38">
        <f t="shared" si="29"/>
        <v>0.4670513994200971</v>
      </c>
      <c r="P107" s="33">
        <v>6639758</v>
      </c>
      <c r="Q107" s="33">
        <v>16007635</v>
      </c>
      <c r="R107" s="33">
        <v>16007635</v>
      </c>
      <c r="S107" s="33">
        <v>4402627</v>
      </c>
      <c r="T107" s="38">
        <f t="shared" si="30"/>
        <v>0.27503294521645455</v>
      </c>
      <c r="U107" s="38">
        <f t="shared" si="31"/>
        <v>-0.28394558958323479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17575298</v>
      </c>
      <c r="E108" s="33">
        <v>17575298</v>
      </c>
      <c r="F108" s="33">
        <v>3441407</v>
      </c>
      <c r="G108" s="38">
        <f t="shared" si="24"/>
        <v>0.19580931145520264</v>
      </c>
      <c r="H108" s="33">
        <v>3556535</v>
      </c>
      <c r="I108" s="38">
        <f t="shared" si="25"/>
        <v>0.20235986894788355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6997942</v>
      </c>
      <c r="O108" s="38">
        <f t="shared" si="29"/>
        <v>0.39816918040308619</v>
      </c>
      <c r="P108" s="33">
        <v>4048952</v>
      </c>
      <c r="Q108" s="33">
        <v>19718341</v>
      </c>
      <c r="R108" s="33">
        <v>19718341</v>
      </c>
      <c r="S108" s="33">
        <v>2806181</v>
      </c>
      <c r="T108" s="38">
        <f t="shared" si="30"/>
        <v>0.14231324024673273</v>
      </c>
      <c r="U108" s="38">
        <f t="shared" si="31"/>
        <v>-0.12161591443909436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25280028</v>
      </c>
      <c r="E109" s="33">
        <v>25280028</v>
      </c>
      <c r="F109" s="33">
        <v>8633098</v>
      </c>
      <c r="G109" s="38">
        <f t="shared" si="24"/>
        <v>0.34149875150454739</v>
      </c>
      <c r="H109" s="33">
        <v>-4042654</v>
      </c>
      <c r="I109" s="38">
        <f t="shared" si="25"/>
        <v>-0.15991493363852288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4590444</v>
      </c>
      <c r="O109" s="38">
        <f t="shared" si="29"/>
        <v>0.18158381786602451</v>
      </c>
      <c r="P109" s="33">
        <v>3981359</v>
      </c>
      <c r="Q109" s="33">
        <v>20182188</v>
      </c>
      <c r="R109" s="33">
        <v>20182188</v>
      </c>
      <c r="S109" s="33">
        <v>-2884610</v>
      </c>
      <c r="T109" s="38">
        <f t="shared" si="30"/>
        <v>-0.1429285070578076</v>
      </c>
      <c r="U109" s="38">
        <f t="shared" si="31"/>
        <v>-2.0153954968642616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45380696</v>
      </c>
      <c r="E110" s="33">
        <v>45380696</v>
      </c>
      <c r="F110" s="33">
        <v>13480197</v>
      </c>
      <c r="G110" s="38">
        <f t="shared" si="24"/>
        <v>0.2970469426030839</v>
      </c>
      <c r="H110" s="33">
        <v>10790882</v>
      </c>
      <c r="I110" s="38">
        <f t="shared" si="25"/>
        <v>0.23778573162474193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24271079</v>
      </c>
      <c r="O110" s="38">
        <f t="shared" si="29"/>
        <v>0.53483267422782588</v>
      </c>
      <c r="P110" s="33">
        <v>15023848</v>
      </c>
      <c r="Q110" s="33">
        <v>37329338</v>
      </c>
      <c r="R110" s="33">
        <v>37329338</v>
      </c>
      <c r="S110" s="33">
        <v>10120702</v>
      </c>
      <c r="T110" s="38">
        <f t="shared" si="30"/>
        <v>0.27111924674367383</v>
      </c>
      <c r="U110" s="38">
        <f t="shared" si="31"/>
        <v>-0.28174978873588175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57623872</v>
      </c>
      <c r="E111" s="33">
        <v>57623872</v>
      </c>
      <c r="F111" s="33">
        <v>9924632</v>
      </c>
      <c r="G111" s="38">
        <f t="shared" si="24"/>
        <v>0.17223125860060221</v>
      </c>
      <c r="H111" s="33">
        <v>9546595</v>
      </c>
      <c r="I111" s="38">
        <f t="shared" si="25"/>
        <v>0.16567083517053488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19471227</v>
      </c>
      <c r="O111" s="38">
        <f t="shared" si="29"/>
        <v>0.33790209377113706</v>
      </c>
      <c r="P111" s="33">
        <v>12871642</v>
      </c>
      <c r="Q111" s="33">
        <v>53341234</v>
      </c>
      <c r="R111" s="33">
        <v>53341234</v>
      </c>
      <c r="S111" s="33">
        <v>5789404</v>
      </c>
      <c r="T111" s="38">
        <f t="shared" si="30"/>
        <v>0.10853524685986829</v>
      </c>
      <c r="U111" s="38">
        <f t="shared" si="31"/>
        <v>-0.2583234524390905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165012756</v>
      </c>
      <c r="E112" s="34">
        <f>SUM(E107:E111)</f>
        <v>165012756</v>
      </c>
      <c r="F112" s="34">
        <f>SUM(F107:F111)</f>
        <v>39670277</v>
      </c>
      <c r="G112" s="39">
        <f t="shared" si="24"/>
        <v>0.24040733553956278</v>
      </c>
      <c r="H112" s="34">
        <f>SUM(H107:H111)</f>
        <v>24605786</v>
      </c>
      <c r="I112" s="39">
        <f t="shared" si="25"/>
        <v>0.14911444785517067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64276063</v>
      </c>
      <c r="O112" s="39">
        <f t="shared" si="29"/>
        <v>0.38952178339473342</v>
      </c>
      <c r="P112" s="34">
        <f>SUM(P107:P111)</f>
        <v>42565559</v>
      </c>
      <c r="Q112" s="34">
        <f>SUM(Q107:Q111)</f>
        <v>146578736</v>
      </c>
      <c r="R112" s="34">
        <f>SUM(R107:R111)</f>
        <v>146578736</v>
      </c>
      <c r="S112" s="34">
        <f>SUM(S107:S111)</f>
        <v>20234304</v>
      </c>
      <c r="T112" s="39">
        <f t="shared" si="30"/>
        <v>0.13804392473407603</v>
      </c>
      <c r="U112" s="39">
        <f t="shared" si="31"/>
        <v>-0.4219320366496303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12752000</v>
      </c>
      <c r="E113" s="33">
        <v>12752000</v>
      </c>
      <c r="F113" s="33">
        <v>14852107</v>
      </c>
      <c r="G113" s="38">
        <f t="shared" si="24"/>
        <v>1.1646884410288583</v>
      </c>
      <c r="H113" s="33">
        <v>17410745</v>
      </c>
      <c r="I113" s="38">
        <f t="shared" si="25"/>
        <v>1.365334457340025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32262852</v>
      </c>
      <c r="O113" s="38">
        <f t="shared" si="29"/>
        <v>2.5300228983688835</v>
      </c>
      <c r="P113" s="33">
        <v>5418177</v>
      </c>
      <c r="Q113" s="33">
        <v>12839000</v>
      </c>
      <c r="R113" s="33">
        <v>12839000</v>
      </c>
      <c r="S113" s="33">
        <v>873493</v>
      </c>
      <c r="T113" s="38">
        <f t="shared" si="30"/>
        <v>6.8034348469506969E-2</v>
      </c>
      <c r="U113" s="38">
        <f t="shared" si="31"/>
        <v>2.2133953911066397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15116584</v>
      </c>
      <c r="E114" s="33">
        <v>15116584</v>
      </c>
      <c r="F114" s="33">
        <v>2920549</v>
      </c>
      <c r="G114" s="38">
        <f t="shared" si="24"/>
        <v>0.19320165190760027</v>
      </c>
      <c r="H114" s="33">
        <v>2561207</v>
      </c>
      <c r="I114" s="38">
        <f t="shared" si="25"/>
        <v>0.16943027604649305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5481756</v>
      </c>
      <c r="O114" s="38">
        <f t="shared" si="29"/>
        <v>0.36263192795409332</v>
      </c>
      <c r="P114" s="33">
        <v>5401661</v>
      </c>
      <c r="Q114" s="33">
        <v>16569186</v>
      </c>
      <c r="R114" s="33">
        <v>16569186</v>
      </c>
      <c r="S114" s="33">
        <v>2629876</v>
      </c>
      <c r="T114" s="38">
        <f t="shared" si="30"/>
        <v>0.15872089310844842</v>
      </c>
      <c r="U114" s="38">
        <f t="shared" si="31"/>
        <v>-0.52584825297255788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2351542</v>
      </c>
      <c r="E115" s="33">
        <v>2351542</v>
      </c>
      <c r="F115" s="33">
        <v>1830323</v>
      </c>
      <c r="G115" s="38">
        <f t="shared" si="24"/>
        <v>0.77835012089939282</v>
      </c>
      <c r="H115" s="33">
        <v>2315473</v>
      </c>
      <c r="I115" s="38">
        <f t="shared" si="25"/>
        <v>0.98466155399308197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4145796</v>
      </c>
      <c r="O115" s="38">
        <f t="shared" si="29"/>
        <v>1.7630116748924749</v>
      </c>
      <c r="P115" s="33">
        <v>2142452</v>
      </c>
      <c r="Q115" s="33">
        <v>1411542</v>
      </c>
      <c r="R115" s="33">
        <v>1411542</v>
      </c>
      <c r="S115" s="33">
        <v>1047728</v>
      </c>
      <c r="T115" s="38">
        <f t="shared" si="30"/>
        <v>0.74225775782796399</v>
      </c>
      <c r="U115" s="38">
        <f t="shared" si="31"/>
        <v>8.0758402055215228E-2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933785</v>
      </c>
      <c r="E116" s="33">
        <v>933785</v>
      </c>
      <c r="F116" s="33">
        <v>219285</v>
      </c>
      <c r="G116" s="38">
        <f t="shared" si="24"/>
        <v>0.23483457112718667</v>
      </c>
      <c r="H116" s="33">
        <v>68295</v>
      </c>
      <c r="I116" s="38">
        <f t="shared" si="25"/>
        <v>7.3137820804574927E-2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287580</v>
      </c>
      <c r="O116" s="38">
        <f t="shared" si="29"/>
        <v>0.30797239193176157</v>
      </c>
      <c r="P116" s="33">
        <v>1180866</v>
      </c>
      <c r="Q116" s="33">
        <v>4027127</v>
      </c>
      <c r="R116" s="33">
        <v>4027127</v>
      </c>
      <c r="S116" s="33">
        <v>721810</v>
      </c>
      <c r="T116" s="38">
        <f t="shared" si="30"/>
        <v>0.17923695974822745</v>
      </c>
      <c r="U116" s="38">
        <f t="shared" si="31"/>
        <v>-0.94216532612506421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71909653</v>
      </c>
      <c r="E117" s="33">
        <v>71909653</v>
      </c>
      <c r="F117" s="33">
        <v>14841355</v>
      </c>
      <c r="G117" s="38">
        <f t="shared" si="24"/>
        <v>0.2063889113746662</v>
      </c>
      <c r="H117" s="33">
        <v>44672301</v>
      </c>
      <c r="I117" s="38">
        <f t="shared" si="25"/>
        <v>0.6212281541672855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59513656</v>
      </c>
      <c r="O117" s="38">
        <f t="shared" si="29"/>
        <v>0.82761706554195169</v>
      </c>
      <c r="P117" s="33">
        <v>104136305</v>
      </c>
      <c r="Q117" s="33">
        <v>100510255</v>
      </c>
      <c r="R117" s="33">
        <v>100510255</v>
      </c>
      <c r="S117" s="33">
        <v>16074176</v>
      </c>
      <c r="T117" s="38">
        <f t="shared" si="30"/>
        <v>0.15992573096148249</v>
      </c>
      <c r="U117" s="38">
        <f t="shared" si="31"/>
        <v>-0.57102087499647691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571700</v>
      </c>
      <c r="E118" s="33">
        <v>571700</v>
      </c>
      <c r="F118" s="33">
        <v>24348</v>
      </c>
      <c r="G118" s="38">
        <f t="shared" si="24"/>
        <v>4.2588770334091308E-2</v>
      </c>
      <c r="H118" s="33">
        <v>177694</v>
      </c>
      <c r="I118" s="38">
        <f t="shared" si="25"/>
        <v>0.31081686199055447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202042</v>
      </c>
      <c r="O118" s="38">
        <f t="shared" si="29"/>
        <v>0.35340563232464578</v>
      </c>
      <c r="P118" s="33">
        <v>49777</v>
      </c>
      <c r="Q118" s="33">
        <v>580000</v>
      </c>
      <c r="R118" s="33">
        <v>580000</v>
      </c>
      <c r="S118" s="33">
        <v>49777</v>
      </c>
      <c r="T118" s="38">
        <f t="shared" si="30"/>
        <v>8.5822413793103444E-2</v>
      </c>
      <c r="U118" s="38">
        <f t="shared" si="31"/>
        <v>2.5698013138598146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8904800</v>
      </c>
      <c r="E119" s="33">
        <v>8904800</v>
      </c>
      <c r="F119" s="33">
        <v>1501092</v>
      </c>
      <c r="G119" s="38">
        <f t="shared" si="24"/>
        <v>0.16857110771718622</v>
      </c>
      <c r="H119" s="33">
        <v>2572515</v>
      </c>
      <c r="I119" s="38">
        <f t="shared" si="25"/>
        <v>0.28889082292696072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4073607</v>
      </c>
      <c r="O119" s="38">
        <f t="shared" si="29"/>
        <v>0.45746193064414697</v>
      </c>
      <c r="P119" s="33">
        <v>3555869</v>
      </c>
      <c r="Q119" s="33">
        <v>10517250</v>
      </c>
      <c r="R119" s="33">
        <v>10517250</v>
      </c>
      <c r="S119" s="33">
        <v>2269209</v>
      </c>
      <c r="T119" s="38">
        <f t="shared" si="30"/>
        <v>0.21576067888468944</v>
      </c>
      <c r="U119" s="38">
        <f t="shared" si="31"/>
        <v>-0.27654393342386907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886240</v>
      </c>
      <c r="E120" s="33">
        <v>886240</v>
      </c>
      <c r="F120" s="33">
        <v>5365921</v>
      </c>
      <c r="G120" s="38">
        <f t="shared" si="24"/>
        <v>6.0547041433471742</v>
      </c>
      <c r="H120" s="33">
        <v>4107239</v>
      </c>
      <c r="I120" s="38">
        <f t="shared" si="25"/>
        <v>4.6344545495576819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9473160</v>
      </c>
      <c r="O120" s="38">
        <f t="shared" si="29"/>
        <v>10.689158692904856</v>
      </c>
      <c r="P120" s="33">
        <v>8584593</v>
      </c>
      <c r="Q120" s="33">
        <v>21024886</v>
      </c>
      <c r="R120" s="33">
        <v>21024886</v>
      </c>
      <c r="S120" s="33">
        <v>7461062</v>
      </c>
      <c r="T120" s="38">
        <f t="shared" si="30"/>
        <v>0.35486813103291026</v>
      </c>
      <c r="U120" s="38">
        <f t="shared" si="31"/>
        <v>-0.52155693345042686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113426304</v>
      </c>
      <c r="E121" s="34">
        <f>SUM(E113:E120)</f>
        <v>113426304</v>
      </c>
      <c r="F121" s="34">
        <f>SUM(F113:F120)</f>
        <v>41554980</v>
      </c>
      <c r="G121" s="39">
        <f t="shared" si="24"/>
        <v>0.36636105148943227</v>
      </c>
      <c r="H121" s="34">
        <f>SUM(H113:H120)</f>
        <v>73885469</v>
      </c>
      <c r="I121" s="39">
        <f t="shared" si="25"/>
        <v>0.65139624932149776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115440449</v>
      </c>
      <c r="O121" s="39">
        <f t="shared" si="29"/>
        <v>1.01775730081093</v>
      </c>
      <c r="P121" s="34">
        <f>SUM(P113:P120)</f>
        <v>130469700</v>
      </c>
      <c r="Q121" s="34">
        <f>SUM(Q113:Q120)</f>
        <v>167479246</v>
      </c>
      <c r="R121" s="34">
        <f>SUM(R113:R120)</f>
        <v>167479246</v>
      </c>
      <c r="S121" s="34">
        <f>SUM(S113:S120)</f>
        <v>31127131</v>
      </c>
      <c r="T121" s="39">
        <f t="shared" si="30"/>
        <v>0.18585664638112831</v>
      </c>
      <c r="U121" s="39">
        <f t="shared" si="31"/>
        <v>-0.43369633715720968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37329434</v>
      </c>
      <c r="E122" s="33">
        <v>37329434</v>
      </c>
      <c r="F122" s="33">
        <v>6010684</v>
      </c>
      <c r="G122" s="38">
        <f t="shared" si="24"/>
        <v>0.16101728196575388</v>
      </c>
      <c r="H122" s="33">
        <v>12305472</v>
      </c>
      <c r="I122" s="38">
        <f t="shared" si="25"/>
        <v>0.32964528741582311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18316156</v>
      </c>
      <c r="O122" s="38">
        <f t="shared" si="29"/>
        <v>0.49066256938157704</v>
      </c>
      <c r="P122" s="33">
        <v>16924318</v>
      </c>
      <c r="Q122" s="33">
        <v>33216263</v>
      </c>
      <c r="R122" s="33">
        <v>33216263</v>
      </c>
      <c r="S122" s="33">
        <v>11486256</v>
      </c>
      <c r="T122" s="38">
        <f t="shared" si="30"/>
        <v>0.34580217527781498</v>
      </c>
      <c r="U122" s="38">
        <f t="shared" si="31"/>
        <v>-0.27291179473228999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7958226</v>
      </c>
      <c r="E123" s="33">
        <v>7958226</v>
      </c>
      <c r="F123" s="33">
        <v>429714</v>
      </c>
      <c r="G123" s="38">
        <f t="shared" si="24"/>
        <v>5.3996204681797173E-2</v>
      </c>
      <c r="H123" s="33">
        <v>763839</v>
      </c>
      <c r="I123" s="38">
        <f t="shared" si="25"/>
        <v>9.5981064121576851E-2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1193553</v>
      </c>
      <c r="O123" s="38">
        <f t="shared" si="29"/>
        <v>0.14997726880337403</v>
      </c>
      <c r="P123" s="33">
        <v>818075</v>
      </c>
      <c r="Q123" s="33">
        <v>7289672</v>
      </c>
      <c r="R123" s="33">
        <v>7289672</v>
      </c>
      <c r="S123" s="33">
        <v>654455</v>
      </c>
      <c r="T123" s="38">
        <f t="shared" si="30"/>
        <v>8.9778387834185139E-2</v>
      </c>
      <c r="U123" s="38">
        <f t="shared" si="31"/>
        <v>-6.6297099899153555E-2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182832780</v>
      </c>
      <c r="E124" s="33">
        <v>202270173</v>
      </c>
      <c r="F124" s="33">
        <v>12635535</v>
      </c>
      <c r="G124" s="38">
        <f t="shared" si="24"/>
        <v>6.9109789830904503E-2</v>
      </c>
      <c r="H124" s="33">
        <v>25550925</v>
      </c>
      <c r="I124" s="38">
        <f t="shared" si="25"/>
        <v>0.13975024062971639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38186460</v>
      </c>
      <c r="O124" s="38">
        <f t="shared" si="29"/>
        <v>0.2088600304606209</v>
      </c>
      <c r="P124" s="33">
        <v>26691304</v>
      </c>
      <c r="Q124" s="33">
        <v>200074980</v>
      </c>
      <c r="R124" s="33">
        <v>200074980</v>
      </c>
      <c r="S124" s="33">
        <v>15295526</v>
      </c>
      <c r="T124" s="38">
        <f t="shared" si="30"/>
        <v>7.6448969281416396E-2</v>
      </c>
      <c r="U124" s="38">
        <f t="shared" si="31"/>
        <v>-4.2724739113533028E-2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19010424</v>
      </c>
      <c r="E125" s="33">
        <v>19010424</v>
      </c>
      <c r="F125" s="33">
        <v>5340289</v>
      </c>
      <c r="G125" s="38">
        <f t="shared" si="24"/>
        <v>0.28091372396533609</v>
      </c>
      <c r="H125" s="33">
        <v>4050175</v>
      </c>
      <c r="I125" s="38">
        <f t="shared" si="25"/>
        <v>0.21305021918501135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9390464</v>
      </c>
      <c r="O125" s="38">
        <f t="shared" si="29"/>
        <v>0.49396394315034742</v>
      </c>
      <c r="P125" s="33">
        <v>9973596</v>
      </c>
      <c r="Q125" s="33">
        <v>24738052</v>
      </c>
      <c r="R125" s="33">
        <v>24738052</v>
      </c>
      <c r="S125" s="33">
        <v>2913783</v>
      </c>
      <c r="T125" s="38">
        <f t="shared" si="30"/>
        <v>0.1177854666972161</v>
      </c>
      <c r="U125" s="38">
        <f t="shared" si="31"/>
        <v>-0.59391026065222619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247130864</v>
      </c>
      <c r="E126" s="34">
        <f>SUM(E122:E125)</f>
        <v>266568257</v>
      </c>
      <c r="F126" s="34">
        <f>SUM(F122:F125)</f>
        <v>24416222</v>
      </c>
      <c r="G126" s="39">
        <f t="shared" si="24"/>
        <v>9.8798756273518307E-2</v>
      </c>
      <c r="H126" s="34">
        <f>SUM(H122:H125)</f>
        <v>42670411</v>
      </c>
      <c r="I126" s="39">
        <f t="shared" si="25"/>
        <v>0.17266322105360341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67086633</v>
      </c>
      <c r="O126" s="39">
        <f t="shared" si="29"/>
        <v>0.27146197732712174</v>
      </c>
      <c r="P126" s="34">
        <f>SUM(P122:P125)</f>
        <v>54407293</v>
      </c>
      <c r="Q126" s="34">
        <f>SUM(Q122:Q125)</f>
        <v>265318967</v>
      </c>
      <c r="R126" s="34">
        <f>SUM(R122:R125)</f>
        <v>265318967</v>
      </c>
      <c r="S126" s="34">
        <f>SUM(S122:S125)</f>
        <v>30350020</v>
      </c>
      <c r="T126" s="39">
        <f t="shared" si="30"/>
        <v>0.11439069111105049</v>
      </c>
      <c r="U126" s="39">
        <f t="shared" si="31"/>
        <v>-0.21572258704361569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10387822</v>
      </c>
      <c r="E127" s="33">
        <v>10387822</v>
      </c>
      <c r="F127" s="33">
        <v>45274</v>
      </c>
      <c r="G127" s="38">
        <f t="shared" si="24"/>
        <v>4.3583727175918107E-3</v>
      </c>
      <c r="H127" s="33">
        <v>282958</v>
      </c>
      <c r="I127" s="38">
        <f t="shared" si="25"/>
        <v>2.7239396285381093E-2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328232</v>
      </c>
      <c r="O127" s="38">
        <f t="shared" si="29"/>
        <v>3.1597769002972904E-2</v>
      </c>
      <c r="P127" s="33">
        <v>2663334</v>
      </c>
      <c r="Q127" s="33">
        <v>10034788</v>
      </c>
      <c r="R127" s="33">
        <v>10034788</v>
      </c>
      <c r="S127" s="33">
        <v>583479</v>
      </c>
      <c r="T127" s="38">
        <f t="shared" si="30"/>
        <v>5.8145623006684348E-2</v>
      </c>
      <c r="U127" s="38">
        <f t="shared" si="31"/>
        <v>-0.89375797402804158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12506379</v>
      </c>
      <c r="E128" s="33">
        <v>12506379</v>
      </c>
      <c r="F128" s="33">
        <v>1705628</v>
      </c>
      <c r="G128" s="38">
        <f t="shared" si="24"/>
        <v>0.13638064223065685</v>
      </c>
      <c r="H128" s="33">
        <v>5289062</v>
      </c>
      <c r="I128" s="38">
        <f t="shared" si="25"/>
        <v>0.4229091410071612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6994690</v>
      </c>
      <c r="O128" s="38">
        <f t="shared" si="29"/>
        <v>0.55928978323781808</v>
      </c>
      <c r="P128" s="33">
        <v>2408476</v>
      </c>
      <c r="Q128" s="33">
        <v>11817371</v>
      </c>
      <c r="R128" s="33">
        <v>11817371</v>
      </c>
      <c r="S128" s="33">
        <v>2386523</v>
      </c>
      <c r="T128" s="38">
        <f t="shared" si="30"/>
        <v>0.20195041689052498</v>
      </c>
      <c r="U128" s="38">
        <f t="shared" si="31"/>
        <v>1.1960202219162657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19092584</v>
      </c>
      <c r="E129" s="33">
        <v>19092584</v>
      </c>
      <c r="F129" s="33">
        <v>1483203</v>
      </c>
      <c r="G129" s="38">
        <f t="shared" si="24"/>
        <v>7.7684770170449433E-2</v>
      </c>
      <c r="H129" s="33">
        <v>6440734</v>
      </c>
      <c r="I129" s="38">
        <f t="shared" si="25"/>
        <v>0.33734218479803468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7923937</v>
      </c>
      <c r="O129" s="38">
        <f t="shared" si="29"/>
        <v>0.41502695496848407</v>
      </c>
      <c r="P129" s="33">
        <v>12061852</v>
      </c>
      <c r="Q129" s="33">
        <v>14066280</v>
      </c>
      <c r="R129" s="33">
        <v>14066280</v>
      </c>
      <c r="S129" s="33">
        <v>6580701</v>
      </c>
      <c r="T129" s="38">
        <f t="shared" si="30"/>
        <v>0.467835205896655</v>
      </c>
      <c r="U129" s="38">
        <f t="shared" si="31"/>
        <v>-0.46602445461940667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14084378</v>
      </c>
      <c r="E130" s="33">
        <v>14084378</v>
      </c>
      <c r="F130" s="33">
        <v>2295145</v>
      </c>
      <c r="G130" s="38">
        <f t="shared" si="24"/>
        <v>0.16295678801009175</v>
      </c>
      <c r="H130" s="33">
        <v>2938166</v>
      </c>
      <c r="I130" s="38">
        <f t="shared" si="25"/>
        <v>0.20861169730037066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5233311</v>
      </c>
      <c r="O130" s="38">
        <f t="shared" si="29"/>
        <v>0.37156848531046244</v>
      </c>
      <c r="P130" s="33">
        <v>4843416</v>
      </c>
      <c r="Q130" s="33">
        <v>15896560</v>
      </c>
      <c r="R130" s="33">
        <v>15896560</v>
      </c>
      <c r="S130" s="33">
        <v>2511620</v>
      </c>
      <c r="T130" s="38">
        <f t="shared" si="30"/>
        <v>0.15799770516388451</v>
      </c>
      <c r="U130" s="38">
        <f t="shared" si="31"/>
        <v>-0.39336906018396933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36731201</v>
      </c>
      <c r="E131" s="33">
        <v>29938595</v>
      </c>
      <c r="F131" s="33">
        <v>8496561</v>
      </c>
      <c r="G131" s="38">
        <f t="shared" si="24"/>
        <v>0.23131726621190524</v>
      </c>
      <c r="H131" s="33">
        <v>4318336</v>
      </c>
      <c r="I131" s="38">
        <f t="shared" si="25"/>
        <v>0.11756588084337345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12814897</v>
      </c>
      <c r="O131" s="38">
        <f t="shared" si="29"/>
        <v>0.34888314705527868</v>
      </c>
      <c r="P131" s="33">
        <v>9863565</v>
      </c>
      <c r="Q131" s="33">
        <v>35427744</v>
      </c>
      <c r="R131" s="33">
        <v>35427744</v>
      </c>
      <c r="S131" s="33">
        <v>5880154</v>
      </c>
      <c r="T131" s="38">
        <f t="shared" si="30"/>
        <v>0.16597596505157089</v>
      </c>
      <c r="U131" s="38">
        <f t="shared" si="31"/>
        <v>-0.56219318268800378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92802364</v>
      </c>
      <c r="E132" s="34">
        <f>SUM(E127:E131)</f>
        <v>86009758</v>
      </c>
      <c r="F132" s="34">
        <f>SUM(F127:F131)</f>
        <v>14025811</v>
      </c>
      <c r="G132" s="39">
        <f t="shared" si="24"/>
        <v>0.15113635467303396</v>
      </c>
      <c r="H132" s="34">
        <f>SUM(H127:H131)</f>
        <v>19269256</v>
      </c>
      <c r="I132" s="39">
        <f t="shared" si="25"/>
        <v>0.20763755543985926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33295067</v>
      </c>
      <c r="O132" s="39">
        <f t="shared" si="29"/>
        <v>0.35877391011289322</v>
      </c>
      <c r="P132" s="34">
        <f>SUM(P127:P131)</f>
        <v>31840643</v>
      </c>
      <c r="Q132" s="34">
        <f>SUM(Q127:Q131)</f>
        <v>87242743</v>
      </c>
      <c r="R132" s="34">
        <f>SUM(R127:R131)</f>
        <v>87242743</v>
      </c>
      <c r="S132" s="34">
        <f>SUM(S127:S131)</f>
        <v>17942477</v>
      </c>
      <c r="T132" s="39">
        <f t="shared" si="30"/>
        <v>0.20566154138459403</v>
      </c>
      <c r="U132" s="39">
        <f t="shared" si="31"/>
        <v>-0.39482202039701275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85704025</v>
      </c>
      <c r="E133" s="33">
        <v>85704025</v>
      </c>
      <c r="F133" s="33">
        <v>18902753</v>
      </c>
      <c r="G133" s="38">
        <f t="shared" si="24"/>
        <v>0.22055852102628787</v>
      </c>
      <c r="H133" s="33">
        <v>19563899</v>
      </c>
      <c r="I133" s="38">
        <f t="shared" si="25"/>
        <v>0.22827281449150141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38466652</v>
      </c>
      <c r="O133" s="38">
        <f t="shared" si="29"/>
        <v>0.44883133551778925</v>
      </c>
      <c r="P133" s="33">
        <v>31471380</v>
      </c>
      <c r="Q133" s="33">
        <v>43541957</v>
      </c>
      <c r="R133" s="33">
        <v>43541957</v>
      </c>
      <c r="S133" s="33">
        <v>21070080</v>
      </c>
      <c r="T133" s="38">
        <f t="shared" si="30"/>
        <v>0.48390291690380383</v>
      </c>
      <c r="U133" s="38">
        <f t="shared" si="31"/>
        <v>-0.37835903605116772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4152916</v>
      </c>
      <c r="E134" s="33">
        <v>4152916</v>
      </c>
      <c r="F134" s="33">
        <v>177186</v>
      </c>
      <c r="G134" s="38">
        <f t="shared" si="24"/>
        <v>4.2665442787670156E-2</v>
      </c>
      <c r="H134" s="33">
        <v>742787</v>
      </c>
      <c r="I134" s="38">
        <f t="shared" si="25"/>
        <v>0.17885914379197654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919973</v>
      </c>
      <c r="O134" s="38">
        <f t="shared" si="29"/>
        <v>0.22152458657964669</v>
      </c>
      <c r="P134" s="33">
        <v>980216</v>
      </c>
      <c r="Q134" s="33">
        <v>4846129</v>
      </c>
      <c r="R134" s="33">
        <v>4846129</v>
      </c>
      <c r="S134" s="33">
        <v>458392</v>
      </c>
      <c r="T134" s="38">
        <f t="shared" si="30"/>
        <v>9.4589310354718167E-2</v>
      </c>
      <c r="U134" s="38">
        <f t="shared" si="31"/>
        <v>-0.24222110228765903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46420872</v>
      </c>
      <c r="E135" s="33">
        <v>46420872</v>
      </c>
      <c r="F135" s="33">
        <v>26002150</v>
      </c>
      <c r="G135" s="38">
        <f t="shared" si="24"/>
        <v>0.56013919772984877</v>
      </c>
      <c r="H135" s="33">
        <v>23115202</v>
      </c>
      <c r="I135" s="38">
        <f t="shared" si="25"/>
        <v>0.49794846594006248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49117352</v>
      </c>
      <c r="O135" s="38">
        <f t="shared" si="29"/>
        <v>1.0580876636699112</v>
      </c>
      <c r="P135" s="33">
        <v>20224495</v>
      </c>
      <c r="Q135" s="33">
        <v>43175819</v>
      </c>
      <c r="R135" s="33">
        <v>43175819</v>
      </c>
      <c r="S135" s="33">
        <v>14849716</v>
      </c>
      <c r="T135" s="38">
        <f t="shared" si="30"/>
        <v>0.34393594247743164</v>
      </c>
      <c r="U135" s="38">
        <f t="shared" si="31"/>
        <v>0.14293098542139115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16416102</v>
      </c>
      <c r="E136" s="33">
        <v>16416102</v>
      </c>
      <c r="F136" s="33">
        <v>2706885</v>
      </c>
      <c r="G136" s="38">
        <f t="shared" si="24"/>
        <v>0.16489206755659777</v>
      </c>
      <c r="H136" s="33">
        <v>2801525</v>
      </c>
      <c r="I136" s="38">
        <f t="shared" si="25"/>
        <v>0.1706571389480889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5508410</v>
      </c>
      <c r="O136" s="38">
        <f t="shared" si="29"/>
        <v>0.33554920650468667</v>
      </c>
      <c r="P136" s="33">
        <v>2900177</v>
      </c>
      <c r="Q136" s="33">
        <v>19582377</v>
      </c>
      <c r="R136" s="33">
        <v>19582377</v>
      </c>
      <c r="S136" s="33">
        <v>830082</v>
      </c>
      <c r="T136" s="38">
        <f t="shared" si="30"/>
        <v>4.2389235995201197E-2</v>
      </c>
      <c r="U136" s="38">
        <f t="shared" si="31"/>
        <v>-3.4015854894373643E-2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152693915</v>
      </c>
      <c r="E137" s="34">
        <f>SUM(E133:E136)</f>
        <v>152693915</v>
      </c>
      <c r="F137" s="34">
        <f>SUM(F133:F136)</f>
        <v>47788974</v>
      </c>
      <c r="G137" s="39">
        <f t="shared" ref="G137:G170" si="32">IF(($D137     =0),0,($F137     /$D137     ))</f>
        <v>0.3129723538753984</v>
      </c>
      <c r="H137" s="34">
        <f>SUM(H133:H136)</f>
        <v>46223413</v>
      </c>
      <c r="I137" s="39">
        <f t="shared" ref="I137:I170" si="33">IF(($D137     =0),0,($H137     /$D137     ))</f>
        <v>0.30271941746991032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94012387</v>
      </c>
      <c r="O137" s="39">
        <f t="shared" ref="O137:O170" si="37">IF(($D137     =0),0,($N137     /$D137     ))</f>
        <v>0.61569177134530872</v>
      </c>
      <c r="P137" s="34">
        <f>SUM(P133:P136)</f>
        <v>55576268</v>
      </c>
      <c r="Q137" s="34">
        <f>SUM(Q133:Q136)</f>
        <v>111146282</v>
      </c>
      <c r="R137" s="34">
        <f>SUM(R133:R136)</f>
        <v>111146282</v>
      </c>
      <c r="S137" s="34">
        <f>SUM(S133:S136)</f>
        <v>37208270</v>
      </c>
      <c r="T137" s="39">
        <f t="shared" ref="T137:T170" si="38">IF(($Q137     =0),0,($S137     /$Q137     ))</f>
        <v>0.33476846306023983</v>
      </c>
      <c r="U137" s="39">
        <f t="shared" ref="U137:U170" si="39">IF(($P137     =0),0,(($H137     /$P137     )-1))</f>
        <v>-0.16828864795311549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23934961</v>
      </c>
      <c r="E138" s="33">
        <v>23934961</v>
      </c>
      <c r="F138" s="33">
        <v>4542552</v>
      </c>
      <c r="G138" s="38">
        <f t="shared" si="32"/>
        <v>0.18978731571779039</v>
      </c>
      <c r="H138" s="33">
        <v>4717171</v>
      </c>
      <c r="I138" s="38">
        <f t="shared" si="33"/>
        <v>0.19708287805440752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9259723</v>
      </c>
      <c r="O138" s="38">
        <f t="shared" si="37"/>
        <v>0.38687019377219789</v>
      </c>
      <c r="P138" s="33">
        <v>8659075</v>
      </c>
      <c r="Q138" s="33">
        <v>19168040</v>
      </c>
      <c r="R138" s="33">
        <v>19168040</v>
      </c>
      <c r="S138" s="33">
        <v>4846452</v>
      </c>
      <c r="T138" s="38">
        <f t="shared" si="38"/>
        <v>0.2528402486639218</v>
      </c>
      <c r="U138" s="38">
        <f t="shared" si="39"/>
        <v>-0.45523384426165614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20310239</v>
      </c>
      <c r="E139" s="33">
        <v>20310239</v>
      </c>
      <c r="F139" s="33">
        <v>4553601</v>
      </c>
      <c r="G139" s="38">
        <f t="shared" si="32"/>
        <v>0.22420223612336615</v>
      </c>
      <c r="H139" s="33">
        <v>13264083</v>
      </c>
      <c r="I139" s="38">
        <f t="shared" si="33"/>
        <v>0.65307370336705539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17817684</v>
      </c>
      <c r="O139" s="38">
        <f t="shared" si="37"/>
        <v>0.8772759394904216</v>
      </c>
      <c r="P139" s="33">
        <v>6607039</v>
      </c>
      <c r="Q139" s="33">
        <v>27553084</v>
      </c>
      <c r="R139" s="33">
        <v>27553084</v>
      </c>
      <c r="S139" s="33">
        <v>3599424</v>
      </c>
      <c r="T139" s="38">
        <f t="shared" si="38"/>
        <v>0.13063597526868498</v>
      </c>
      <c r="U139" s="38">
        <f t="shared" si="39"/>
        <v>1.0075684432920706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15579413</v>
      </c>
      <c r="E140" s="33">
        <v>15579413</v>
      </c>
      <c r="F140" s="33">
        <v>1998537</v>
      </c>
      <c r="G140" s="38">
        <f t="shared" si="32"/>
        <v>0.12828063547708762</v>
      </c>
      <c r="H140" s="33">
        <v>3075413</v>
      </c>
      <c r="I140" s="38">
        <f t="shared" si="33"/>
        <v>0.19740236682858334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5073950</v>
      </c>
      <c r="O140" s="38">
        <f t="shared" si="37"/>
        <v>0.32568300230567093</v>
      </c>
      <c r="P140" s="33">
        <v>3657222</v>
      </c>
      <c r="Q140" s="33">
        <v>15423474</v>
      </c>
      <c r="R140" s="33">
        <v>15423474</v>
      </c>
      <c r="S140" s="33">
        <v>2082899</v>
      </c>
      <c r="T140" s="38">
        <f t="shared" si="38"/>
        <v>0.13504733110063272</v>
      </c>
      <c r="U140" s="38">
        <f t="shared" si="39"/>
        <v>-0.15908495573962966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13857794</v>
      </c>
      <c r="E141" s="33">
        <v>13857794</v>
      </c>
      <c r="F141" s="33">
        <v>3210525</v>
      </c>
      <c r="G141" s="38">
        <f t="shared" si="32"/>
        <v>0.23167648472765578</v>
      </c>
      <c r="H141" s="33">
        <v>7811607</v>
      </c>
      <c r="I141" s="38">
        <f t="shared" si="33"/>
        <v>0.56369772851292199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11022132</v>
      </c>
      <c r="O141" s="38">
        <f t="shared" si="37"/>
        <v>0.79537421324057778</v>
      </c>
      <c r="P141" s="33">
        <v>5628872</v>
      </c>
      <c r="Q141" s="33">
        <v>12841285</v>
      </c>
      <c r="R141" s="33">
        <v>12841285</v>
      </c>
      <c r="S141" s="33">
        <v>3338065</v>
      </c>
      <c r="T141" s="38">
        <f t="shared" si="38"/>
        <v>0.25994789462269546</v>
      </c>
      <c r="U141" s="38">
        <f t="shared" si="39"/>
        <v>0.38777485080492147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15305856</v>
      </c>
      <c r="E142" s="33">
        <v>15305856</v>
      </c>
      <c r="F142" s="33">
        <v>3446324</v>
      </c>
      <c r="G142" s="38">
        <f t="shared" si="32"/>
        <v>0.22516375431730182</v>
      </c>
      <c r="H142" s="33">
        <v>5065796</v>
      </c>
      <c r="I142" s="38">
        <f t="shared" si="33"/>
        <v>0.33097110021157916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8512120</v>
      </c>
      <c r="O142" s="38">
        <f t="shared" si="37"/>
        <v>0.55613485452888101</v>
      </c>
      <c r="P142" s="33">
        <v>5064496</v>
      </c>
      <c r="Q142" s="33">
        <v>15645251</v>
      </c>
      <c r="R142" s="33">
        <v>15645251</v>
      </c>
      <c r="S142" s="33">
        <v>1818104</v>
      </c>
      <c r="T142" s="38">
        <f t="shared" si="38"/>
        <v>0.11620804293903626</v>
      </c>
      <c r="U142" s="38">
        <f t="shared" si="39"/>
        <v>2.5668891830510354E-4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28693258</v>
      </c>
      <c r="E143" s="33">
        <v>28693258</v>
      </c>
      <c r="F143" s="33">
        <v>5024613</v>
      </c>
      <c r="G143" s="38">
        <f t="shared" si="32"/>
        <v>0.17511476040817672</v>
      </c>
      <c r="H143" s="33">
        <v>9132014</v>
      </c>
      <c r="I143" s="38">
        <f t="shared" si="33"/>
        <v>0.31826340529193303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14156627</v>
      </c>
      <c r="O143" s="38">
        <f t="shared" si="37"/>
        <v>0.49337816570010978</v>
      </c>
      <c r="P143" s="33">
        <v>9824395</v>
      </c>
      <c r="Q143" s="33">
        <v>20501838</v>
      </c>
      <c r="R143" s="33">
        <v>20501838</v>
      </c>
      <c r="S143" s="33">
        <v>5922166</v>
      </c>
      <c r="T143" s="38">
        <f t="shared" si="38"/>
        <v>0.28886024755438999</v>
      </c>
      <c r="U143" s="38">
        <f t="shared" si="39"/>
        <v>-7.047568832482809E-2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117681521</v>
      </c>
      <c r="E144" s="34">
        <f>SUM(E138:E143)</f>
        <v>117681521</v>
      </c>
      <c r="F144" s="34">
        <f>SUM(F138:F143)</f>
        <v>22776152</v>
      </c>
      <c r="G144" s="39">
        <f t="shared" si="32"/>
        <v>0.19354059844280905</v>
      </c>
      <c r="H144" s="34">
        <f>SUM(H138:H143)</f>
        <v>43066084</v>
      </c>
      <c r="I144" s="39">
        <f t="shared" si="33"/>
        <v>0.36595451549270852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65842236</v>
      </c>
      <c r="O144" s="39">
        <f t="shared" si="37"/>
        <v>0.55949511393551754</v>
      </c>
      <c r="P144" s="34">
        <f>SUM(P138:P143)</f>
        <v>39441099</v>
      </c>
      <c r="Q144" s="34">
        <f>SUM(Q138:Q143)</f>
        <v>111132972</v>
      </c>
      <c r="R144" s="34">
        <f>SUM(R138:R143)</f>
        <v>111132972</v>
      </c>
      <c r="S144" s="34">
        <f>SUM(S138:S143)</f>
        <v>21607110</v>
      </c>
      <c r="T144" s="39">
        <f t="shared" si="38"/>
        <v>0.19442573712507211</v>
      </c>
      <c r="U144" s="39">
        <f t="shared" si="39"/>
        <v>9.1908823331723122E-2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33163293</v>
      </c>
      <c r="E145" s="33">
        <v>33163293</v>
      </c>
      <c r="F145" s="33">
        <v>4053684</v>
      </c>
      <c r="G145" s="38">
        <f t="shared" si="32"/>
        <v>0.12223406161746363</v>
      </c>
      <c r="H145" s="33">
        <v>5704448</v>
      </c>
      <c r="I145" s="38">
        <f t="shared" si="33"/>
        <v>0.17201090374227915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9758132</v>
      </c>
      <c r="O145" s="38">
        <f t="shared" si="37"/>
        <v>0.29424496535974276</v>
      </c>
      <c r="P145" s="33">
        <v>10711320</v>
      </c>
      <c r="Q145" s="33">
        <v>29243438</v>
      </c>
      <c r="R145" s="33">
        <v>29243438</v>
      </c>
      <c r="S145" s="33">
        <v>6136398</v>
      </c>
      <c r="T145" s="38">
        <f t="shared" si="38"/>
        <v>0.20983846017010721</v>
      </c>
      <c r="U145" s="38">
        <f t="shared" si="39"/>
        <v>-0.46743744001672993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48003855</v>
      </c>
      <c r="E146" s="33">
        <v>48003855</v>
      </c>
      <c r="F146" s="33">
        <v>11396452</v>
      </c>
      <c r="G146" s="38">
        <f t="shared" si="32"/>
        <v>0.23740701658231406</v>
      </c>
      <c r="H146" s="33">
        <v>16625425</v>
      </c>
      <c r="I146" s="38">
        <f t="shared" si="33"/>
        <v>0.34633520578711857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28021877</v>
      </c>
      <c r="O146" s="38">
        <f t="shared" si="37"/>
        <v>0.58374222236943263</v>
      </c>
      <c r="P146" s="33">
        <v>32648711</v>
      </c>
      <c r="Q146" s="33">
        <v>60635424</v>
      </c>
      <c r="R146" s="33">
        <v>60635424</v>
      </c>
      <c r="S146" s="33">
        <v>24550340</v>
      </c>
      <c r="T146" s="38">
        <f t="shared" si="38"/>
        <v>0.40488444510588401</v>
      </c>
      <c r="U146" s="38">
        <f t="shared" si="39"/>
        <v>-0.49077851802480044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14203737</v>
      </c>
      <c r="E147" s="33">
        <v>14203737</v>
      </c>
      <c r="F147" s="33">
        <v>1593308</v>
      </c>
      <c r="G147" s="38">
        <f t="shared" si="32"/>
        <v>0.11217526767779494</v>
      </c>
      <c r="H147" s="33">
        <v>5929676</v>
      </c>
      <c r="I147" s="38">
        <f t="shared" si="33"/>
        <v>0.41747295095649828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7522984</v>
      </c>
      <c r="O147" s="38">
        <f t="shared" si="37"/>
        <v>0.52964821863429323</v>
      </c>
      <c r="P147" s="33">
        <v>2327864</v>
      </c>
      <c r="Q147" s="33">
        <v>13747081</v>
      </c>
      <c r="R147" s="33">
        <v>13747081</v>
      </c>
      <c r="S147" s="33">
        <v>2163672</v>
      </c>
      <c r="T147" s="38">
        <f t="shared" si="38"/>
        <v>0.15739137639474154</v>
      </c>
      <c r="U147" s="38">
        <f t="shared" si="39"/>
        <v>1.5472604928810276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38281703</v>
      </c>
      <c r="E148" s="33">
        <v>38281703</v>
      </c>
      <c r="F148" s="33">
        <v>6215070</v>
      </c>
      <c r="G148" s="38">
        <f t="shared" si="32"/>
        <v>0.16235092780485758</v>
      </c>
      <c r="H148" s="33">
        <v>8726294</v>
      </c>
      <c r="I148" s="38">
        <f t="shared" si="33"/>
        <v>0.22794947236281521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14941364</v>
      </c>
      <c r="O148" s="38">
        <f t="shared" si="37"/>
        <v>0.39030040016767281</v>
      </c>
      <c r="P148" s="33">
        <v>4777897</v>
      </c>
      <c r="Q148" s="33">
        <v>3720000</v>
      </c>
      <c r="R148" s="33">
        <v>3720000</v>
      </c>
      <c r="S148" s="33">
        <v>2872475</v>
      </c>
      <c r="T148" s="38">
        <f t="shared" si="38"/>
        <v>0.77217069892473122</v>
      </c>
      <c r="U148" s="38">
        <f t="shared" si="39"/>
        <v>0.82638805315392938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57761916</v>
      </c>
      <c r="E149" s="33">
        <v>57761916</v>
      </c>
      <c r="F149" s="33">
        <v>6747290</v>
      </c>
      <c r="G149" s="38">
        <f t="shared" si="32"/>
        <v>0.11681208774307279</v>
      </c>
      <c r="H149" s="33">
        <v>6733999</v>
      </c>
      <c r="I149" s="38">
        <f t="shared" si="33"/>
        <v>0.11658198803516144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13481289</v>
      </c>
      <c r="O149" s="38">
        <f t="shared" si="37"/>
        <v>0.23339407577823423</v>
      </c>
      <c r="P149" s="33">
        <v>17911451</v>
      </c>
      <c r="Q149" s="33">
        <v>54530042</v>
      </c>
      <c r="R149" s="33">
        <v>54530042</v>
      </c>
      <c r="S149" s="33">
        <v>8032980</v>
      </c>
      <c r="T149" s="38">
        <f t="shared" si="38"/>
        <v>0.14731292523119641</v>
      </c>
      <c r="U149" s="38">
        <f t="shared" si="39"/>
        <v>-0.62403944828367064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191414504</v>
      </c>
      <c r="E150" s="34">
        <f>SUM(E145:E149)</f>
        <v>191414504</v>
      </c>
      <c r="F150" s="34">
        <f>SUM(F145:F149)</f>
        <v>30005804</v>
      </c>
      <c r="G150" s="39">
        <f t="shared" si="32"/>
        <v>0.15675825693960996</v>
      </c>
      <c r="H150" s="34">
        <f>SUM(H145:H149)</f>
        <v>43719842</v>
      </c>
      <c r="I150" s="39">
        <f t="shared" si="33"/>
        <v>0.22840401895563775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73725646</v>
      </c>
      <c r="O150" s="39">
        <f t="shared" si="37"/>
        <v>0.38516227589524771</v>
      </c>
      <c r="P150" s="34">
        <f>SUM(P145:P149)</f>
        <v>68377243</v>
      </c>
      <c r="Q150" s="34">
        <f>SUM(Q145:Q149)</f>
        <v>161875985</v>
      </c>
      <c r="R150" s="34">
        <f>SUM(R145:R149)</f>
        <v>161875985</v>
      </c>
      <c r="S150" s="34">
        <f>SUM(S145:S149)</f>
        <v>43755865</v>
      </c>
      <c r="T150" s="39">
        <f t="shared" si="38"/>
        <v>0.27030485714110097</v>
      </c>
      <c r="U150" s="39">
        <f t="shared" si="39"/>
        <v>-0.36060829478017997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8258668</v>
      </c>
      <c r="E151" s="33">
        <v>8258668</v>
      </c>
      <c r="F151" s="33">
        <v>1685948</v>
      </c>
      <c r="G151" s="38">
        <f t="shared" si="32"/>
        <v>0.20414284724849091</v>
      </c>
      <c r="H151" s="33">
        <v>2174288</v>
      </c>
      <c r="I151" s="38">
        <f t="shared" si="33"/>
        <v>0.26327344797006008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3860236</v>
      </c>
      <c r="O151" s="38">
        <f t="shared" si="37"/>
        <v>0.46741629521855099</v>
      </c>
      <c r="P151" s="33">
        <v>2689039</v>
      </c>
      <c r="Q151" s="33">
        <v>21622542</v>
      </c>
      <c r="R151" s="33">
        <v>21622542</v>
      </c>
      <c r="S151" s="33">
        <v>616101</v>
      </c>
      <c r="T151" s="38">
        <f t="shared" si="38"/>
        <v>2.8493458354711485E-2</v>
      </c>
      <c r="U151" s="38">
        <f t="shared" si="39"/>
        <v>-0.19142563570108129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94142000</v>
      </c>
      <c r="E152" s="33">
        <v>94142000</v>
      </c>
      <c r="F152" s="33">
        <v>17406966</v>
      </c>
      <c r="G152" s="38">
        <f t="shared" si="32"/>
        <v>0.18490117057211447</v>
      </c>
      <c r="H152" s="33">
        <v>18860726</v>
      </c>
      <c r="I152" s="38">
        <f t="shared" si="33"/>
        <v>0.20034337490174417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36267692</v>
      </c>
      <c r="O152" s="38">
        <f t="shared" si="37"/>
        <v>0.38524454547385861</v>
      </c>
      <c r="P152" s="33">
        <v>34591536</v>
      </c>
      <c r="Q152" s="33">
        <v>84874800</v>
      </c>
      <c r="R152" s="33">
        <v>84874800</v>
      </c>
      <c r="S152" s="33">
        <v>17624952</v>
      </c>
      <c r="T152" s="38">
        <f t="shared" si="38"/>
        <v>0.20765824485006151</v>
      </c>
      <c r="U152" s="38">
        <f t="shared" si="39"/>
        <v>-0.45475893293665826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24099930</v>
      </c>
      <c r="E153" s="33">
        <v>24099930</v>
      </c>
      <c r="F153" s="33">
        <v>3129895</v>
      </c>
      <c r="G153" s="38">
        <f t="shared" si="32"/>
        <v>0.12987153904596405</v>
      </c>
      <c r="H153" s="33">
        <v>5772494</v>
      </c>
      <c r="I153" s="38">
        <f t="shared" si="33"/>
        <v>0.23952326832484575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8902389</v>
      </c>
      <c r="O153" s="38">
        <f t="shared" si="37"/>
        <v>0.36939480737080976</v>
      </c>
      <c r="P153" s="33">
        <v>8368238</v>
      </c>
      <c r="Q153" s="33">
        <v>22613160</v>
      </c>
      <c r="R153" s="33">
        <v>22613160</v>
      </c>
      <c r="S153" s="33">
        <v>4986821</v>
      </c>
      <c r="T153" s="38">
        <f t="shared" si="38"/>
        <v>0.22052738316980025</v>
      </c>
      <c r="U153" s="38">
        <f t="shared" si="39"/>
        <v>-0.31019003044607474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6157598</v>
      </c>
      <c r="E154" s="33">
        <v>6157598</v>
      </c>
      <c r="F154" s="33">
        <v>1498837</v>
      </c>
      <c r="G154" s="38">
        <f t="shared" si="32"/>
        <v>0.24341260991704883</v>
      </c>
      <c r="H154" s="33">
        <v>3598780</v>
      </c>
      <c r="I154" s="38">
        <f t="shared" si="33"/>
        <v>0.58444542823354173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5097617</v>
      </c>
      <c r="O154" s="38">
        <f t="shared" si="37"/>
        <v>0.82785803815059056</v>
      </c>
      <c r="P154" s="33">
        <v>1361325</v>
      </c>
      <c r="Q154" s="33">
        <v>6214019</v>
      </c>
      <c r="R154" s="33">
        <v>6214019</v>
      </c>
      <c r="S154" s="33">
        <v>1005725</v>
      </c>
      <c r="T154" s="38">
        <f t="shared" si="38"/>
        <v>0.16184775102876253</v>
      </c>
      <c r="U154" s="38">
        <f t="shared" si="39"/>
        <v>1.6435862119626101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38434915</v>
      </c>
      <c r="E155" s="33">
        <v>38434915</v>
      </c>
      <c r="F155" s="33">
        <v>4949426</v>
      </c>
      <c r="G155" s="38">
        <f t="shared" si="32"/>
        <v>0.12877421479922618</v>
      </c>
      <c r="H155" s="33">
        <v>2745903</v>
      </c>
      <c r="I155" s="38">
        <f t="shared" si="33"/>
        <v>7.1442931511621663E-2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7695329</v>
      </c>
      <c r="O155" s="38">
        <f t="shared" si="37"/>
        <v>0.20021714631084783</v>
      </c>
      <c r="P155" s="33">
        <v>11165134</v>
      </c>
      <c r="Q155" s="33">
        <v>31358046</v>
      </c>
      <c r="R155" s="33">
        <v>31358046</v>
      </c>
      <c r="S155" s="33">
        <v>4680730</v>
      </c>
      <c r="T155" s="38">
        <f t="shared" si="38"/>
        <v>0.14926727258452266</v>
      </c>
      <c r="U155" s="38">
        <f t="shared" si="39"/>
        <v>-0.75406448323862485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15483673</v>
      </c>
      <c r="E156" s="33">
        <v>15483673</v>
      </c>
      <c r="F156" s="33">
        <v>2912771</v>
      </c>
      <c r="G156" s="38">
        <f t="shared" si="32"/>
        <v>0.18811886559474617</v>
      </c>
      <c r="H156" s="33">
        <v>4256880</v>
      </c>
      <c r="I156" s="38">
        <f t="shared" si="33"/>
        <v>0.2749270150564404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7169651</v>
      </c>
      <c r="O156" s="38">
        <f t="shared" si="37"/>
        <v>0.46304588065118657</v>
      </c>
      <c r="P156" s="33">
        <v>7102581</v>
      </c>
      <c r="Q156" s="33">
        <v>21510885</v>
      </c>
      <c r="R156" s="33">
        <v>21510885</v>
      </c>
      <c r="S156" s="33">
        <v>3854163</v>
      </c>
      <c r="T156" s="38">
        <f t="shared" si="38"/>
        <v>0.1791726839690696</v>
      </c>
      <c r="U156" s="38">
        <f t="shared" si="39"/>
        <v>-0.40065731034957575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186576784</v>
      </c>
      <c r="E157" s="34">
        <f>SUM(E151:E156)</f>
        <v>186576784</v>
      </c>
      <c r="F157" s="34">
        <f>SUM(F151:F156)</f>
        <v>31583843</v>
      </c>
      <c r="G157" s="39">
        <f t="shared" si="32"/>
        <v>0.16928066998946664</v>
      </c>
      <c r="H157" s="34">
        <f>SUM(H151:H156)</f>
        <v>37409071</v>
      </c>
      <c r="I157" s="39">
        <f t="shared" si="33"/>
        <v>0.20050228221320399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68992914</v>
      </c>
      <c r="O157" s="39">
        <f t="shared" si="37"/>
        <v>0.3697829522026706</v>
      </c>
      <c r="P157" s="34">
        <f>SUM(P151:P156)</f>
        <v>65277853</v>
      </c>
      <c r="Q157" s="34">
        <f>SUM(Q151:Q156)</f>
        <v>188193452</v>
      </c>
      <c r="R157" s="34">
        <f>SUM(R151:R156)</f>
        <v>188193452</v>
      </c>
      <c r="S157" s="34">
        <f>SUM(S151:S156)</f>
        <v>32768492</v>
      </c>
      <c r="T157" s="39">
        <f t="shared" si="38"/>
        <v>0.17412131852493998</v>
      </c>
      <c r="U157" s="39">
        <f t="shared" si="39"/>
        <v>-0.4269255301641125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21226403</v>
      </c>
      <c r="E158" s="33">
        <v>21226403</v>
      </c>
      <c r="F158" s="33">
        <v>3975241</v>
      </c>
      <c r="G158" s="38">
        <f t="shared" si="32"/>
        <v>0.18727812715135955</v>
      </c>
      <c r="H158" s="33">
        <v>3919748</v>
      </c>
      <c r="I158" s="38">
        <f t="shared" si="33"/>
        <v>0.18466378877287876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7894989</v>
      </c>
      <c r="O158" s="38">
        <f t="shared" si="37"/>
        <v>0.37194191592423831</v>
      </c>
      <c r="P158" s="33">
        <v>7013525</v>
      </c>
      <c r="Q158" s="33">
        <v>20342868</v>
      </c>
      <c r="R158" s="33">
        <v>20342868</v>
      </c>
      <c r="S158" s="33">
        <v>3626133</v>
      </c>
      <c r="T158" s="38">
        <f t="shared" si="38"/>
        <v>0.17825082480995305</v>
      </c>
      <c r="U158" s="38">
        <f t="shared" si="39"/>
        <v>-0.44111584402992787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80483844</v>
      </c>
      <c r="E159" s="33">
        <v>80483844</v>
      </c>
      <c r="F159" s="33">
        <v>12857211</v>
      </c>
      <c r="G159" s="38">
        <f t="shared" si="32"/>
        <v>0.15974896775556596</v>
      </c>
      <c r="H159" s="33">
        <v>16948400</v>
      </c>
      <c r="I159" s="38">
        <f t="shared" si="33"/>
        <v>0.21058139320482755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29805611</v>
      </c>
      <c r="O159" s="38">
        <f t="shared" si="37"/>
        <v>0.37033036096039351</v>
      </c>
      <c r="P159" s="33">
        <v>26880239</v>
      </c>
      <c r="Q159" s="33">
        <v>79031052</v>
      </c>
      <c r="R159" s="33">
        <v>79031052</v>
      </c>
      <c r="S159" s="33">
        <v>14365185</v>
      </c>
      <c r="T159" s="38">
        <f t="shared" si="38"/>
        <v>0.18176633913464799</v>
      </c>
      <c r="U159" s="38">
        <f t="shared" si="39"/>
        <v>-0.36948477281024172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16477840</v>
      </c>
      <c r="E160" s="33">
        <v>16477840</v>
      </c>
      <c r="F160" s="33">
        <v>3505037</v>
      </c>
      <c r="G160" s="38">
        <f t="shared" si="32"/>
        <v>0.21271216373019763</v>
      </c>
      <c r="H160" s="33">
        <v>5072222</v>
      </c>
      <c r="I160" s="38">
        <f t="shared" si="33"/>
        <v>0.30782080661057515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8577259</v>
      </c>
      <c r="O160" s="38">
        <f t="shared" si="37"/>
        <v>0.52053297034077284</v>
      </c>
      <c r="P160" s="33">
        <v>10923425</v>
      </c>
      <c r="Q160" s="33">
        <v>22884472</v>
      </c>
      <c r="R160" s="33">
        <v>22884472</v>
      </c>
      <c r="S160" s="33">
        <v>6409450</v>
      </c>
      <c r="T160" s="38">
        <f t="shared" si="38"/>
        <v>0.28007856156786137</v>
      </c>
      <c r="U160" s="38">
        <f t="shared" si="39"/>
        <v>-0.53565644475061625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11430017</v>
      </c>
      <c r="E161" s="33">
        <v>11430017</v>
      </c>
      <c r="F161" s="33">
        <v>1758150</v>
      </c>
      <c r="G161" s="38">
        <f t="shared" si="32"/>
        <v>0.15381866886112242</v>
      </c>
      <c r="H161" s="33">
        <v>1990475</v>
      </c>
      <c r="I161" s="38">
        <f t="shared" si="33"/>
        <v>0.17414453539307947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3748625</v>
      </c>
      <c r="O161" s="38">
        <f t="shared" si="37"/>
        <v>0.32796320425420189</v>
      </c>
      <c r="P161" s="33">
        <v>3597414</v>
      </c>
      <c r="Q161" s="33">
        <v>10594102</v>
      </c>
      <c r="R161" s="33">
        <v>10594102</v>
      </c>
      <c r="S161" s="33">
        <v>2048350</v>
      </c>
      <c r="T161" s="38">
        <f t="shared" si="38"/>
        <v>0.19334814786567092</v>
      </c>
      <c r="U161" s="38">
        <f t="shared" si="39"/>
        <v>-0.44669281878593903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161285102</v>
      </c>
      <c r="E162" s="33">
        <v>161285102</v>
      </c>
      <c r="F162" s="33">
        <v>47140305</v>
      </c>
      <c r="G162" s="38">
        <f t="shared" si="32"/>
        <v>0.29227935138113376</v>
      </c>
      <c r="H162" s="33">
        <v>41934008</v>
      </c>
      <c r="I162" s="38">
        <f t="shared" si="33"/>
        <v>0.25999926515221472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89074313</v>
      </c>
      <c r="O162" s="38">
        <f t="shared" si="37"/>
        <v>0.55227861653334853</v>
      </c>
      <c r="P162" s="33">
        <v>108541003</v>
      </c>
      <c r="Q162" s="33">
        <v>162114804</v>
      </c>
      <c r="R162" s="33">
        <v>162114804</v>
      </c>
      <c r="S162" s="33">
        <v>50199319</v>
      </c>
      <c r="T162" s="38">
        <f t="shared" si="38"/>
        <v>0.30965289881854341</v>
      </c>
      <c r="U162" s="38">
        <f t="shared" si="39"/>
        <v>-0.61365744888132268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290903206</v>
      </c>
      <c r="E163" s="34">
        <f>SUM(E158:E162)</f>
        <v>290903206</v>
      </c>
      <c r="F163" s="34">
        <f>SUM(F158:F162)</f>
        <v>69235944</v>
      </c>
      <c r="G163" s="39">
        <f t="shared" si="32"/>
        <v>0.23800337215946668</v>
      </c>
      <c r="H163" s="34">
        <f>SUM(H158:H162)</f>
        <v>69864853</v>
      </c>
      <c r="I163" s="39">
        <f t="shared" si="33"/>
        <v>0.24016529058122515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139100797</v>
      </c>
      <c r="O163" s="39">
        <f t="shared" si="37"/>
        <v>0.47816866274069181</v>
      </c>
      <c r="P163" s="34">
        <f>SUM(P158:P162)</f>
        <v>156955606</v>
      </c>
      <c r="Q163" s="34">
        <f>SUM(Q158:Q162)</f>
        <v>294967298</v>
      </c>
      <c r="R163" s="34">
        <f>SUM(R158:R162)</f>
        <v>294967298</v>
      </c>
      <c r="S163" s="34">
        <f>SUM(S158:S162)</f>
        <v>76648437</v>
      </c>
      <c r="T163" s="39">
        <f t="shared" si="38"/>
        <v>0.25985401608825126</v>
      </c>
      <c r="U163" s="39">
        <f t="shared" si="39"/>
        <v>-0.55487507085283716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22821516</v>
      </c>
      <c r="E164" s="33">
        <v>22821516</v>
      </c>
      <c r="F164" s="33">
        <v>5406807</v>
      </c>
      <c r="G164" s="38">
        <f t="shared" si="32"/>
        <v>0.2369170829843206</v>
      </c>
      <c r="H164" s="33">
        <v>5681351</v>
      </c>
      <c r="I164" s="38">
        <f t="shared" si="33"/>
        <v>0.24894713392396894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11088158</v>
      </c>
      <c r="O164" s="38">
        <f t="shared" si="37"/>
        <v>0.48586421690828951</v>
      </c>
      <c r="P164" s="33">
        <v>11721529</v>
      </c>
      <c r="Q164" s="33">
        <v>26785680</v>
      </c>
      <c r="R164" s="33">
        <v>26785680</v>
      </c>
      <c r="S164" s="33">
        <v>6517877</v>
      </c>
      <c r="T164" s="38">
        <f t="shared" si="38"/>
        <v>0.24333438613468092</v>
      </c>
      <c r="U164" s="38">
        <f t="shared" si="39"/>
        <v>-0.51530632223833595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14414164</v>
      </c>
      <c r="E165" s="33">
        <v>14414164</v>
      </c>
      <c r="F165" s="33">
        <v>2474962</v>
      </c>
      <c r="G165" s="38">
        <f t="shared" si="32"/>
        <v>0.17170347166856156</v>
      </c>
      <c r="H165" s="33">
        <v>3563112</v>
      </c>
      <c r="I165" s="38">
        <f t="shared" si="33"/>
        <v>0.24719518939842783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6038074</v>
      </c>
      <c r="O165" s="38">
        <f t="shared" si="37"/>
        <v>0.41889866106698936</v>
      </c>
      <c r="P165" s="33">
        <v>5464611</v>
      </c>
      <c r="Q165" s="33">
        <v>14916365</v>
      </c>
      <c r="R165" s="33">
        <v>14916365</v>
      </c>
      <c r="S165" s="33">
        <v>3735322</v>
      </c>
      <c r="T165" s="38">
        <f t="shared" si="38"/>
        <v>0.25041771235820526</v>
      </c>
      <c r="U165" s="38">
        <f t="shared" si="39"/>
        <v>-0.34796603088490652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50035626</v>
      </c>
      <c r="E166" s="33">
        <v>50035626</v>
      </c>
      <c r="F166" s="33">
        <v>3573999</v>
      </c>
      <c r="G166" s="38">
        <f t="shared" si="32"/>
        <v>7.1429085348107768E-2</v>
      </c>
      <c r="H166" s="33">
        <v>4689164</v>
      </c>
      <c r="I166" s="38">
        <f t="shared" si="33"/>
        <v>9.3716505115774909E-2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8263163</v>
      </c>
      <c r="O166" s="38">
        <f t="shared" si="37"/>
        <v>0.16514559046388266</v>
      </c>
      <c r="P166" s="33">
        <v>8270982</v>
      </c>
      <c r="Q166" s="33">
        <v>43622515</v>
      </c>
      <c r="R166" s="33">
        <v>43622515</v>
      </c>
      <c r="S166" s="33">
        <v>5074628</v>
      </c>
      <c r="T166" s="38">
        <f t="shared" si="38"/>
        <v>0.11633047750685627</v>
      </c>
      <c r="U166" s="38">
        <f t="shared" si="39"/>
        <v>-0.43305837202885944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16679771</v>
      </c>
      <c r="E167" s="33">
        <v>16679771</v>
      </c>
      <c r="F167" s="33">
        <v>1737488</v>
      </c>
      <c r="G167" s="38">
        <f t="shared" si="32"/>
        <v>0.10416737735787859</v>
      </c>
      <c r="H167" s="33">
        <v>3042407</v>
      </c>
      <c r="I167" s="38">
        <f t="shared" si="33"/>
        <v>0.1824010053855056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4779895</v>
      </c>
      <c r="O167" s="38">
        <f t="shared" si="37"/>
        <v>0.2865683827433842</v>
      </c>
      <c r="P167" s="33">
        <v>3117366</v>
      </c>
      <c r="Q167" s="33">
        <v>17661495</v>
      </c>
      <c r="R167" s="33">
        <v>17661495</v>
      </c>
      <c r="S167" s="33">
        <v>1635818</v>
      </c>
      <c r="T167" s="38">
        <f t="shared" si="38"/>
        <v>9.262058506372195E-2</v>
      </c>
      <c r="U167" s="38">
        <f t="shared" si="39"/>
        <v>-2.4045620565567249E-2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154812296</v>
      </c>
      <c r="E168" s="33">
        <v>154812296</v>
      </c>
      <c r="F168" s="33">
        <v>15351534</v>
      </c>
      <c r="G168" s="38">
        <f t="shared" si="32"/>
        <v>9.9162239671195113E-2</v>
      </c>
      <c r="H168" s="33">
        <v>49186455</v>
      </c>
      <c r="I168" s="38">
        <f t="shared" si="33"/>
        <v>0.31771672064084627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64537989</v>
      </c>
      <c r="O168" s="38">
        <f t="shared" si="37"/>
        <v>0.41687896031204136</v>
      </c>
      <c r="P168" s="33">
        <v>26795789</v>
      </c>
      <c r="Q168" s="33">
        <v>148576768</v>
      </c>
      <c r="R168" s="33">
        <v>148576768</v>
      </c>
      <c r="S168" s="33">
        <v>14174170</v>
      </c>
      <c r="T168" s="38">
        <f t="shared" si="38"/>
        <v>9.5399638791442823E-2</v>
      </c>
      <c r="U168" s="38">
        <f t="shared" si="39"/>
        <v>0.83560390776326843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258763373</v>
      </c>
      <c r="E169" s="34">
        <f>SUM(E164:E168)</f>
        <v>258763373</v>
      </c>
      <c r="F169" s="34">
        <f>SUM(F164:F168)</f>
        <v>28544790</v>
      </c>
      <c r="G169" s="39">
        <f t="shared" si="32"/>
        <v>0.11031232770334927</v>
      </c>
      <c r="H169" s="34">
        <f>SUM(H164:H168)</f>
        <v>66162489</v>
      </c>
      <c r="I169" s="39">
        <f t="shared" si="33"/>
        <v>0.25568722587334647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94707279</v>
      </c>
      <c r="O169" s="39">
        <f t="shared" si="37"/>
        <v>0.36599955357669572</v>
      </c>
      <c r="P169" s="34">
        <f>SUM(P164:P168)</f>
        <v>55370277</v>
      </c>
      <c r="Q169" s="34">
        <f>SUM(Q164:Q168)</f>
        <v>251562823</v>
      </c>
      <c r="R169" s="34">
        <f>SUM(R164:R168)</f>
        <v>251562823</v>
      </c>
      <c r="S169" s="34">
        <f>SUM(S164:S168)</f>
        <v>31137815</v>
      </c>
      <c r="T169" s="39">
        <f t="shared" si="38"/>
        <v>0.12377749076221807</v>
      </c>
      <c r="U169" s="39">
        <f t="shared" si="39"/>
        <v>0.19490984305532733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2680185071</v>
      </c>
      <c r="E170" s="34">
        <f>SUM(E105,E107:E111,E113:E120,E122:E125,E127:E131,E133:E136,E138:E143,E145:E149,E151:E156,E158:E162,E164:E168)</f>
        <v>2683446901</v>
      </c>
      <c r="F170" s="34">
        <f>SUM(F105,F107:F111,F113:F120,F122:F125,F127:F131,F133:F136,F138:F143,F145:F149,F151:F156,F158:F162,F164:F168)</f>
        <v>519047845</v>
      </c>
      <c r="G170" s="39">
        <f t="shared" si="32"/>
        <v>0.19366119549585387</v>
      </c>
      <c r="H170" s="34">
        <f>SUM(H105,H107:H111,H113:H120,H122:H125,H127:H131,H133:H136,H138:H143,H145:H149,H151:H156,H158:H162,H164:H168)</f>
        <v>694629995</v>
      </c>
      <c r="I170" s="39">
        <f t="shared" si="33"/>
        <v>0.25917239914362616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1213677840</v>
      </c>
      <c r="O170" s="39">
        <f t="shared" si="37"/>
        <v>0.45283359463948003</v>
      </c>
      <c r="P170" s="34">
        <f>SUM(P105,P107:P111,P113:P120,P122:P125,P127:P131,P133:P136,P138:P143,P145:P149,P151:P156,P158:P162,P164:P168)</f>
        <v>1071191820</v>
      </c>
      <c r="Q170" s="34">
        <f>SUM(Q105,Q107:Q111,Q113:Q120,Q122:Q125,Q127:Q131,Q133:Q136,Q138:Q143,Q145:Q149,Q151:Q156,Q158:Q162,Q164:Q168)</f>
        <v>2569820254</v>
      </c>
      <c r="R170" s="34">
        <f>SUM(R105,R107:R111,R113:R120,R122:R125,R127:R131,R133:R136,R138:R143,R145:R149,R151:R156,R158:R162,R164:R168)</f>
        <v>2569820254</v>
      </c>
      <c r="S170" s="34">
        <f>SUM(S105,S107:S111,S113:S120,S122:S125,S127:S131,S133:S136,S138:S143,S145:S149,S151:S156,S158:S162,S164:S168)</f>
        <v>556180436</v>
      </c>
      <c r="T170" s="39">
        <f t="shared" si="38"/>
        <v>0.21642775798590932</v>
      </c>
      <c r="U170" s="39">
        <f t="shared" si="39"/>
        <v>-0.35153538140349128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24181415</v>
      </c>
      <c r="E173" s="33">
        <v>24181415</v>
      </c>
      <c r="F173" s="33">
        <v>2875848</v>
      </c>
      <c r="G173" s="38">
        <f t="shared" ref="G173:G205" si="40">IF(($D173     =0),0,($F173     /$D173     ))</f>
        <v>0.1189280279917449</v>
      </c>
      <c r="H173" s="33">
        <v>2766614</v>
      </c>
      <c r="I173" s="38">
        <f t="shared" ref="I173:I205" si="41">IF(($D173     =0),0,($H173     /$D173     ))</f>
        <v>0.11441075718687264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5642462</v>
      </c>
      <c r="O173" s="38">
        <f t="shared" ref="O173:O205" si="45">IF(($D173     =0),0,($N173     /$D173     ))</f>
        <v>0.23333878517861756</v>
      </c>
      <c r="P173" s="33">
        <v>5372128</v>
      </c>
      <c r="Q173" s="33">
        <v>22560641</v>
      </c>
      <c r="R173" s="33">
        <v>22560641</v>
      </c>
      <c r="S173" s="33">
        <v>2796590</v>
      </c>
      <c r="T173" s="38">
        <f t="shared" ref="T173:T205" si="46">IF(($Q173     =0),0,($S173     /$Q173     ))</f>
        <v>0.12395880063868753</v>
      </c>
      <c r="U173" s="38">
        <f t="shared" ref="U173:U205" si="47">IF(($P173     =0),0,(($H173     /$P173     )-1))</f>
        <v>-0.48500594177949596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25933606</v>
      </c>
      <c r="E174" s="33">
        <v>25933606</v>
      </c>
      <c r="F174" s="33">
        <v>2480785</v>
      </c>
      <c r="G174" s="38">
        <f t="shared" si="40"/>
        <v>9.5659084201402608E-2</v>
      </c>
      <c r="H174" s="33">
        <v>4122368</v>
      </c>
      <c r="I174" s="38">
        <f t="shared" si="41"/>
        <v>0.15895853434343069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6603153</v>
      </c>
      <c r="O174" s="38">
        <f t="shared" si="45"/>
        <v>0.25461761854483328</v>
      </c>
      <c r="P174" s="33">
        <v>7965983</v>
      </c>
      <c r="Q174" s="33">
        <v>24977644</v>
      </c>
      <c r="R174" s="33">
        <v>24977644</v>
      </c>
      <c r="S174" s="33">
        <v>4617753</v>
      </c>
      <c r="T174" s="38">
        <f t="shared" si="46"/>
        <v>0.18487544301616277</v>
      </c>
      <c r="U174" s="38">
        <f t="shared" si="47"/>
        <v>-0.48250354036658127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29816905</v>
      </c>
      <c r="E175" s="33">
        <v>29816905</v>
      </c>
      <c r="F175" s="33">
        <v>6844692</v>
      </c>
      <c r="G175" s="38">
        <f t="shared" si="40"/>
        <v>0.22955742723800476</v>
      </c>
      <c r="H175" s="33">
        <v>6737130</v>
      </c>
      <c r="I175" s="38">
        <f t="shared" si="41"/>
        <v>0.22595001057286127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13581822</v>
      </c>
      <c r="O175" s="38">
        <f t="shared" si="45"/>
        <v>0.455507437810866</v>
      </c>
      <c r="P175" s="33">
        <v>12368737</v>
      </c>
      <c r="Q175" s="33">
        <v>28248926</v>
      </c>
      <c r="R175" s="33">
        <v>28248926</v>
      </c>
      <c r="S175" s="33">
        <v>6212900</v>
      </c>
      <c r="T175" s="38">
        <f t="shared" si="46"/>
        <v>0.21993402510240567</v>
      </c>
      <c r="U175" s="38">
        <f t="shared" si="47"/>
        <v>-0.45530978627809771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17479602</v>
      </c>
      <c r="E176" s="33">
        <v>17479602</v>
      </c>
      <c r="F176" s="33">
        <v>1682608</v>
      </c>
      <c r="G176" s="38">
        <f t="shared" si="40"/>
        <v>9.6261230661888061E-2</v>
      </c>
      <c r="H176" s="33">
        <v>3421453</v>
      </c>
      <c r="I176" s="38">
        <f t="shared" si="41"/>
        <v>0.19573975425756263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5104061</v>
      </c>
      <c r="O176" s="38">
        <f t="shared" si="45"/>
        <v>0.2920009849194507</v>
      </c>
      <c r="P176" s="33">
        <v>5927990</v>
      </c>
      <c r="Q176" s="33">
        <v>21538126</v>
      </c>
      <c r="R176" s="33">
        <v>21538126</v>
      </c>
      <c r="S176" s="33">
        <v>1885950</v>
      </c>
      <c r="T176" s="38">
        <f t="shared" si="46"/>
        <v>8.7563328397280246E-2</v>
      </c>
      <c r="U176" s="38">
        <f t="shared" si="47"/>
        <v>-0.42283084148252614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18102748</v>
      </c>
      <c r="E177" s="33">
        <v>18102748</v>
      </c>
      <c r="F177" s="33">
        <v>171511</v>
      </c>
      <c r="G177" s="38">
        <f t="shared" si="40"/>
        <v>9.4743074366389016E-3</v>
      </c>
      <c r="H177" s="33">
        <v>2949155</v>
      </c>
      <c r="I177" s="38">
        <f t="shared" si="41"/>
        <v>0.16291200650862511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3120666</v>
      </c>
      <c r="O177" s="38">
        <f t="shared" si="45"/>
        <v>0.17238631394526399</v>
      </c>
      <c r="P177" s="33">
        <v>3176934</v>
      </c>
      <c r="Q177" s="33">
        <v>16610352</v>
      </c>
      <c r="R177" s="33">
        <v>16610352</v>
      </c>
      <c r="S177" s="33">
        <v>2056506</v>
      </c>
      <c r="T177" s="38">
        <f t="shared" si="46"/>
        <v>0.1238086947224237</v>
      </c>
      <c r="U177" s="38">
        <f t="shared" si="47"/>
        <v>-7.1697743799524982E-2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70016772</v>
      </c>
      <c r="E178" s="33">
        <v>70016772</v>
      </c>
      <c r="F178" s="33">
        <v>13082740</v>
      </c>
      <c r="G178" s="38">
        <f t="shared" si="40"/>
        <v>0.18685151609103029</v>
      </c>
      <c r="H178" s="33">
        <v>14836812</v>
      </c>
      <c r="I178" s="38">
        <f t="shared" si="41"/>
        <v>0.21190368501992637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27919552</v>
      </c>
      <c r="O178" s="38">
        <f t="shared" si="45"/>
        <v>0.39875520111095669</v>
      </c>
      <c r="P178" s="33">
        <v>30159540</v>
      </c>
      <c r="Q178" s="33">
        <v>82911420</v>
      </c>
      <c r="R178" s="33">
        <v>82911420</v>
      </c>
      <c r="S178" s="33">
        <v>19078565</v>
      </c>
      <c r="T178" s="38">
        <f t="shared" si="46"/>
        <v>0.23010780662060787</v>
      </c>
      <c r="U178" s="38">
        <f t="shared" si="47"/>
        <v>-0.50805575947113257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185531048</v>
      </c>
      <c r="E179" s="34">
        <f>SUM(E173:E178)</f>
        <v>185531048</v>
      </c>
      <c r="F179" s="34">
        <f>SUM(F173:F178)</f>
        <v>27138184</v>
      </c>
      <c r="G179" s="39">
        <f t="shared" si="40"/>
        <v>0.14627300547561181</v>
      </c>
      <c r="H179" s="34">
        <f>SUM(H173:H178)</f>
        <v>34833532</v>
      </c>
      <c r="I179" s="39">
        <f t="shared" si="41"/>
        <v>0.18775041900264586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61971716</v>
      </c>
      <c r="O179" s="39">
        <f t="shared" si="45"/>
        <v>0.33402342447825767</v>
      </c>
      <c r="P179" s="34">
        <f>SUM(P173:P178)</f>
        <v>64971312</v>
      </c>
      <c r="Q179" s="34">
        <f>SUM(Q173:Q178)</f>
        <v>196847109</v>
      </c>
      <c r="R179" s="34">
        <f>SUM(R173:R178)</f>
        <v>196847109</v>
      </c>
      <c r="S179" s="34">
        <f>SUM(S173:S178)</f>
        <v>36648264</v>
      </c>
      <c r="T179" s="39">
        <f t="shared" si="46"/>
        <v>0.18617628770966607</v>
      </c>
      <c r="U179" s="39">
        <f t="shared" si="47"/>
        <v>-0.46386288151299759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37987644</v>
      </c>
      <c r="E180" s="33">
        <v>37987644</v>
      </c>
      <c r="F180" s="33">
        <v>3770634</v>
      </c>
      <c r="G180" s="38">
        <f t="shared" si="40"/>
        <v>9.925948553166393E-2</v>
      </c>
      <c r="H180" s="33">
        <v>4444645</v>
      </c>
      <c r="I180" s="38">
        <f t="shared" si="41"/>
        <v>0.11700238635488951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8215279</v>
      </c>
      <c r="O180" s="38">
        <f t="shared" si="45"/>
        <v>0.21626187188655344</v>
      </c>
      <c r="P180" s="33">
        <v>7102598</v>
      </c>
      <c r="Q180" s="33">
        <v>23935619</v>
      </c>
      <c r="R180" s="33">
        <v>23935619</v>
      </c>
      <c r="S180" s="33">
        <v>3700200</v>
      </c>
      <c r="T180" s="38">
        <f t="shared" si="46"/>
        <v>0.15458969329349703</v>
      </c>
      <c r="U180" s="38">
        <f t="shared" si="47"/>
        <v>-0.37422264360167923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53801285</v>
      </c>
      <c r="E181" s="33">
        <v>53801285</v>
      </c>
      <c r="F181" s="33">
        <v>12016571</v>
      </c>
      <c r="G181" s="38">
        <f t="shared" si="40"/>
        <v>0.22335100360521129</v>
      </c>
      <c r="H181" s="33">
        <v>10609233</v>
      </c>
      <c r="I181" s="38">
        <f t="shared" si="41"/>
        <v>0.19719292949973222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22625804</v>
      </c>
      <c r="O181" s="38">
        <f t="shared" si="45"/>
        <v>0.42054393310494348</v>
      </c>
      <c r="P181" s="33">
        <v>18187968</v>
      </c>
      <c r="Q181" s="33">
        <v>48788396</v>
      </c>
      <c r="R181" s="33">
        <v>48788396</v>
      </c>
      <c r="S181" s="33">
        <v>10265778</v>
      </c>
      <c r="T181" s="38">
        <f t="shared" si="46"/>
        <v>0.21041433704850637</v>
      </c>
      <c r="U181" s="38">
        <f t="shared" si="47"/>
        <v>-0.41668948394894911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49914624</v>
      </c>
      <c r="E182" s="33">
        <v>49914624</v>
      </c>
      <c r="F182" s="33">
        <v>5809785</v>
      </c>
      <c r="G182" s="38">
        <f t="shared" si="40"/>
        <v>0.11639444584416783</v>
      </c>
      <c r="H182" s="33">
        <v>6866345</v>
      </c>
      <c r="I182" s="38">
        <f t="shared" si="41"/>
        <v>0.13756178950681869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12676130</v>
      </c>
      <c r="O182" s="38">
        <f t="shared" si="45"/>
        <v>0.25395623535098649</v>
      </c>
      <c r="P182" s="33">
        <v>15481728</v>
      </c>
      <c r="Q182" s="33">
        <v>38838324</v>
      </c>
      <c r="R182" s="33">
        <v>38838324</v>
      </c>
      <c r="S182" s="33">
        <v>9011333</v>
      </c>
      <c r="T182" s="38">
        <f t="shared" si="46"/>
        <v>0.23202167529165266</v>
      </c>
      <c r="U182" s="38">
        <f t="shared" si="47"/>
        <v>-0.55648716990764857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45663048</v>
      </c>
      <c r="E183" s="33">
        <v>45663048</v>
      </c>
      <c r="F183" s="33">
        <v>13670865</v>
      </c>
      <c r="G183" s="38">
        <f t="shared" si="40"/>
        <v>0.29938573088682124</v>
      </c>
      <c r="H183" s="33">
        <v>8284544</v>
      </c>
      <c r="I183" s="38">
        <f t="shared" si="41"/>
        <v>0.1814277487565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21955409</v>
      </c>
      <c r="O183" s="38">
        <f t="shared" si="45"/>
        <v>0.48081347964332122</v>
      </c>
      <c r="P183" s="33">
        <v>15032683</v>
      </c>
      <c r="Q183" s="33">
        <v>37680928</v>
      </c>
      <c r="R183" s="33">
        <v>37680928</v>
      </c>
      <c r="S183" s="33">
        <v>8806891</v>
      </c>
      <c r="T183" s="38">
        <f t="shared" si="46"/>
        <v>0.23372277349432583</v>
      </c>
      <c r="U183" s="38">
        <f t="shared" si="47"/>
        <v>-0.44889784478259798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60483595</v>
      </c>
      <c r="E184" s="33">
        <v>60483595</v>
      </c>
      <c r="F184" s="33">
        <v>4988044</v>
      </c>
      <c r="G184" s="38">
        <f t="shared" si="40"/>
        <v>8.2469370413580739E-2</v>
      </c>
      <c r="H184" s="33">
        <v>5709734</v>
      </c>
      <c r="I184" s="38">
        <f t="shared" si="41"/>
        <v>9.4401366188633457E-2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10697778</v>
      </c>
      <c r="O184" s="38">
        <f t="shared" si="45"/>
        <v>0.1768707366022142</v>
      </c>
      <c r="P184" s="33">
        <v>10090175</v>
      </c>
      <c r="Q184" s="33">
        <v>37114860</v>
      </c>
      <c r="R184" s="33">
        <v>37114860</v>
      </c>
      <c r="S184" s="33">
        <v>5041970</v>
      </c>
      <c r="T184" s="38">
        <f t="shared" si="46"/>
        <v>0.13584774400334529</v>
      </c>
      <c r="U184" s="38">
        <f t="shared" si="47"/>
        <v>-0.43412933868837755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247850196</v>
      </c>
      <c r="E185" s="34">
        <f>SUM(E180:E184)</f>
        <v>247850196</v>
      </c>
      <c r="F185" s="34">
        <f>SUM(F180:F184)</f>
        <v>40255899</v>
      </c>
      <c r="G185" s="39">
        <f t="shared" si="40"/>
        <v>0.16242028309713341</v>
      </c>
      <c r="H185" s="34">
        <f>SUM(H180:H184)</f>
        <v>35914501</v>
      </c>
      <c r="I185" s="39">
        <f t="shared" si="41"/>
        <v>0.14490406535728542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76170400</v>
      </c>
      <c r="O185" s="39">
        <f t="shared" si="45"/>
        <v>0.30732434845441881</v>
      </c>
      <c r="P185" s="34">
        <f>SUM(P180:P184)</f>
        <v>65895152</v>
      </c>
      <c r="Q185" s="34">
        <f>SUM(Q180:Q184)</f>
        <v>186358127</v>
      </c>
      <c r="R185" s="34">
        <f>SUM(R180:R184)</f>
        <v>186358127</v>
      </c>
      <c r="S185" s="34">
        <f>SUM(S180:S184)</f>
        <v>36826172</v>
      </c>
      <c r="T185" s="39">
        <f t="shared" si="46"/>
        <v>0.19760969158055555</v>
      </c>
      <c r="U185" s="39">
        <f t="shared" si="47"/>
        <v>-0.45497506402291932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14594722</v>
      </c>
      <c r="E186" s="33">
        <v>14594722</v>
      </c>
      <c r="F186" s="33">
        <v>2709283</v>
      </c>
      <c r="G186" s="38">
        <f t="shared" si="40"/>
        <v>0.18563443688752687</v>
      </c>
      <c r="H186" s="33">
        <v>2772608</v>
      </c>
      <c r="I186" s="38">
        <f t="shared" si="41"/>
        <v>0.18997333419574555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5481891</v>
      </c>
      <c r="O186" s="38">
        <f t="shared" si="45"/>
        <v>0.37560777108327242</v>
      </c>
      <c r="P186" s="33">
        <v>6058249</v>
      </c>
      <c r="Q186" s="33">
        <v>16138577</v>
      </c>
      <c r="R186" s="33">
        <v>16138577</v>
      </c>
      <c r="S186" s="33">
        <v>3987319</v>
      </c>
      <c r="T186" s="38">
        <f t="shared" si="46"/>
        <v>0.24706756983592792</v>
      </c>
      <c r="U186" s="38">
        <f t="shared" si="47"/>
        <v>-0.54234168981829567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11831023</v>
      </c>
      <c r="E187" s="33">
        <v>11831023</v>
      </c>
      <c r="F187" s="33">
        <v>1980669</v>
      </c>
      <c r="G187" s="38">
        <f t="shared" si="40"/>
        <v>0.16741316452516405</v>
      </c>
      <c r="H187" s="33">
        <v>2186281</v>
      </c>
      <c r="I187" s="38">
        <f t="shared" si="41"/>
        <v>0.18479221957391173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4166950</v>
      </c>
      <c r="O187" s="38">
        <f t="shared" si="45"/>
        <v>0.35220538409907581</v>
      </c>
      <c r="P187" s="33">
        <v>3372228</v>
      </c>
      <c r="Q187" s="33">
        <v>11304018</v>
      </c>
      <c r="R187" s="33">
        <v>11304018</v>
      </c>
      <c r="S187" s="33">
        <v>2007361</v>
      </c>
      <c r="T187" s="38">
        <f t="shared" si="46"/>
        <v>0.17757942352887265</v>
      </c>
      <c r="U187" s="38">
        <f t="shared" si="47"/>
        <v>-0.35168055066264792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115295366</v>
      </c>
      <c r="E188" s="33">
        <v>115295366</v>
      </c>
      <c r="F188" s="33">
        <v>22707138</v>
      </c>
      <c r="G188" s="38">
        <f t="shared" si="40"/>
        <v>0.19694753386705932</v>
      </c>
      <c r="H188" s="33">
        <v>24770579</v>
      </c>
      <c r="I188" s="38">
        <f t="shared" si="41"/>
        <v>0.21484453243333301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47477717</v>
      </c>
      <c r="O188" s="38">
        <f t="shared" si="45"/>
        <v>0.41179206630039233</v>
      </c>
      <c r="P188" s="33">
        <v>47455174</v>
      </c>
      <c r="Q188" s="33">
        <v>115117318</v>
      </c>
      <c r="R188" s="33">
        <v>115117318</v>
      </c>
      <c r="S188" s="33">
        <v>28347233</v>
      </c>
      <c r="T188" s="38">
        <f t="shared" si="46"/>
        <v>0.24624646832025743</v>
      </c>
      <c r="U188" s="38">
        <f t="shared" si="47"/>
        <v>-0.47802153248874402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34608720</v>
      </c>
      <c r="E189" s="33">
        <v>34608720</v>
      </c>
      <c r="F189" s="33">
        <v>2273896</v>
      </c>
      <c r="G189" s="38">
        <f t="shared" si="40"/>
        <v>6.5702978902426906E-2</v>
      </c>
      <c r="H189" s="33">
        <v>2403253</v>
      </c>
      <c r="I189" s="38">
        <f t="shared" si="41"/>
        <v>6.9440678534196013E-2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4677149</v>
      </c>
      <c r="O189" s="38">
        <f t="shared" si="45"/>
        <v>0.1351436574366229</v>
      </c>
      <c r="P189" s="33">
        <v>2054359</v>
      </c>
      <c r="Q189" s="33">
        <v>12232641</v>
      </c>
      <c r="R189" s="33">
        <v>12232641</v>
      </c>
      <c r="S189" s="33">
        <v>1594607</v>
      </c>
      <c r="T189" s="38">
        <f t="shared" si="46"/>
        <v>0.1303567234581641</v>
      </c>
      <c r="U189" s="38">
        <f t="shared" si="47"/>
        <v>0.16983107626271754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32925000</v>
      </c>
      <c r="F190" s="33">
        <v>3218420</v>
      </c>
      <c r="G190" s="38">
        <f t="shared" si="40"/>
        <v>9.7750037965072131E-2</v>
      </c>
      <c r="H190" s="33">
        <v>4130992</v>
      </c>
      <c r="I190" s="38">
        <f t="shared" si="41"/>
        <v>0.12546672741078208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7349412</v>
      </c>
      <c r="O190" s="38">
        <f t="shared" si="45"/>
        <v>0.22321676537585422</v>
      </c>
      <c r="P190" s="33">
        <v>6039085</v>
      </c>
      <c r="Q190" s="33">
        <v>19196000</v>
      </c>
      <c r="R190" s="33">
        <v>19196000</v>
      </c>
      <c r="S190" s="33">
        <v>3262886</v>
      </c>
      <c r="T190" s="38">
        <f t="shared" si="46"/>
        <v>0.16997739112315066</v>
      </c>
      <c r="U190" s="38">
        <f t="shared" si="47"/>
        <v>-0.315957301478618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209254831</v>
      </c>
      <c r="E191" s="34">
        <f>SUM(E186:E190)</f>
        <v>209254831</v>
      </c>
      <c r="F191" s="34">
        <f>SUM(F186:F190)</f>
        <v>32889406</v>
      </c>
      <c r="G191" s="39">
        <f t="shared" si="40"/>
        <v>0.15717393879427327</v>
      </c>
      <c r="H191" s="34">
        <f>SUM(H186:H190)</f>
        <v>36263713</v>
      </c>
      <c r="I191" s="39">
        <f t="shared" si="41"/>
        <v>0.1732992869349812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69153119</v>
      </c>
      <c r="O191" s="39">
        <f t="shared" si="45"/>
        <v>0.33047322572925447</v>
      </c>
      <c r="P191" s="34">
        <f>SUM(P186:P190)</f>
        <v>64979095</v>
      </c>
      <c r="Q191" s="34">
        <f>SUM(Q186:Q190)</f>
        <v>173988554</v>
      </c>
      <c r="R191" s="34">
        <f>SUM(R186:R190)</f>
        <v>173988554</v>
      </c>
      <c r="S191" s="34">
        <f>SUM(S186:S190)</f>
        <v>39199406</v>
      </c>
      <c r="T191" s="39">
        <f t="shared" si="46"/>
        <v>0.22529876304391838</v>
      </c>
      <c r="U191" s="39">
        <f t="shared" si="47"/>
        <v>-0.44191723507383418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14414607</v>
      </c>
      <c r="E192" s="33">
        <v>14414607</v>
      </c>
      <c r="F192" s="33">
        <v>1477278</v>
      </c>
      <c r="G192" s="38">
        <f t="shared" si="40"/>
        <v>0.10248479198912604</v>
      </c>
      <c r="H192" s="33">
        <v>1490730</v>
      </c>
      <c r="I192" s="38">
        <f t="shared" si="41"/>
        <v>0.10341801202072315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2968008</v>
      </c>
      <c r="O192" s="38">
        <f t="shared" si="45"/>
        <v>0.20590280400984917</v>
      </c>
      <c r="P192" s="33">
        <v>3171343</v>
      </c>
      <c r="Q192" s="33">
        <v>8241288</v>
      </c>
      <c r="R192" s="33">
        <v>8241288</v>
      </c>
      <c r="S192" s="33">
        <v>1552635</v>
      </c>
      <c r="T192" s="38">
        <f t="shared" si="46"/>
        <v>0.18839712918660287</v>
      </c>
      <c r="U192" s="38">
        <f t="shared" si="47"/>
        <v>-0.52993731677715084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16025056</v>
      </c>
      <c r="E193" s="33">
        <v>16025056</v>
      </c>
      <c r="F193" s="33">
        <v>3241022</v>
      </c>
      <c r="G193" s="38">
        <f t="shared" si="40"/>
        <v>0.20224715595377638</v>
      </c>
      <c r="H193" s="33">
        <v>4216252</v>
      </c>
      <c r="I193" s="38">
        <f t="shared" si="41"/>
        <v>0.26310372955950978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7457274</v>
      </c>
      <c r="O193" s="38">
        <f t="shared" si="45"/>
        <v>0.46535088551328618</v>
      </c>
      <c r="P193" s="33">
        <v>5298187</v>
      </c>
      <c r="Q193" s="33">
        <v>16532744</v>
      </c>
      <c r="R193" s="33">
        <v>16532744</v>
      </c>
      <c r="S193" s="33">
        <v>2666302</v>
      </c>
      <c r="T193" s="38">
        <f t="shared" si="46"/>
        <v>0.16127401476730058</v>
      </c>
      <c r="U193" s="38">
        <f t="shared" si="47"/>
        <v>-0.20420853397586758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21507816</v>
      </c>
      <c r="E194" s="33">
        <v>21507816</v>
      </c>
      <c r="F194" s="33">
        <v>3556275</v>
      </c>
      <c r="G194" s="38">
        <f t="shared" si="40"/>
        <v>0.16534802975811211</v>
      </c>
      <c r="H194" s="33">
        <v>3433647</v>
      </c>
      <c r="I194" s="38">
        <f t="shared" si="41"/>
        <v>0.1596464745653394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6989922</v>
      </c>
      <c r="O194" s="38">
        <f t="shared" si="45"/>
        <v>0.32499450432345151</v>
      </c>
      <c r="P194" s="33">
        <v>6084004</v>
      </c>
      <c r="Q194" s="33">
        <v>14690580</v>
      </c>
      <c r="R194" s="33">
        <v>14690580</v>
      </c>
      <c r="S194" s="33">
        <v>3045271</v>
      </c>
      <c r="T194" s="38">
        <f t="shared" si="46"/>
        <v>0.20729412997989188</v>
      </c>
      <c r="U194" s="38">
        <f t="shared" si="47"/>
        <v>-0.43562709689211254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42247296</v>
      </c>
      <c r="E195" s="33">
        <v>42247296</v>
      </c>
      <c r="F195" s="33">
        <v>7946005</v>
      </c>
      <c r="G195" s="38">
        <f t="shared" si="40"/>
        <v>0.18808316158269633</v>
      </c>
      <c r="H195" s="33">
        <v>6841421</v>
      </c>
      <c r="I195" s="38">
        <f t="shared" si="41"/>
        <v>0.16193748825960363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14787426</v>
      </c>
      <c r="O195" s="38">
        <f t="shared" si="45"/>
        <v>0.35002064984229997</v>
      </c>
      <c r="P195" s="33">
        <v>10328119</v>
      </c>
      <c r="Q195" s="33">
        <v>47796664</v>
      </c>
      <c r="R195" s="33">
        <v>47796664</v>
      </c>
      <c r="S195" s="33">
        <v>4350043</v>
      </c>
      <c r="T195" s="38">
        <f t="shared" si="46"/>
        <v>9.1011435442440086E-2</v>
      </c>
      <c r="U195" s="38">
        <f t="shared" si="47"/>
        <v>-0.33759274074979195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26497314</v>
      </c>
      <c r="E196" s="33">
        <v>26497314</v>
      </c>
      <c r="F196" s="33">
        <v>4694620</v>
      </c>
      <c r="G196" s="38">
        <f t="shared" si="40"/>
        <v>0.17717342972951899</v>
      </c>
      <c r="H196" s="33">
        <v>5210788</v>
      </c>
      <c r="I196" s="38">
        <f t="shared" si="41"/>
        <v>0.19665344193000089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9905408</v>
      </c>
      <c r="O196" s="38">
        <f t="shared" si="45"/>
        <v>0.37382687165951989</v>
      </c>
      <c r="P196" s="33">
        <v>4086825</v>
      </c>
      <c r="Q196" s="33">
        <v>21362880</v>
      </c>
      <c r="R196" s="33">
        <v>21362880</v>
      </c>
      <c r="S196" s="33">
        <v>2664099</v>
      </c>
      <c r="T196" s="38">
        <f t="shared" si="46"/>
        <v>0.12470692153866894</v>
      </c>
      <c r="U196" s="38">
        <f t="shared" si="47"/>
        <v>0.27502107381647112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11923545</v>
      </c>
      <c r="E197" s="33">
        <v>11923545</v>
      </c>
      <c r="F197" s="33">
        <v>2662450</v>
      </c>
      <c r="G197" s="38">
        <f t="shared" si="40"/>
        <v>0.2232934919942014</v>
      </c>
      <c r="H197" s="33">
        <v>3268226</v>
      </c>
      <c r="I197" s="38">
        <f t="shared" si="41"/>
        <v>0.27409851684209685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5930676</v>
      </c>
      <c r="O197" s="38">
        <f t="shared" si="45"/>
        <v>0.49739200883629825</v>
      </c>
      <c r="P197" s="33">
        <v>5633455</v>
      </c>
      <c r="Q197" s="33">
        <v>18035568</v>
      </c>
      <c r="R197" s="33">
        <v>18035568</v>
      </c>
      <c r="S197" s="33">
        <v>3106045</v>
      </c>
      <c r="T197" s="38">
        <f t="shared" si="46"/>
        <v>0.17221775327508398</v>
      </c>
      <c r="U197" s="38">
        <f t="shared" si="47"/>
        <v>-0.41985406824053795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132615634</v>
      </c>
      <c r="E198" s="34">
        <f>SUM(E192:E197)</f>
        <v>132615634</v>
      </c>
      <c r="F198" s="34">
        <f>SUM(F192:F197)</f>
        <v>23577650</v>
      </c>
      <c r="G198" s="39">
        <f t="shared" si="40"/>
        <v>0.17778936984156785</v>
      </c>
      <c r="H198" s="34">
        <f>SUM(H192:H197)</f>
        <v>24461064</v>
      </c>
      <c r="I198" s="39">
        <f t="shared" si="41"/>
        <v>0.18445083179257735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48038714</v>
      </c>
      <c r="O198" s="39">
        <f t="shared" si="45"/>
        <v>0.36224020163414516</v>
      </c>
      <c r="P198" s="34">
        <f>SUM(P192:P197)</f>
        <v>34601933</v>
      </c>
      <c r="Q198" s="34">
        <f>SUM(Q192:Q197)</f>
        <v>126659724</v>
      </c>
      <c r="R198" s="34">
        <f>SUM(R192:R197)</f>
        <v>126659724</v>
      </c>
      <c r="S198" s="34">
        <f>SUM(S192:S197)</f>
        <v>17384395</v>
      </c>
      <c r="T198" s="39">
        <f t="shared" si="46"/>
        <v>0.13725274657948883</v>
      </c>
      <c r="U198" s="39">
        <f t="shared" si="47"/>
        <v>-0.29307232633506342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12966881</v>
      </c>
      <c r="E199" s="33">
        <v>12966881</v>
      </c>
      <c r="F199" s="33">
        <v>1014028</v>
      </c>
      <c r="G199" s="38">
        <f t="shared" si="40"/>
        <v>7.8201380887200245E-2</v>
      </c>
      <c r="H199" s="33">
        <v>1608426</v>
      </c>
      <c r="I199" s="38">
        <f t="shared" si="41"/>
        <v>0.12404108590184486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2622454</v>
      </c>
      <c r="O199" s="38">
        <f t="shared" si="45"/>
        <v>0.20224246678904512</v>
      </c>
      <c r="P199" s="33">
        <v>2134246</v>
      </c>
      <c r="Q199" s="33">
        <v>11585744</v>
      </c>
      <c r="R199" s="33">
        <v>11585744</v>
      </c>
      <c r="S199" s="33">
        <v>1026039</v>
      </c>
      <c r="T199" s="38">
        <f t="shared" si="46"/>
        <v>8.8560475701862568E-2</v>
      </c>
      <c r="U199" s="38">
        <f t="shared" si="47"/>
        <v>-0.2463727236691553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17950464</v>
      </c>
      <c r="E200" s="33">
        <v>17950464</v>
      </c>
      <c r="F200" s="33">
        <v>2811415</v>
      </c>
      <c r="G200" s="38">
        <f t="shared" si="40"/>
        <v>0.15662074250559763</v>
      </c>
      <c r="H200" s="33">
        <v>3850854</v>
      </c>
      <c r="I200" s="38">
        <f t="shared" si="41"/>
        <v>0.21452671084156932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6662269</v>
      </c>
      <c r="O200" s="38">
        <f t="shared" si="45"/>
        <v>0.37114745334716698</v>
      </c>
      <c r="P200" s="33">
        <v>6354443</v>
      </c>
      <c r="Q200" s="33">
        <v>16561471</v>
      </c>
      <c r="R200" s="33">
        <v>16561471</v>
      </c>
      <c r="S200" s="33">
        <v>3689494</v>
      </c>
      <c r="T200" s="38">
        <f t="shared" si="46"/>
        <v>0.2227757425653796</v>
      </c>
      <c r="U200" s="38">
        <f t="shared" si="47"/>
        <v>-0.39399031512282034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16471451</v>
      </c>
      <c r="E201" s="33">
        <v>16471451</v>
      </c>
      <c r="F201" s="33">
        <v>2702339</v>
      </c>
      <c r="G201" s="38">
        <f t="shared" si="40"/>
        <v>0.16406198822435256</v>
      </c>
      <c r="H201" s="33">
        <v>2756764</v>
      </c>
      <c r="I201" s="38">
        <f t="shared" si="41"/>
        <v>0.16736619014317561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5459103</v>
      </c>
      <c r="O201" s="38">
        <f t="shared" si="45"/>
        <v>0.33142817836752814</v>
      </c>
      <c r="P201" s="33">
        <v>18722768</v>
      </c>
      <c r="Q201" s="33">
        <v>11806160</v>
      </c>
      <c r="R201" s="33">
        <v>11806160</v>
      </c>
      <c r="S201" s="33">
        <v>16899840</v>
      </c>
      <c r="T201" s="38">
        <f t="shared" si="46"/>
        <v>1.4314425689639985</v>
      </c>
      <c r="U201" s="38">
        <f t="shared" si="47"/>
        <v>-0.85275873738327579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19267641</v>
      </c>
      <c r="E202" s="33">
        <v>19267641</v>
      </c>
      <c r="F202" s="33">
        <v>2423107</v>
      </c>
      <c r="G202" s="38">
        <f t="shared" si="40"/>
        <v>0.12576043948504126</v>
      </c>
      <c r="H202" s="33">
        <v>1651440</v>
      </c>
      <c r="I202" s="38">
        <f t="shared" si="41"/>
        <v>8.5710544430426125E-2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4074547</v>
      </c>
      <c r="O202" s="38">
        <f t="shared" si="45"/>
        <v>0.2114709839154674</v>
      </c>
      <c r="P202" s="33">
        <v>4033149</v>
      </c>
      <c r="Q202" s="33">
        <v>15059884</v>
      </c>
      <c r="R202" s="33">
        <v>15059884</v>
      </c>
      <c r="S202" s="33">
        <v>2262858</v>
      </c>
      <c r="T202" s="38">
        <f t="shared" si="46"/>
        <v>0.15025733265940164</v>
      </c>
      <c r="U202" s="38">
        <f t="shared" si="47"/>
        <v>-0.59053335247470407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21172858</v>
      </c>
      <c r="E203" s="33">
        <v>21172858</v>
      </c>
      <c r="F203" s="33">
        <v>3229813</v>
      </c>
      <c r="G203" s="38">
        <f t="shared" si="40"/>
        <v>0.15254497054672544</v>
      </c>
      <c r="H203" s="33">
        <v>3171932</v>
      </c>
      <c r="I203" s="38">
        <f t="shared" si="41"/>
        <v>0.14981123474214014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6401745</v>
      </c>
      <c r="O203" s="38">
        <f t="shared" si="45"/>
        <v>0.30235620528886559</v>
      </c>
      <c r="P203" s="33">
        <v>6234416</v>
      </c>
      <c r="Q203" s="33">
        <v>14690010</v>
      </c>
      <c r="R203" s="33">
        <v>14690010</v>
      </c>
      <c r="S203" s="33">
        <v>3265339</v>
      </c>
      <c r="T203" s="38">
        <f t="shared" si="46"/>
        <v>0.22228296645135026</v>
      </c>
      <c r="U203" s="38">
        <f t="shared" si="47"/>
        <v>-0.49122227326504997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87829295</v>
      </c>
      <c r="E204" s="34">
        <f>SUM(E199:E203)</f>
        <v>87829295</v>
      </c>
      <c r="F204" s="34">
        <f>SUM(F199:F203)</f>
        <v>12180702</v>
      </c>
      <c r="G204" s="39">
        <f t="shared" si="40"/>
        <v>0.13868609556754383</v>
      </c>
      <c r="H204" s="34">
        <f>SUM(H199:H203)</f>
        <v>13039416</v>
      </c>
      <c r="I204" s="39">
        <f t="shared" si="41"/>
        <v>0.1484631750715977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25220118</v>
      </c>
      <c r="O204" s="39">
        <f t="shared" si="45"/>
        <v>0.28714927063914153</v>
      </c>
      <c r="P204" s="34">
        <f>SUM(P199:P203)</f>
        <v>37479022</v>
      </c>
      <c r="Q204" s="34">
        <f>SUM(Q199:Q203)</f>
        <v>69703269</v>
      </c>
      <c r="R204" s="34">
        <f>SUM(R199:R203)</f>
        <v>69703269</v>
      </c>
      <c r="S204" s="34">
        <f>SUM(S199:S203)</f>
        <v>27143570</v>
      </c>
      <c r="T204" s="39">
        <f t="shared" si="46"/>
        <v>0.38941602581078372</v>
      </c>
      <c r="U204" s="39">
        <f t="shared" si="47"/>
        <v>-0.65208761317197661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863081004</v>
      </c>
      <c r="E205" s="34">
        <f>SUM(E173:E178,E180:E184,E186:E190,E192:E197,E199:E203)</f>
        <v>863081004</v>
      </c>
      <c r="F205" s="34">
        <f>SUM(F173:F178,F180:F184,F186:F190,F192:F197,F199:F203)</f>
        <v>136041841</v>
      </c>
      <c r="G205" s="39">
        <f t="shared" si="40"/>
        <v>0.15762349115495072</v>
      </c>
      <c r="H205" s="34">
        <f>SUM(H173:H178,H180:H184,H186:H190,H192:H197,H199:H203)</f>
        <v>144512226</v>
      </c>
      <c r="I205" s="39">
        <f t="shared" si="41"/>
        <v>0.16743761631903556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280554067</v>
      </c>
      <c r="O205" s="39">
        <f t="shared" si="45"/>
        <v>0.32506110747398631</v>
      </c>
      <c r="P205" s="34">
        <f>SUM(P173:P178,P180:P184,P186:P190,P192:P197,P199:P203)</f>
        <v>267926514</v>
      </c>
      <c r="Q205" s="34">
        <f>SUM(Q173:Q178,Q180:Q184,Q186:Q190,Q192:Q197,Q199:Q203)</f>
        <v>753556783</v>
      </c>
      <c r="R205" s="34">
        <f>SUM(R173:R178,R180:R184,R186:R190,R192:R197,R199:R203)</f>
        <v>753556783</v>
      </c>
      <c r="S205" s="34">
        <f>SUM(S173:S178,S180:S184,S186:S190,S192:S197,S199:S203)</f>
        <v>157201807</v>
      </c>
      <c r="T205" s="39">
        <f t="shared" si="46"/>
        <v>0.20861308735641756</v>
      </c>
      <c r="U205" s="39">
        <f t="shared" si="47"/>
        <v>-0.46062737934178477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21227184</v>
      </c>
      <c r="E208" s="33">
        <v>21227184</v>
      </c>
      <c r="F208" s="33">
        <v>3836885</v>
      </c>
      <c r="G208" s="38">
        <f t="shared" ref="G208:G231" si="48">IF(($D208     =0),0,($F208     /$D208     ))</f>
        <v>0.1807533679455551</v>
      </c>
      <c r="H208" s="33">
        <v>3151799</v>
      </c>
      <c r="I208" s="38">
        <f t="shared" ref="I208:I231" si="49">IF(($D208     =0),0,($H208     /$D208     ))</f>
        <v>0.14847937437203163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6988684</v>
      </c>
      <c r="O208" s="38">
        <f t="shared" ref="O208:O231" si="53">IF(($D208     =0),0,($N208     /$D208     ))</f>
        <v>0.32923274231758676</v>
      </c>
      <c r="P208" s="33">
        <v>6257058</v>
      </c>
      <c r="Q208" s="33">
        <v>21970429</v>
      </c>
      <c r="R208" s="33">
        <v>21970429</v>
      </c>
      <c r="S208" s="33">
        <v>3453537</v>
      </c>
      <c r="T208" s="38">
        <f t="shared" ref="T208:T231" si="54">IF(($Q208     =0),0,($S208     /$Q208     ))</f>
        <v>0.15719023966259374</v>
      </c>
      <c r="U208" s="38">
        <f t="shared" ref="U208:U231" si="55">IF(($P208     =0),0,(($H208     /$P208     )-1))</f>
        <v>-0.49628099979255424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24875529</v>
      </c>
      <c r="E209" s="33">
        <v>24875529</v>
      </c>
      <c r="F209" s="33">
        <v>2880576</v>
      </c>
      <c r="G209" s="38">
        <f t="shared" si="48"/>
        <v>0.11579958761882009</v>
      </c>
      <c r="H209" s="33">
        <v>3474384</v>
      </c>
      <c r="I209" s="38">
        <f t="shared" si="49"/>
        <v>0.13967075835854587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6354960</v>
      </c>
      <c r="O209" s="38">
        <f t="shared" si="53"/>
        <v>0.25547034597736595</v>
      </c>
      <c r="P209" s="33">
        <v>40605250</v>
      </c>
      <c r="Q209" s="33">
        <v>90067753</v>
      </c>
      <c r="R209" s="33">
        <v>90067753</v>
      </c>
      <c r="S209" s="33">
        <v>34257809</v>
      </c>
      <c r="T209" s="38">
        <f t="shared" si="54"/>
        <v>0.38035598600977644</v>
      </c>
      <c r="U209" s="38">
        <f t="shared" si="55"/>
        <v>-0.91443510383509519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14190951</v>
      </c>
      <c r="E210" s="33">
        <v>14190951</v>
      </c>
      <c r="F210" s="33">
        <v>2689066</v>
      </c>
      <c r="G210" s="38">
        <f t="shared" si="48"/>
        <v>0.18949159925927445</v>
      </c>
      <c r="H210" s="33">
        <v>3574700</v>
      </c>
      <c r="I210" s="38">
        <f t="shared" si="49"/>
        <v>0.2518999607566822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6263766</v>
      </c>
      <c r="O210" s="38">
        <f t="shared" si="53"/>
        <v>0.44139156001595664</v>
      </c>
      <c r="P210" s="33">
        <v>6479215</v>
      </c>
      <c r="Q210" s="33">
        <v>13858488</v>
      </c>
      <c r="R210" s="33">
        <v>13858488</v>
      </c>
      <c r="S210" s="33">
        <v>3670024</v>
      </c>
      <c r="T210" s="38">
        <f t="shared" si="54"/>
        <v>0.26482138599824168</v>
      </c>
      <c r="U210" s="38">
        <f t="shared" si="55"/>
        <v>-0.44828192921519039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15138612</v>
      </c>
      <c r="E211" s="33">
        <v>15138612</v>
      </c>
      <c r="F211" s="33">
        <v>2493742</v>
      </c>
      <c r="G211" s="38">
        <f t="shared" si="48"/>
        <v>0.16472725504821711</v>
      </c>
      <c r="H211" s="33">
        <v>4920812</v>
      </c>
      <c r="I211" s="38">
        <f t="shared" si="49"/>
        <v>0.32505040752745362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7414554</v>
      </c>
      <c r="O211" s="38">
        <f t="shared" si="53"/>
        <v>0.48977766257567074</v>
      </c>
      <c r="P211" s="33">
        <v>536521</v>
      </c>
      <c r="Q211" s="33">
        <v>14240496</v>
      </c>
      <c r="R211" s="33">
        <v>14240496</v>
      </c>
      <c r="S211" s="33">
        <v>354161</v>
      </c>
      <c r="T211" s="38">
        <f t="shared" si="54"/>
        <v>2.4869990483477541E-2</v>
      </c>
      <c r="U211" s="38">
        <f t="shared" si="55"/>
        <v>8.1717043694468625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26039131</v>
      </c>
      <c r="E212" s="33">
        <v>26039131</v>
      </c>
      <c r="F212" s="33">
        <v>10264962</v>
      </c>
      <c r="G212" s="38">
        <f t="shared" si="48"/>
        <v>0.39421292515483713</v>
      </c>
      <c r="H212" s="33">
        <v>2680728</v>
      </c>
      <c r="I212" s="38">
        <f t="shared" si="49"/>
        <v>0.10294997939831402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12945690</v>
      </c>
      <c r="O212" s="38">
        <f t="shared" si="53"/>
        <v>0.49716290455315115</v>
      </c>
      <c r="P212" s="33">
        <v>6612834</v>
      </c>
      <c r="Q212" s="33">
        <v>26769718</v>
      </c>
      <c r="R212" s="33">
        <v>26769718</v>
      </c>
      <c r="S212" s="33">
        <v>3555038</v>
      </c>
      <c r="T212" s="38">
        <f t="shared" si="54"/>
        <v>0.13280072655229316</v>
      </c>
      <c r="U212" s="38">
        <f t="shared" si="55"/>
        <v>-0.59461737584823693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20896692</v>
      </c>
      <c r="E213" s="33">
        <v>20896692</v>
      </c>
      <c r="F213" s="33">
        <v>79136</v>
      </c>
      <c r="G213" s="38">
        <f t="shared" si="48"/>
        <v>3.7870108819137499E-3</v>
      </c>
      <c r="H213" s="33">
        <v>71046</v>
      </c>
      <c r="I213" s="38">
        <f t="shared" si="49"/>
        <v>3.3998682662308463E-3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150182</v>
      </c>
      <c r="O213" s="38">
        <f t="shared" si="53"/>
        <v>7.1868791481445966E-3</v>
      </c>
      <c r="P213" s="33">
        <v>142854</v>
      </c>
      <c r="Q213" s="33">
        <v>21608304</v>
      </c>
      <c r="R213" s="33">
        <v>21608304</v>
      </c>
      <c r="S213" s="33">
        <v>80642</v>
      </c>
      <c r="T213" s="38">
        <f t="shared" si="54"/>
        <v>3.7319911826490409E-3</v>
      </c>
      <c r="U213" s="38">
        <f t="shared" si="55"/>
        <v>-0.50266705867529082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39353339</v>
      </c>
      <c r="E214" s="33">
        <v>39353339</v>
      </c>
      <c r="F214" s="33">
        <v>1979353</v>
      </c>
      <c r="G214" s="38">
        <f t="shared" si="48"/>
        <v>5.0296951930813294E-2</v>
      </c>
      <c r="H214" s="33">
        <v>8558179</v>
      </c>
      <c r="I214" s="38">
        <f t="shared" si="49"/>
        <v>0.2174702126292257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10537532</v>
      </c>
      <c r="O214" s="38">
        <f t="shared" si="53"/>
        <v>0.26776716456003896</v>
      </c>
      <c r="P214" s="33">
        <v>13719990</v>
      </c>
      <c r="Q214" s="33">
        <v>35683364</v>
      </c>
      <c r="R214" s="33">
        <v>35683364</v>
      </c>
      <c r="S214" s="33">
        <v>10307658</v>
      </c>
      <c r="T214" s="38">
        <f t="shared" si="54"/>
        <v>0.28886452521684897</v>
      </c>
      <c r="U214" s="38">
        <f t="shared" si="55"/>
        <v>-0.37622556576207422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74177720</v>
      </c>
      <c r="E215" s="33">
        <v>74177720</v>
      </c>
      <c r="F215" s="33">
        <v>14447090</v>
      </c>
      <c r="G215" s="38">
        <f t="shared" si="48"/>
        <v>0.1947631984374823</v>
      </c>
      <c r="H215" s="33">
        <v>18225056</v>
      </c>
      <c r="I215" s="38">
        <f t="shared" si="49"/>
        <v>0.24569447537616415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32672146</v>
      </c>
      <c r="O215" s="38">
        <f t="shared" si="53"/>
        <v>0.44045767381364648</v>
      </c>
      <c r="P215" s="33">
        <v>24152853</v>
      </c>
      <c r="Q215" s="33">
        <v>65044557</v>
      </c>
      <c r="R215" s="33">
        <v>65044557</v>
      </c>
      <c r="S215" s="33">
        <v>12437934</v>
      </c>
      <c r="T215" s="38">
        <f t="shared" si="54"/>
        <v>0.19122174973072689</v>
      </c>
      <c r="U215" s="38">
        <f t="shared" si="55"/>
        <v>-0.24542843861965291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235899158</v>
      </c>
      <c r="E216" s="34">
        <f>SUM(E208:E215)</f>
        <v>235899158</v>
      </c>
      <c r="F216" s="34">
        <f>SUM(F208:F215)</f>
        <v>38670810</v>
      </c>
      <c r="G216" s="39">
        <f t="shared" si="48"/>
        <v>0.16392941088835933</v>
      </c>
      <c r="H216" s="34">
        <f>SUM(H208:H215)</f>
        <v>44656704</v>
      </c>
      <c r="I216" s="39">
        <f t="shared" si="49"/>
        <v>0.18930421108158427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83327514</v>
      </c>
      <c r="O216" s="39">
        <f t="shared" si="53"/>
        <v>0.35323362196994362</v>
      </c>
      <c r="P216" s="34">
        <f>SUM(P208:P215)</f>
        <v>98506575</v>
      </c>
      <c r="Q216" s="34">
        <f>SUM(Q208:Q215)</f>
        <v>289243109</v>
      </c>
      <c r="R216" s="34">
        <f>SUM(R208:R215)</f>
        <v>289243109</v>
      </c>
      <c r="S216" s="34">
        <f>SUM(S208:S215)</f>
        <v>68116803</v>
      </c>
      <c r="T216" s="39">
        <f t="shared" si="54"/>
        <v>0.23550017573625237</v>
      </c>
      <c r="U216" s="39">
        <f t="shared" si="55"/>
        <v>-0.54666270754008051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5279736</v>
      </c>
      <c r="E217" s="33">
        <v>5279736</v>
      </c>
      <c r="F217" s="33">
        <v>1256746</v>
      </c>
      <c r="G217" s="38">
        <f t="shared" si="48"/>
        <v>0.23803197735644357</v>
      </c>
      <c r="H217" s="33">
        <v>2753787</v>
      </c>
      <c r="I217" s="38">
        <f t="shared" si="49"/>
        <v>0.52157664701416884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4010533</v>
      </c>
      <c r="O217" s="38">
        <f t="shared" si="53"/>
        <v>0.7596086243706125</v>
      </c>
      <c r="P217" s="33">
        <v>2475040</v>
      </c>
      <c r="Q217" s="33">
        <v>8525952</v>
      </c>
      <c r="R217" s="33">
        <v>8525952</v>
      </c>
      <c r="S217" s="33">
        <v>1196191</v>
      </c>
      <c r="T217" s="38">
        <f t="shared" si="54"/>
        <v>0.14029999230584456</v>
      </c>
      <c r="U217" s="38">
        <f t="shared" si="55"/>
        <v>0.11262323033163102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91491648</v>
      </c>
      <c r="E218" s="33">
        <v>91491648</v>
      </c>
      <c r="F218" s="33">
        <v>8647565</v>
      </c>
      <c r="G218" s="38">
        <f t="shared" si="48"/>
        <v>9.451753454042057E-2</v>
      </c>
      <c r="H218" s="33">
        <v>22189538</v>
      </c>
      <c r="I218" s="38">
        <f t="shared" si="49"/>
        <v>0.24253074991063664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30837103</v>
      </c>
      <c r="O218" s="38">
        <f t="shared" si="53"/>
        <v>0.33704828445105722</v>
      </c>
      <c r="P218" s="33">
        <v>38211141</v>
      </c>
      <c r="Q218" s="33">
        <v>103565243</v>
      </c>
      <c r="R218" s="33">
        <v>103565243</v>
      </c>
      <c r="S218" s="33">
        <v>20651256</v>
      </c>
      <c r="T218" s="38">
        <f t="shared" si="54"/>
        <v>0.19940334615929015</v>
      </c>
      <c r="U218" s="38">
        <f t="shared" si="55"/>
        <v>-0.41929140509046825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50104450</v>
      </c>
      <c r="E219" s="33">
        <v>50104450</v>
      </c>
      <c r="F219" s="33">
        <v>5024202</v>
      </c>
      <c r="G219" s="38">
        <f t="shared" si="48"/>
        <v>0.10027456643072621</v>
      </c>
      <c r="H219" s="33">
        <v>7048397</v>
      </c>
      <c r="I219" s="38">
        <f t="shared" si="49"/>
        <v>0.14067407186387637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12072599</v>
      </c>
      <c r="O219" s="38">
        <f t="shared" si="53"/>
        <v>0.24094863829460259</v>
      </c>
      <c r="P219" s="33">
        <v>9704274</v>
      </c>
      <c r="Q219" s="33">
        <v>29119732</v>
      </c>
      <c r="R219" s="33">
        <v>29119732</v>
      </c>
      <c r="S219" s="33">
        <v>4902342</v>
      </c>
      <c r="T219" s="38">
        <f t="shared" si="54"/>
        <v>0.16835120597950559</v>
      </c>
      <c r="U219" s="38">
        <f t="shared" si="55"/>
        <v>-0.27368116357802763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7084224</v>
      </c>
      <c r="E220" s="33">
        <v>7084224</v>
      </c>
      <c r="F220" s="33">
        <v>3850252</v>
      </c>
      <c r="G220" s="38">
        <f t="shared" si="48"/>
        <v>0.54349664832732558</v>
      </c>
      <c r="H220" s="33">
        <v>999802</v>
      </c>
      <c r="I220" s="38">
        <f t="shared" si="49"/>
        <v>0.14113077169778934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4850054</v>
      </c>
      <c r="O220" s="38">
        <f t="shared" si="53"/>
        <v>0.68462742002511501</v>
      </c>
      <c r="P220" s="33">
        <v>2639575</v>
      </c>
      <c r="Q220" s="33">
        <v>4337544</v>
      </c>
      <c r="R220" s="33">
        <v>4337544</v>
      </c>
      <c r="S220" s="33">
        <v>1460878</v>
      </c>
      <c r="T220" s="38">
        <f t="shared" si="54"/>
        <v>0.33679842786609199</v>
      </c>
      <c r="U220" s="38">
        <f t="shared" si="55"/>
        <v>-0.62122614436036105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20430672</v>
      </c>
      <c r="E221" s="33">
        <v>20430672</v>
      </c>
      <c r="F221" s="33">
        <v>4298787</v>
      </c>
      <c r="G221" s="38">
        <f t="shared" si="48"/>
        <v>0.21040849757658486</v>
      </c>
      <c r="H221" s="33">
        <v>519091</v>
      </c>
      <c r="I221" s="38">
        <f t="shared" si="49"/>
        <v>2.540743642695649E-2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4817878</v>
      </c>
      <c r="O221" s="38">
        <f t="shared" si="53"/>
        <v>0.23581593400354134</v>
      </c>
      <c r="P221" s="33">
        <v>7952026</v>
      </c>
      <c r="Q221" s="33">
        <v>20297217</v>
      </c>
      <c r="R221" s="33">
        <v>20297217</v>
      </c>
      <c r="S221" s="33">
        <v>7676189</v>
      </c>
      <c r="T221" s="38">
        <f t="shared" si="54"/>
        <v>0.37818923648498215</v>
      </c>
      <c r="U221" s="38">
        <f t="shared" si="55"/>
        <v>-0.93472217017399084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30480930</v>
      </c>
      <c r="E222" s="33">
        <v>30480930</v>
      </c>
      <c r="F222" s="33">
        <v>-66502</v>
      </c>
      <c r="G222" s="38">
        <f t="shared" si="48"/>
        <v>-2.1817575776067201E-3</v>
      </c>
      <c r="H222" s="33">
        <v>9430651</v>
      </c>
      <c r="I222" s="38">
        <f t="shared" si="49"/>
        <v>0.30939512016201604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9364149</v>
      </c>
      <c r="O222" s="38">
        <f t="shared" si="53"/>
        <v>0.30721336258440934</v>
      </c>
      <c r="P222" s="33">
        <v>7467939</v>
      </c>
      <c r="Q222" s="33">
        <v>29086840</v>
      </c>
      <c r="R222" s="33">
        <v>29086840</v>
      </c>
      <c r="S222" s="33">
        <v>3401808</v>
      </c>
      <c r="T222" s="38">
        <f t="shared" si="54"/>
        <v>0.11695350887205348</v>
      </c>
      <c r="U222" s="38">
        <f t="shared" si="55"/>
        <v>0.26281842955599921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252390400</v>
      </c>
      <c r="E223" s="33">
        <v>252390400</v>
      </c>
      <c r="F223" s="33">
        <v>32349003</v>
      </c>
      <c r="G223" s="38">
        <f t="shared" si="48"/>
        <v>0.12817049697611319</v>
      </c>
      <c r="H223" s="33">
        <v>37207962</v>
      </c>
      <c r="I223" s="38">
        <f t="shared" si="49"/>
        <v>0.14742225536311998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69556965</v>
      </c>
      <c r="O223" s="38">
        <f t="shared" si="53"/>
        <v>0.27559275233923319</v>
      </c>
      <c r="P223" s="33">
        <v>105589877</v>
      </c>
      <c r="Q223" s="33">
        <v>198296578</v>
      </c>
      <c r="R223" s="33">
        <v>198296578</v>
      </c>
      <c r="S223" s="33">
        <v>65545162</v>
      </c>
      <c r="T223" s="38">
        <f t="shared" si="54"/>
        <v>0.33054106460677302</v>
      </c>
      <c r="U223" s="38">
        <f t="shared" si="55"/>
        <v>-0.64761809505659329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457262060</v>
      </c>
      <c r="E224" s="34">
        <f>SUM(E217:E223)</f>
        <v>457262060</v>
      </c>
      <c r="F224" s="34">
        <f>SUM(F217:F223)</f>
        <v>55360053</v>
      </c>
      <c r="G224" s="39">
        <f t="shared" si="48"/>
        <v>0.12106854655730677</v>
      </c>
      <c r="H224" s="34">
        <f>SUM(H217:H223)</f>
        <v>80149228</v>
      </c>
      <c r="I224" s="39">
        <f t="shared" si="49"/>
        <v>0.17528073070396438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135509281</v>
      </c>
      <c r="O224" s="39">
        <f t="shared" si="53"/>
        <v>0.29634927726127114</v>
      </c>
      <c r="P224" s="34">
        <f>SUM(P217:P223)</f>
        <v>174039872</v>
      </c>
      <c r="Q224" s="34">
        <f>SUM(Q217:Q223)</f>
        <v>393229106</v>
      </c>
      <c r="R224" s="34">
        <f>SUM(R217:R223)</f>
        <v>393229106</v>
      </c>
      <c r="S224" s="34">
        <f>SUM(S217:S223)</f>
        <v>104833826</v>
      </c>
      <c r="T224" s="39">
        <f t="shared" si="54"/>
        <v>0.26659732049437868</v>
      </c>
      <c r="U224" s="39">
        <f t="shared" si="55"/>
        <v>-0.53947778127531598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31764474</v>
      </c>
      <c r="E225" s="33">
        <v>31764474</v>
      </c>
      <c r="F225" s="33">
        <v>2876527</v>
      </c>
      <c r="G225" s="38">
        <f t="shared" si="48"/>
        <v>9.0557992554827133E-2</v>
      </c>
      <c r="H225" s="33">
        <v>4786157</v>
      </c>
      <c r="I225" s="38">
        <f t="shared" si="49"/>
        <v>0.15067641290077713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7662684</v>
      </c>
      <c r="O225" s="38">
        <f t="shared" si="53"/>
        <v>0.24123440545560426</v>
      </c>
      <c r="P225" s="33">
        <v>10899190</v>
      </c>
      <c r="Q225" s="33">
        <v>37005360</v>
      </c>
      <c r="R225" s="33">
        <v>37005360</v>
      </c>
      <c r="S225" s="33">
        <v>7519415</v>
      </c>
      <c r="T225" s="38">
        <f t="shared" si="54"/>
        <v>0.20319799618217468</v>
      </c>
      <c r="U225" s="38">
        <f t="shared" si="55"/>
        <v>-0.56087039495595548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49650366</v>
      </c>
      <c r="E226" s="33">
        <v>49650366</v>
      </c>
      <c r="F226" s="33">
        <v>8584623</v>
      </c>
      <c r="G226" s="38">
        <f t="shared" si="48"/>
        <v>0.17290150489525091</v>
      </c>
      <c r="H226" s="33">
        <v>9914355</v>
      </c>
      <c r="I226" s="38">
        <f t="shared" si="49"/>
        <v>0.1996834222732618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18498978</v>
      </c>
      <c r="O226" s="38">
        <f t="shared" si="53"/>
        <v>0.37258492716851271</v>
      </c>
      <c r="P226" s="33">
        <v>17412089</v>
      </c>
      <c r="Q226" s="33">
        <v>44984259</v>
      </c>
      <c r="R226" s="33">
        <v>44984259</v>
      </c>
      <c r="S226" s="33">
        <v>10030126</v>
      </c>
      <c r="T226" s="38">
        <f t="shared" si="54"/>
        <v>0.22296968368424164</v>
      </c>
      <c r="U226" s="38">
        <f t="shared" si="55"/>
        <v>-0.4306050813317116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93733437</v>
      </c>
      <c r="E227" s="33">
        <v>93733437</v>
      </c>
      <c r="F227" s="33">
        <v>16414300</v>
      </c>
      <c r="G227" s="38">
        <f t="shared" si="48"/>
        <v>0.17511680490282247</v>
      </c>
      <c r="H227" s="33">
        <v>23043879</v>
      </c>
      <c r="I227" s="38">
        <f t="shared" si="49"/>
        <v>0.24584480989425364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39458179</v>
      </c>
      <c r="O227" s="38">
        <f t="shared" si="53"/>
        <v>0.42096161479707611</v>
      </c>
      <c r="P227" s="33">
        <v>35253543</v>
      </c>
      <c r="Q227" s="33">
        <v>78026048</v>
      </c>
      <c r="R227" s="33">
        <v>78026048</v>
      </c>
      <c r="S227" s="33">
        <v>23335777</v>
      </c>
      <c r="T227" s="38">
        <f t="shared" si="54"/>
        <v>0.29907675190726052</v>
      </c>
      <c r="U227" s="38">
        <f t="shared" si="55"/>
        <v>-0.34633863609112991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124177426</v>
      </c>
      <c r="E228" s="33">
        <v>124177426</v>
      </c>
      <c r="F228" s="33">
        <v>23898565</v>
      </c>
      <c r="G228" s="38">
        <f t="shared" si="48"/>
        <v>0.19245498775276595</v>
      </c>
      <c r="H228" s="33">
        <v>27153715</v>
      </c>
      <c r="I228" s="38">
        <f t="shared" si="49"/>
        <v>0.21866868942830237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51052280</v>
      </c>
      <c r="O228" s="38">
        <f t="shared" si="53"/>
        <v>0.41112367718106835</v>
      </c>
      <c r="P228" s="33">
        <v>48628156</v>
      </c>
      <c r="Q228" s="33">
        <v>116009339</v>
      </c>
      <c r="R228" s="33">
        <v>116009339</v>
      </c>
      <c r="S228" s="33">
        <v>28016680</v>
      </c>
      <c r="T228" s="38">
        <f t="shared" si="54"/>
        <v>0.24150366032169185</v>
      </c>
      <c r="U228" s="38">
        <f t="shared" si="55"/>
        <v>-0.44160508574497459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54163071</v>
      </c>
      <c r="E229" s="33">
        <v>54163071</v>
      </c>
      <c r="F229" s="33">
        <v>9909159</v>
      </c>
      <c r="G229" s="38">
        <f t="shared" si="48"/>
        <v>0.18295046453329797</v>
      </c>
      <c r="H229" s="33">
        <v>12361463</v>
      </c>
      <c r="I229" s="38">
        <f t="shared" si="49"/>
        <v>0.22822677465980465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22270622</v>
      </c>
      <c r="O229" s="38">
        <f t="shared" si="53"/>
        <v>0.41117723919310262</v>
      </c>
      <c r="P229" s="33">
        <v>22572025</v>
      </c>
      <c r="Q229" s="33">
        <v>49941673</v>
      </c>
      <c r="R229" s="33">
        <v>49941673</v>
      </c>
      <c r="S229" s="33">
        <v>12693113</v>
      </c>
      <c r="T229" s="38">
        <f t="shared" si="54"/>
        <v>0.25415874634396007</v>
      </c>
      <c r="U229" s="38">
        <f t="shared" si="55"/>
        <v>-0.45235471784210768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353488774</v>
      </c>
      <c r="E230" s="34">
        <f>SUM(E225:E229)</f>
        <v>353488774</v>
      </c>
      <c r="F230" s="34">
        <f>SUM(F225:F229)</f>
        <v>61683174</v>
      </c>
      <c r="G230" s="39">
        <f t="shared" si="48"/>
        <v>0.17449825436323474</v>
      </c>
      <c r="H230" s="34">
        <f>SUM(H225:H229)</f>
        <v>77259569</v>
      </c>
      <c r="I230" s="39">
        <f t="shared" si="49"/>
        <v>0.21856300590750868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138942743</v>
      </c>
      <c r="O230" s="39">
        <f t="shared" si="53"/>
        <v>0.3930612602707434</v>
      </c>
      <c r="P230" s="34">
        <f>SUM(P225:P229)</f>
        <v>134765003</v>
      </c>
      <c r="Q230" s="34">
        <f>SUM(Q225:Q229)</f>
        <v>325966679</v>
      </c>
      <c r="R230" s="34">
        <f>SUM(R225:R229)</f>
        <v>325966679</v>
      </c>
      <c r="S230" s="34">
        <f>SUM(S225:S229)</f>
        <v>81595111</v>
      </c>
      <c r="T230" s="39">
        <f t="shared" si="54"/>
        <v>0.25031733688338126</v>
      </c>
      <c r="U230" s="39">
        <f t="shared" si="55"/>
        <v>-0.42670895796292152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1046649992</v>
      </c>
      <c r="E231" s="34">
        <f>SUM(E208:E215,E217:E223,E225:E229)</f>
        <v>1046649992</v>
      </c>
      <c r="F231" s="34">
        <f>SUM(F208:F215,F217:F223,F225:F229)</f>
        <v>155714037</v>
      </c>
      <c r="G231" s="39">
        <f t="shared" si="48"/>
        <v>0.14877374307570815</v>
      </c>
      <c r="H231" s="34">
        <f>SUM(H208:H215,H217:H223,H225:H229)</f>
        <v>202065501</v>
      </c>
      <c r="I231" s="39">
        <f t="shared" si="49"/>
        <v>0.1930592868145744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357779538</v>
      </c>
      <c r="O231" s="39">
        <f t="shared" si="53"/>
        <v>0.34183302989028258</v>
      </c>
      <c r="P231" s="34">
        <f>SUM(P208:P215,P217:P223,P225:P229)</f>
        <v>407311450</v>
      </c>
      <c r="Q231" s="34">
        <f>SUM(Q208:Q215,Q217:Q223,Q225:Q229)</f>
        <v>1008438894</v>
      </c>
      <c r="R231" s="34">
        <f>SUM(R208:R215,R217:R223,R225:R229)</f>
        <v>1008438894</v>
      </c>
      <c r="S231" s="34">
        <f>SUM(S208:S215,S217:S223,S225:S229)</f>
        <v>254545740</v>
      </c>
      <c r="T231" s="39">
        <f t="shared" si="54"/>
        <v>0.25241563124398891</v>
      </c>
      <c r="U231" s="39">
        <f t="shared" si="55"/>
        <v>-0.50390419665344544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52972418</v>
      </c>
      <c r="E234" s="33">
        <v>52972418</v>
      </c>
      <c r="F234" s="33">
        <v>7591714</v>
      </c>
      <c r="G234" s="38">
        <f t="shared" ref="G234:G260" si="56">IF(($D234     =0),0,($F234     /$D234     ))</f>
        <v>0.14331446980577703</v>
      </c>
      <c r="H234" s="33">
        <v>13336799</v>
      </c>
      <c r="I234" s="38">
        <f t="shared" ref="I234:I260" si="57">IF(($D234     =0),0,($H234     /$D234     ))</f>
        <v>0.25176874123435333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20928513</v>
      </c>
      <c r="O234" s="38">
        <f t="shared" ref="O234:O260" si="61">IF(($D234     =0),0,($N234     /$D234     ))</f>
        <v>0.39508321104013033</v>
      </c>
      <c r="P234" s="33">
        <v>22138204</v>
      </c>
      <c r="Q234" s="33">
        <v>41270397</v>
      </c>
      <c r="R234" s="33">
        <v>41270397</v>
      </c>
      <c r="S234" s="33">
        <v>14881752</v>
      </c>
      <c r="T234" s="38">
        <f t="shared" ref="T234:T260" si="62">IF(($Q234     =0),0,($S234     /$Q234     ))</f>
        <v>0.36059144282038286</v>
      </c>
      <c r="U234" s="38">
        <f t="shared" ref="U234:U260" si="63">IF(($P234     =0),0,(($H234     /$P234     )-1))</f>
        <v>-0.39756635181426636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65009748</v>
      </c>
      <c r="E235" s="33">
        <v>65009748</v>
      </c>
      <c r="F235" s="33">
        <v>12429359</v>
      </c>
      <c r="G235" s="38">
        <f t="shared" si="56"/>
        <v>0.19119223473993469</v>
      </c>
      <c r="H235" s="33">
        <v>13366452</v>
      </c>
      <c r="I235" s="38">
        <f t="shared" si="57"/>
        <v>0.20560688837003338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25795811</v>
      </c>
      <c r="O235" s="38">
        <f t="shared" si="61"/>
        <v>0.39679912310996807</v>
      </c>
      <c r="P235" s="33">
        <v>25655138</v>
      </c>
      <c r="Q235" s="33">
        <v>62375385</v>
      </c>
      <c r="R235" s="33">
        <v>62375385</v>
      </c>
      <c r="S235" s="33">
        <v>17308326</v>
      </c>
      <c r="T235" s="38">
        <f t="shared" si="62"/>
        <v>0.27748647964257056</v>
      </c>
      <c r="U235" s="38">
        <f t="shared" si="63"/>
        <v>-0.47899512370582453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80402408</v>
      </c>
      <c r="E236" s="33">
        <v>80402408</v>
      </c>
      <c r="F236" s="33">
        <v>10373462</v>
      </c>
      <c r="G236" s="38">
        <f t="shared" si="56"/>
        <v>0.12901929504399917</v>
      </c>
      <c r="H236" s="33">
        <v>13641047</v>
      </c>
      <c r="I236" s="38">
        <f t="shared" si="57"/>
        <v>0.16965968233190229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24014509</v>
      </c>
      <c r="O236" s="38">
        <f t="shared" si="61"/>
        <v>0.29867897737590149</v>
      </c>
      <c r="P236" s="33">
        <v>23732505</v>
      </c>
      <c r="Q236" s="33">
        <v>68144766</v>
      </c>
      <c r="R236" s="33">
        <v>68144766</v>
      </c>
      <c r="S236" s="33">
        <v>9445961</v>
      </c>
      <c r="T236" s="38">
        <f t="shared" si="62"/>
        <v>0.13861608975221956</v>
      </c>
      <c r="U236" s="38">
        <f t="shared" si="63"/>
        <v>-0.42521672280275513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5134298</v>
      </c>
      <c r="E237" s="33">
        <v>5134298</v>
      </c>
      <c r="F237" s="33">
        <v>649177</v>
      </c>
      <c r="G237" s="38">
        <f t="shared" si="56"/>
        <v>0.12643929121371608</v>
      </c>
      <c r="H237" s="33">
        <v>74900</v>
      </c>
      <c r="I237" s="38">
        <f t="shared" si="57"/>
        <v>1.4588167652130828E-2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724077</v>
      </c>
      <c r="O237" s="38">
        <f t="shared" si="61"/>
        <v>0.14102745886584689</v>
      </c>
      <c r="P237" s="33">
        <v>1039145</v>
      </c>
      <c r="Q237" s="33">
        <v>4903326</v>
      </c>
      <c r="R237" s="33">
        <v>4903326</v>
      </c>
      <c r="S237" s="33">
        <v>454907</v>
      </c>
      <c r="T237" s="38">
        <f t="shared" si="62"/>
        <v>9.2775189738557057E-2</v>
      </c>
      <c r="U237" s="38">
        <f t="shared" si="63"/>
        <v>-0.92792151239721121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20941413</v>
      </c>
      <c r="E238" s="33">
        <v>20941413</v>
      </c>
      <c r="F238" s="33">
        <v>4988508</v>
      </c>
      <c r="G238" s="38">
        <f t="shared" si="56"/>
        <v>0.23821257906522353</v>
      </c>
      <c r="H238" s="33">
        <v>4940823</v>
      </c>
      <c r="I238" s="38">
        <f t="shared" si="57"/>
        <v>0.23593551208793789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9929331</v>
      </c>
      <c r="O238" s="38">
        <f t="shared" si="61"/>
        <v>0.47414809115316142</v>
      </c>
      <c r="P238" s="33">
        <v>11561827</v>
      </c>
      <c r="Q238" s="33">
        <v>24090808</v>
      </c>
      <c r="R238" s="33">
        <v>24090808</v>
      </c>
      <c r="S238" s="33">
        <v>5414783</v>
      </c>
      <c r="T238" s="38">
        <f t="shared" si="62"/>
        <v>0.224765520525505</v>
      </c>
      <c r="U238" s="38">
        <f t="shared" si="63"/>
        <v>-0.5726607049214627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12592825</v>
      </c>
      <c r="E239" s="33">
        <v>12592825</v>
      </c>
      <c r="F239" s="33">
        <v>2283828</v>
      </c>
      <c r="G239" s="38">
        <f t="shared" si="56"/>
        <v>0.18135946461576335</v>
      </c>
      <c r="H239" s="33">
        <v>2663509</v>
      </c>
      <c r="I239" s="38">
        <f t="shared" si="57"/>
        <v>0.21151004639546725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4947337</v>
      </c>
      <c r="O239" s="38">
        <f t="shared" si="61"/>
        <v>0.39286951101123058</v>
      </c>
      <c r="P239" s="33">
        <v>5205474</v>
      </c>
      <c r="Q239" s="33">
        <v>9068015</v>
      </c>
      <c r="R239" s="33">
        <v>9068015</v>
      </c>
      <c r="S239" s="33">
        <v>2903613</v>
      </c>
      <c r="T239" s="38">
        <f t="shared" si="62"/>
        <v>0.32020381527820585</v>
      </c>
      <c r="U239" s="38">
        <f t="shared" si="63"/>
        <v>-0.48832536671972615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237053110</v>
      </c>
      <c r="E240" s="34">
        <f>SUM(E234:E239)</f>
        <v>237053110</v>
      </c>
      <c r="F240" s="34">
        <f>SUM(F234:F239)</f>
        <v>38316048</v>
      </c>
      <c r="G240" s="39">
        <f t="shared" si="56"/>
        <v>0.16163486739321833</v>
      </c>
      <c r="H240" s="34">
        <f>SUM(H234:H239)</f>
        <v>48023530</v>
      </c>
      <c r="I240" s="39">
        <f t="shared" si="57"/>
        <v>0.20258553030584581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86339578</v>
      </c>
      <c r="O240" s="39">
        <f t="shared" si="61"/>
        <v>0.36422039769906417</v>
      </c>
      <c r="P240" s="34">
        <f>SUM(P234:P239)</f>
        <v>89332293</v>
      </c>
      <c r="Q240" s="34">
        <f>SUM(Q234:Q239)</f>
        <v>209852697</v>
      </c>
      <c r="R240" s="34">
        <f>SUM(R234:R239)</f>
        <v>209852697</v>
      </c>
      <c r="S240" s="34">
        <f>SUM(S234:S239)</f>
        <v>50409342</v>
      </c>
      <c r="T240" s="39">
        <f t="shared" si="62"/>
        <v>0.24021298139427771</v>
      </c>
      <c r="U240" s="39">
        <f t="shared" si="63"/>
        <v>-0.46241691120589501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27390136</v>
      </c>
      <c r="E241" s="33">
        <v>27390136</v>
      </c>
      <c r="F241" s="33">
        <v>7536344</v>
      </c>
      <c r="G241" s="38">
        <f t="shared" si="56"/>
        <v>0.275148104412479</v>
      </c>
      <c r="H241" s="33">
        <v>6368046</v>
      </c>
      <c r="I241" s="38">
        <f t="shared" si="57"/>
        <v>0.23249413584510861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13904390</v>
      </c>
      <c r="O241" s="38">
        <f t="shared" si="61"/>
        <v>0.50764224025758764</v>
      </c>
      <c r="P241" s="33">
        <v>10755968</v>
      </c>
      <c r="Q241" s="33">
        <v>25690612</v>
      </c>
      <c r="R241" s="33">
        <v>25690612</v>
      </c>
      <c r="S241" s="33">
        <v>6354790</v>
      </c>
      <c r="T241" s="38">
        <f t="shared" si="62"/>
        <v>0.24735845140629581</v>
      </c>
      <c r="U241" s="38">
        <f t="shared" si="63"/>
        <v>-0.40795231075436444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61823376</v>
      </c>
      <c r="E243" s="33">
        <v>61823376</v>
      </c>
      <c r="F243" s="33">
        <v>9567182</v>
      </c>
      <c r="G243" s="38">
        <f t="shared" si="56"/>
        <v>0.15475023557432385</v>
      </c>
      <c r="H243" s="33">
        <v>13855361</v>
      </c>
      <c r="I243" s="38">
        <f t="shared" si="57"/>
        <v>0.2241120090239006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23422543</v>
      </c>
      <c r="O243" s="38">
        <f t="shared" si="61"/>
        <v>0.37886224459822448</v>
      </c>
      <c r="P243" s="33">
        <v>10650861</v>
      </c>
      <c r="Q243" s="33">
        <v>37149480</v>
      </c>
      <c r="R243" s="33">
        <v>37149480</v>
      </c>
      <c r="S243" s="33">
        <v>4903262</v>
      </c>
      <c r="T243" s="38">
        <f t="shared" si="62"/>
        <v>0.13198736563741942</v>
      </c>
      <c r="U243" s="38">
        <f t="shared" si="63"/>
        <v>0.30086769510934364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13647318</v>
      </c>
      <c r="E244" s="33">
        <v>13647318</v>
      </c>
      <c r="F244" s="33">
        <v>1113788</v>
      </c>
      <c r="G244" s="38">
        <f t="shared" si="56"/>
        <v>8.161222593332991E-2</v>
      </c>
      <c r="H244" s="33">
        <v>834917</v>
      </c>
      <c r="I244" s="38">
        <f t="shared" si="57"/>
        <v>6.1178101074511493E-2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1948705</v>
      </c>
      <c r="O244" s="38">
        <f t="shared" si="61"/>
        <v>0.14279032700784139</v>
      </c>
      <c r="P244" s="33">
        <v>2711373</v>
      </c>
      <c r="Q244" s="33">
        <v>10302566</v>
      </c>
      <c r="R244" s="33">
        <v>10302566</v>
      </c>
      <c r="S244" s="33">
        <v>797081</v>
      </c>
      <c r="T244" s="38">
        <f t="shared" si="62"/>
        <v>7.7367230649141194E-2</v>
      </c>
      <c r="U244" s="38">
        <f t="shared" si="63"/>
        <v>-0.69206855714798365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12655740</v>
      </c>
      <c r="E245" s="33">
        <v>12655740</v>
      </c>
      <c r="F245" s="33">
        <v>2290569</v>
      </c>
      <c r="G245" s="38">
        <f t="shared" si="56"/>
        <v>0.18099052287736631</v>
      </c>
      <c r="H245" s="33">
        <v>2696283</v>
      </c>
      <c r="I245" s="38">
        <f t="shared" si="57"/>
        <v>0.21304822949902574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4986852</v>
      </c>
      <c r="O245" s="38">
        <f t="shared" si="61"/>
        <v>0.39403875237639208</v>
      </c>
      <c r="P245" s="33">
        <v>5367972</v>
      </c>
      <c r="Q245" s="33">
        <v>27521573</v>
      </c>
      <c r="R245" s="33">
        <v>27521573</v>
      </c>
      <c r="S245" s="33">
        <v>2946910</v>
      </c>
      <c r="T245" s="38">
        <f t="shared" si="62"/>
        <v>0.1070763651481694</v>
      </c>
      <c r="U245" s="38">
        <f t="shared" si="63"/>
        <v>-0.49770919073348374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39684506</v>
      </c>
      <c r="E246" s="33">
        <v>39684506</v>
      </c>
      <c r="F246" s="33">
        <v>2423783</v>
      </c>
      <c r="G246" s="38">
        <f t="shared" si="56"/>
        <v>6.1076305195785982E-2</v>
      </c>
      <c r="H246" s="33">
        <v>10277814</v>
      </c>
      <c r="I246" s="38">
        <f t="shared" si="57"/>
        <v>0.25898807962986864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12701597</v>
      </c>
      <c r="O246" s="38">
        <f t="shared" si="61"/>
        <v>0.32006438482565464</v>
      </c>
      <c r="P246" s="33">
        <v>16114268</v>
      </c>
      <c r="Q246" s="33">
        <v>35915475</v>
      </c>
      <c r="R246" s="33">
        <v>35915475</v>
      </c>
      <c r="S246" s="33">
        <v>11584367</v>
      </c>
      <c r="T246" s="38">
        <f t="shared" si="62"/>
        <v>0.32254528166479768</v>
      </c>
      <c r="U246" s="38">
        <f t="shared" si="63"/>
        <v>-0.36219169248022931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155201076</v>
      </c>
      <c r="E247" s="34">
        <f>SUM(E241:E246)</f>
        <v>155201076</v>
      </c>
      <c r="F247" s="34">
        <f>SUM(F241:F246)</f>
        <v>22931666</v>
      </c>
      <c r="G247" s="39">
        <f t="shared" si="56"/>
        <v>0.14775455551609706</v>
      </c>
      <c r="H247" s="34">
        <f>SUM(H241:H246)</f>
        <v>34032421</v>
      </c>
      <c r="I247" s="39">
        <f t="shared" si="57"/>
        <v>0.21927954288151971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56964087</v>
      </c>
      <c r="O247" s="39">
        <f t="shared" si="61"/>
        <v>0.3670340983976168</v>
      </c>
      <c r="P247" s="34">
        <f>SUM(P241:P246)</f>
        <v>45600442</v>
      </c>
      <c r="Q247" s="34">
        <f>SUM(Q241:Q246)</f>
        <v>136579706</v>
      </c>
      <c r="R247" s="34">
        <f>SUM(R241:R246)</f>
        <v>136579706</v>
      </c>
      <c r="S247" s="34">
        <f>SUM(S241:S246)</f>
        <v>26586410</v>
      </c>
      <c r="T247" s="39">
        <f t="shared" si="62"/>
        <v>0.19465856808917131</v>
      </c>
      <c r="U247" s="39">
        <f t="shared" si="63"/>
        <v>-0.2536822121154001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6294139</v>
      </c>
      <c r="E248" s="33">
        <v>6294139</v>
      </c>
      <c r="F248" s="33">
        <v>541627</v>
      </c>
      <c r="G248" s="38">
        <f t="shared" si="56"/>
        <v>8.6052595915025079E-2</v>
      </c>
      <c r="H248" s="33">
        <v>2422</v>
      </c>
      <c r="I248" s="38">
        <f t="shared" si="57"/>
        <v>3.8480243286651282E-4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544049</v>
      </c>
      <c r="O248" s="38">
        <f t="shared" si="61"/>
        <v>8.6437398347891589E-2</v>
      </c>
      <c r="P248" s="33">
        <v>1313875</v>
      </c>
      <c r="Q248" s="33">
        <v>5376299</v>
      </c>
      <c r="R248" s="33">
        <v>5376299</v>
      </c>
      <c r="S248" s="33">
        <v>435899</v>
      </c>
      <c r="T248" s="38">
        <f t="shared" si="62"/>
        <v>8.1077893919218408E-2</v>
      </c>
      <c r="U248" s="38">
        <f t="shared" si="63"/>
        <v>-0.99815659784987154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5686796</v>
      </c>
      <c r="E249" s="33">
        <v>5686796</v>
      </c>
      <c r="F249" s="33">
        <v>589204</v>
      </c>
      <c r="G249" s="38">
        <f t="shared" si="56"/>
        <v>0.10360913245349403</v>
      </c>
      <c r="H249" s="33">
        <v>600283</v>
      </c>
      <c r="I249" s="38">
        <f t="shared" si="57"/>
        <v>0.1055573296457267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1189487</v>
      </c>
      <c r="O249" s="38">
        <f t="shared" si="61"/>
        <v>0.20916646209922071</v>
      </c>
      <c r="P249" s="33">
        <v>0</v>
      </c>
      <c r="Q249" s="33">
        <v>1799411</v>
      </c>
      <c r="R249" s="33">
        <v>1799411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15813375</v>
      </c>
      <c r="E250" s="33">
        <v>15813375</v>
      </c>
      <c r="F250" s="33">
        <v>1957482</v>
      </c>
      <c r="G250" s="38">
        <f t="shared" si="56"/>
        <v>0.1237864782185966</v>
      </c>
      <c r="H250" s="33">
        <v>3078022</v>
      </c>
      <c r="I250" s="38">
        <f t="shared" si="57"/>
        <v>0.19464674682033406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5035504</v>
      </c>
      <c r="O250" s="38">
        <f t="shared" si="61"/>
        <v>0.31843322503893068</v>
      </c>
      <c r="P250" s="33">
        <v>5829432</v>
      </c>
      <c r="Q250" s="33">
        <v>13884439</v>
      </c>
      <c r="R250" s="33">
        <v>13884439</v>
      </c>
      <c r="S250" s="33">
        <v>3450267</v>
      </c>
      <c r="T250" s="38">
        <f t="shared" si="62"/>
        <v>0.24849884104067871</v>
      </c>
      <c r="U250" s="38">
        <f t="shared" si="63"/>
        <v>-0.47198594991759057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781651</v>
      </c>
      <c r="E251" s="33">
        <v>781651</v>
      </c>
      <c r="F251" s="33">
        <v>216342</v>
      </c>
      <c r="G251" s="38">
        <f t="shared" si="56"/>
        <v>0.2767756965704643</v>
      </c>
      <c r="H251" s="33">
        <v>226534</v>
      </c>
      <c r="I251" s="38">
        <f t="shared" si="57"/>
        <v>0.28981476387799671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442876</v>
      </c>
      <c r="O251" s="38">
        <f t="shared" si="61"/>
        <v>0.56659046044846106</v>
      </c>
      <c r="P251" s="33">
        <v>439227</v>
      </c>
      <c r="Q251" s="33">
        <v>2206350</v>
      </c>
      <c r="R251" s="33">
        <v>2206350</v>
      </c>
      <c r="S251" s="33">
        <v>215916</v>
      </c>
      <c r="T251" s="38">
        <f t="shared" si="62"/>
        <v>9.7861173431232573E-2</v>
      </c>
      <c r="U251" s="38">
        <f t="shared" si="63"/>
        <v>-0.48424391032427427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22357519</v>
      </c>
      <c r="E252" s="33">
        <v>22357519</v>
      </c>
      <c r="F252" s="33">
        <v>5071288</v>
      </c>
      <c r="G252" s="38">
        <f t="shared" si="56"/>
        <v>0.22682695696244293</v>
      </c>
      <c r="H252" s="33">
        <v>6899564</v>
      </c>
      <c r="I252" s="38">
        <f t="shared" si="57"/>
        <v>0.30860150448714813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11970852</v>
      </c>
      <c r="O252" s="38">
        <f t="shared" si="61"/>
        <v>0.53542846144959111</v>
      </c>
      <c r="P252" s="33">
        <v>10780215</v>
      </c>
      <c r="Q252" s="33">
        <v>41050539</v>
      </c>
      <c r="R252" s="33">
        <v>41050539</v>
      </c>
      <c r="S252" s="33">
        <v>7650609</v>
      </c>
      <c r="T252" s="38">
        <f t="shared" si="62"/>
        <v>0.18637048833877676</v>
      </c>
      <c r="U252" s="38">
        <f t="shared" si="63"/>
        <v>-0.35997899856357229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35948639</v>
      </c>
      <c r="E253" s="33">
        <v>35948639</v>
      </c>
      <c r="F253" s="33">
        <v>762094</v>
      </c>
      <c r="G253" s="38">
        <f t="shared" si="56"/>
        <v>2.1199523019494564E-2</v>
      </c>
      <c r="H253" s="33">
        <v>5906978</v>
      </c>
      <c r="I253" s="38">
        <f t="shared" si="57"/>
        <v>0.16431715259095067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6669072</v>
      </c>
      <c r="O253" s="38">
        <f t="shared" si="61"/>
        <v>0.18551667561044521</v>
      </c>
      <c r="P253" s="33">
        <v>17997477</v>
      </c>
      <c r="Q253" s="33">
        <v>55153983</v>
      </c>
      <c r="R253" s="33">
        <v>55153983</v>
      </c>
      <c r="S253" s="33">
        <v>10875677</v>
      </c>
      <c r="T253" s="38">
        <f t="shared" si="62"/>
        <v>0.19718751771744208</v>
      </c>
      <c r="U253" s="38">
        <f t="shared" si="63"/>
        <v>-0.6717885512508226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86882119</v>
      </c>
      <c r="E254" s="34">
        <f>SUM(E248:E253)</f>
        <v>86882119</v>
      </c>
      <c r="F254" s="34">
        <f>SUM(F248:F253)</f>
        <v>9138037</v>
      </c>
      <c r="G254" s="39">
        <f t="shared" si="56"/>
        <v>0.1051774186124535</v>
      </c>
      <c r="H254" s="34">
        <f>SUM(H248:H253)</f>
        <v>16713803</v>
      </c>
      <c r="I254" s="39">
        <f t="shared" si="57"/>
        <v>0.19237333518534463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25851840</v>
      </c>
      <c r="O254" s="39">
        <f t="shared" si="61"/>
        <v>0.29755075379779816</v>
      </c>
      <c r="P254" s="34">
        <f>SUM(P248:P253)</f>
        <v>36360226</v>
      </c>
      <c r="Q254" s="34">
        <f>SUM(Q248:Q253)</f>
        <v>119471021</v>
      </c>
      <c r="R254" s="34">
        <f>SUM(R248:R253)</f>
        <v>119471021</v>
      </c>
      <c r="S254" s="34">
        <f>SUM(S248:S253)</f>
        <v>22628368</v>
      </c>
      <c r="T254" s="39">
        <f t="shared" si="62"/>
        <v>0.18940465905953879</v>
      </c>
      <c r="U254" s="39">
        <f t="shared" si="63"/>
        <v>-0.54032730709649601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57834655</v>
      </c>
      <c r="E255" s="33">
        <v>57834655</v>
      </c>
      <c r="F255" s="33">
        <v>11512214</v>
      </c>
      <c r="G255" s="38">
        <f t="shared" si="56"/>
        <v>0.19905390634732756</v>
      </c>
      <c r="H255" s="33">
        <v>14817976</v>
      </c>
      <c r="I255" s="38">
        <f t="shared" si="57"/>
        <v>0.25621274995069998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26330190</v>
      </c>
      <c r="O255" s="38">
        <f t="shared" si="61"/>
        <v>0.45526665629802754</v>
      </c>
      <c r="P255" s="33">
        <v>25307156</v>
      </c>
      <c r="Q255" s="33">
        <v>56410250</v>
      </c>
      <c r="R255" s="33">
        <v>56410250</v>
      </c>
      <c r="S255" s="33">
        <v>13543335</v>
      </c>
      <c r="T255" s="38">
        <f t="shared" si="62"/>
        <v>0.24008642046436596</v>
      </c>
      <c r="U255" s="38">
        <f t="shared" si="63"/>
        <v>-0.41447486236699216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9931342</v>
      </c>
      <c r="E256" s="33">
        <v>9931342</v>
      </c>
      <c r="F256" s="33">
        <v>727512</v>
      </c>
      <c r="G256" s="38">
        <f t="shared" si="56"/>
        <v>7.3254148331615199E-2</v>
      </c>
      <c r="H256" s="33">
        <v>933571</v>
      </c>
      <c r="I256" s="38">
        <f t="shared" si="57"/>
        <v>9.4002502380846412E-2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1661083</v>
      </c>
      <c r="O256" s="38">
        <f t="shared" si="61"/>
        <v>0.16725665071246162</v>
      </c>
      <c r="P256" s="33">
        <v>1048703</v>
      </c>
      <c r="Q256" s="33">
        <v>4087342</v>
      </c>
      <c r="R256" s="33">
        <v>4087342</v>
      </c>
      <c r="S256" s="33">
        <v>612181</v>
      </c>
      <c r="T256" s="38">
        <f t="shared" si="62"/>
        <v>0.14977484144952882</v>
      </c>
      <c r="U256" s="38">
        <f t="shared" si="63"/>
        <v>-0.10978513459006034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61474771</v>
      </c>
      <c r="E257" s="33">
        <v>61474771</v>
      </c>
      <c r="F257" s="33">
        <v>11638568</v>
      </c>
      <c r="G257" s="38">
        <f t="shared" si="56"/>
        <v>0.18932267352407056</v>
      </c>
      <c r="H257" s="33">
        <v>14396851</v>
      </c>
      <c r="I257" s="38">
        <f t="shared" si="57"/>
        <v>0.23419120991926917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26035419</v>
      </c>
      <c r="O257" s="38">
        <f t="shared" si="61"/>
        <v>0.42351388344333973</v>
      </c>
      <c r="P257" s="33">
        <v>4347695</v>
      </c>
      <c r="Q257" s="33">
        <v>51837435</v>
      </c>
      <c r="R257" s="33">
        <v>51837435</v>
      </c>
      <c r="S257" s="33">
        <v>2711107</v>
      </c>
      <c r="T257" s="38">
        <f t="shared" si="62"/>
        <v>5.2300176503717828E-2</v>
      </c>
      <c r="U257" s="38">
        <f t="shared" si="63"/>
        <v>2.3113755679733745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28352772</v>
      </c>
      <c r="E258" s="33">
        <v>28352772</v>
      </c>
      <c r="F258" s="33">
        <v>5572364</v>
      </c>
      <c r="G258" s="38">
        <f t="shared" si="56"/>
        <v>0.19653683244798781</v>
      </c>
      <c r="H258" s="33">
        <v>5900026</v>
      </c>
      <c r="I258" s="38">
        <f t="shared" si="57"/>
        <v>0.20809344497250568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11472390</v>
      </c>
      <c r="O258" s="38">
        <f t="shared" si="61"/>
        <v>0.40463027742049351</v>
      </c>
      <c r="P258" s="33">
        <v>6706030</v>
      </c>
      <c r="Q258" s="33">
        <v>30492081</v>
      </c>
      <c r="R258" s="33">
        <v>30492081</v>
      </c>
      <c r="S258" s="33">
        <v>3649600</v>
      </c>
      <c r="T258" s="38">
        <f t="shared" si="62"/>
        <v>0.11969009265061312</v>
      </c>
      <c r="U258" s="38">
        <f t="shared" si="63"/>
        <v>-0.12019093263823755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157593540</v>
      </c>
      <c r="E259" s="34">
        <f>SUM(E255:E258)</f>
        <v>157593540</v>
      </c>
      <c r="F259" s="34">
        <f>SUM(F255:F258)</f>
        <v>29450658</v>
      </c>
      <c r="G259" s="39">
        <f t="shared" si="56"/>
        <v>0.18687731743318919</v>
      </c>
      <c r="H259" s="34">
        <f>SUM(H255:H258)</f>
        <v>36048424</v>
      </c>
      <c r="I259" s="39">
        <f t="shared" si="57"/>
        <v>0.22874303096434029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65499082</v>
      </c>
      <c r="O259" s="39">
        <f t="shared" si="61"/>
        <v>0.41562034839752948</v>
      </c>
      <c r="P259" s="34">
        <f>SUM(P255:P258)</f>
        <v>37409584</v>
      </c>
      <c r="Q259" s="34">
        <f>SUM(Q255:Q258)</f>
        <v>142827108</v>
      </c>
      <c r="R259" s="34">
        <f>SUM(R255:R258)</f>
        <v>142827108</v>
      </c>
      <c r="S259" s="34">
        <f>SUM(S255:S258)</f>
        <v>20516223</v>
      </c>
      <c r="T259" s="39">
        <f t="shared" si="62"/>
        <v>0.14364376123893791</v>
      </c>
      <c r="U259" s="39">
        <f t="shared" si="63"/>
        <v>-3.6385328422791297E-2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636729845</v>
      </c>
      <c r="E260" s="34">
        <f>SUM(E234:E239,E241:E246,E248:E253,E255:E258)</f>
        <v>636729845</v>
      </c>
      <c r="F260" s="34">
        <f>SUM(F234:F239,F241:F246,F248:F253,F255:F258)</f>
        <v>99836409</v>
      </c>
      <c r="G260" s="39">
        <f t="shared" si="56"/>
        <v>0.15679555432178618</v>
      </c>
      <c r="H260" s="34">
        <f>SUM(H234:H239,H241:H246,H248:H253,H255:H258)</f>
        <v>134818178</v>
      </c>
      <c r="I260" s="39">
        <f t="shared" si="57"/>
        <v>0.21173528939891298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234654587</v>
      </c>
      <c r="O260" s="39">
        <f t="shared" si="61"/>
        <v>0.36853084372069916</v>
      </c>
      <c r="P260" s="34">
        <f>SUM(P234:P239,P241:P246,P248:P253,P255:P258)</f>
        <v>208702545</v>
      </c>
      <c r="Q260" s="34">
        <f>SUM(Q234:Q239,Q241:Q246,Q248:Q253,Q255:Q258)</f>
        <v>608730532</v>
      </c>
      <c r="R260" s="34">
        <f>SUM(R234:R239,R241:R246,R248:R253,R255:R258)</f>
        <v>608730532</v>
      </c>
      <c r="S260" s="34">
        <f>SUM(S234:S239,S241:S246,S248:S253,S255:S258)</f>
        <v>120140343</v>
      </c>
      <c r="T260" s="39">
        <f t="shared" si="62"/>
        <v>0.19736211128637787</v>
      </c>
      <c r="U260" s="39">
        <f t="shared" si="63"/>
        <v>-0.35401756600524448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11368858</v>
      </c>
      <c r="E263" s="33">
        <v>11368858</v>
      </c>
      <c r="F263" s="33">
        <v>2084292</v>
      </c>
      <c r="G263" s="38">
        <f t="shared" ref="G263:G299" si="64">IF(($D263     =0),0,($F263     /$D263     ))</f>
        <v>0.18333345354476235</v>
      </c>
      <c r="H263" s="33">
        <v>2511377</v>
      </c>
      <c r="I263" s="38">
        <f t="shared" ref="I263:I299" si="65">IF(($D263     =0),0,($H263     /$D263     ))</f>
        <v>0.22089967171724723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4595669</v>
      </c>
      <c r="O263" s="38">
        <f t="shared" ref="O263:O299" si="69">IF(($D263     =0),0,($N263     /$D263     ))</f>
        <v>0.40423312526200961</v>
      </c>
      <c r="P263" s="33">
        <v>5243007</v>
      </c>
      <c r="Q263" s="33">
        <v>10251953</v>
      </c>
      <c r="R263" s="33">
        <v>10251953</v>
      </c>
      <c r="S263" s="33">
        <v>2407415</v>
      </c>
      <c r="T263" s="38">
        <f t="shared" ref="T263:T299" si="70">IF(($Q263     =0),0,($S263     /$Q263     ))</f>
        <v>0.23482501334136041</v>
      </c>
      <c r="U263" s="38">
        <f t="shared" ref="U263:U299" si="71">IF(($P263     =0),0,(($H263     /$P263     )-1))</f>
        <v>-0.52100445412336849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25120090</v>
      </c>
      <c r="E264" s="33">
        <v>25120090</v>
      </c>
      <c r="F264" s="33">
        <v>4509293</v>
      </c>
      <c r="G264" s="38">
        <f t="shared" si="64"/>
        <v>0.17950942850921314</v>
      </c>
      <c r="H264" s="33">
        <v>7407678</v>
      </c>
      <c r="I264" s="38">
        <f t="shared" si="65"/>
        <v>0.2948905835926543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11916971</v>
      </c>
      <c r="O264" s="38">
        <f t="shared" si="69"/>
        <v>0.4744000121018675</v>
      </c>
      <c r="P264" s="33">
        <v>10698046</v>
      </c>
      <c r="Q264" s="33">
        <v>22859676</v>
      </c>
      <c r="R264" s="33">
        <v>22859676</v>
      </c>
      <c r="S264" s="33">
        <v>6481469</v>
      </c>
      <c r="T264" s="38">
        <f t="shared" si="70"/>
        <v>0.28353284622231739</v>
      </c>
      <c r="U264" s="38">
        <f t="shared" si="71"/>
        <v>-0.30756719498121432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17323985</v>
      </c>
      <c r="E265" s="33">
        <v>17323985</v>
      </c>
      <c r="F265" s="33">
        <v>2989512</v>
      </c>
      <c r="G265" s="38">
        <f t="shared" si="64"/>
        <v>0.17256491505851571</v>
      </c>
      <c r="H265" s="33">
        <v>4024088</v>
      </c>
      <c r="I265" s="38">
        <f t="shared" si="65"/>
        <v>0.23228420019989626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7013600</v>
      </c>
      <c r="O265" s="38">
        <f t="shared" si="69"/>
        <v>0.40484911525841194</v>
      </c>
      <c r="P265" s="33">
        <v>6830606</v>
      </c>
      <c r="Q265" s="33">
        <v>16017019</v>
      </c>
      <c r="R265" s="33">
        <v>16017019</v>
      </c>
      <c r="S265" s="33">
        <v>5522403</v>
      </c>
      <c r="T265" s="38">
        <f t="shared" si="70"/>
        <v>0.34478344565864599</v>
      </c>
      <c r="U265" s="38">
        <f t="shared" si="71"/>
        <v>-0.41087394002816147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21410994</v>
      </c>
      <c r="E266" s="33">
        <v>21410994</v>
      </c>
      <c r="F266" s="33">
        <v>3687991</v>
      </c>
      <c r="G266" s="38">
        <f t="shared" si="64"/>
        <v>0.17224753787703645</v>
      </c>
      <c r="H266" s="33">
        <v>4994104</v>
      </c>
      <c r="I266" s="38">
        <f t="shared" si="65"/>
        <v>0.23324951658012702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8682095</v>
      </c>
      <c r="O266" s="38">
        <f t="shared" si="69"/>
        <v>0.40549705445716344</v>
      </c>
      <c r="P266" s="33">
        <v>9449977</v>
      </c>
      <c r="Q266" s="33">
        <v>19428027</v>
      </c>
      <c r="R266" s="33">
        <v>19428027</v>
      </c>
      <c r="S266" s="33">
        <v>5732161</v>
      </c>
      <c r="T266" s="38">
        <f t="shared" si="70"/>
        <v>0.29504596632483576</v>
      </c>
      <c r="U266" s="38">
        <f t="shared" si="71"/>
        <v>-0.47152210000087835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75223927</v>
      </c>
      <c r="E267" s="34">
        <f>SUM(E263:E266)</f>
        <v>75223927</v>
      </c>
      <c r="F267" s="34">
        <f>SUM(F263:F266)</f>
        <v>13271088</v>
      </c>
      <c r="G267" s="39">
        <f t="shared" si="64"/>
        <v>0.17642110069579325</v>
      </c>
      <c r="H267" s="34">
        <f>SUM(H263:H266)</f>
        <v>18937247</v>
      </c>
      <c r="I267" s="39">
        <f t="shared" si="65"/>
        <v>0.25174499331841582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32208335</v>
      </c>
      <c r="O267" s="39">
        <f t="shared" si="69"/>
        <v>0.42816609401420908</v>
      </c>
      <c r="P267" s="34">
        <f>SUM(P263:P266)</f>
        <v>32221636</v>
      </c>
      <c r="Q267" s="34">
        <f>SUM(Q263:Q266)</f>
        <v>68556675</v>
      </c>
      <c r="R267" s="34">
        <f>SUM(R263:R266)</f>
        <v>68556675</v>
      </c>
      <c r="S267" s="34">
        <f>SUM(S263:S266)</f>
        <v>20143448</v>
      </c>
      <c r="T267" s="39">
        <f t="shared" si="70"/>
        <v>0.29382183427069647</v>
      </c>
      <c r="U267" s="39">
        <f t="shared" si="71"/>
        <v>-0.41228164206187423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1684417</v>
      </c>
      <c r="E268" s="33">
        <v>1684417</v>
      </c>
      <c r="F268" s="33">
        <v>830</v>
      </c>
      <c r="G268" s="38">
        <f t="shared" si="64"/>
        <v>4.9275209167326138E-4</v>
      </c>
      <c r="H268" s="33">
        <v>10426</v>
      </c>
      <c r="I268" s="38">
        <f t="shared" si="65"/>
        <v>6.1896786840788236E-3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11256</v>
      </c>
      <c r="O268" s="38">
        <f t="shared" si="69"/>
        <v>6.6824307757520855E-3</v>
      </c>
      <c r="P268" s="33">
        <v>13368</v>
      </c>
      <c r="Q268" s="33">
        <v>367570</v>
      </c>
      <c r="R268" s="33">
        <v>367570</v>
      </c>
      <c r="S268" s="33">
        <v>3962</v>
      </c>
      <c r="T268" s="38">
        <f t="shared" si="70"/>
        <v>1.0778899257284327E-2</v>
      </c>
      <c r="U268" s="38">
        <f t="shared" si="71"/>
        <v>-0.22007779772591263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3845234</v>
      </c>
      <c r="E269" s="33">
        <v>3845234</v>
      </c>
      <c r="F269" s="33">
        <v>396624</v>
      </c>
      <c r="G269" s="38">
        <f t="shared" si="64"/>
        <v>0.10314690861466429</v>
      </c>
      <c r="H269" s="33">
        <v>389352</v>
      </c>
      <c r="I269" s="38">
        <f t="shared" si="65"/>
        <v>0.10125573632189874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785976</v>
      </c>
      <c r="O269" s="38">
        <f t="shared" si="69"/>
        <v>0.20440264493656302</v>
      </c>
      <c r="P269" s="33">
        <v>659722</v>
      </c>
      <c r="Q269" s="33">
        <v>2368471</v>
      </c>
      <c r="R269" s="33">
        <v>2368471</v>
      </c>
      <c r="S269" s="33">
        <v>334602</v>
      </c>
      <c r="T269" s="38">
        <f t="shared" si="70"/>
        <v>0.1412734207005279</v>
      </c>
      <c r="U269" s="38">
        <f t="shared" si="71"/>
        <v>-0.40982413804602547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2088948</v>
      </c>
      <c r="E270" s="33">
        <v>2088948</v>
      </c>
      <c r="F270" s="33">
        <v>502073</v>
      </c>
      <c r="G270" s="38">
        <f t="shared" si="64"/>
        <v>0.24034729442762578</v>
      </c>
      <c r="H270" s="33">
        <v>562141</v>
      </c>
      <c r="I270" s="38">
        <f t="shared" si="65"/>
        <v>0.2691024381650477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1064214</v>
      </c>
      <c r="O270" s="38">
        <f t="shared" si="69"/>
        <v>0.50944973259267345</v>
      </c>
      <c r="P270" s="33">
        <v>1015572</v>
      </c>
      <c r="Q270" s="33">
        <v>2042930</v>
      </c>
      <c r="R270" s="33">
        <v>2042930</v>
      </c>
      <c r="S270" s="33">
        <v>530561</v>
      </c>
      <c r="T270" s="38">
        <f t="shared" si="70"/>
        <v>0.25970591258633435</v>
      </c>
      <c r="U270" s="38">
        <f t="shared" si="71"/>
        <v>-0.44647843776709084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2193819</v>
      </c>
      <c r="E271" s="33">
        <v>2193819</v>
      </c>
      <c r="F271" s="33">
        <v>463043</v>
      </c>
      <c r="G271" s="38">
        <f t="shared" si="64"/>
        <v>0.21106709350224426</v>
      </c>
      <c r="H271" s="33">
        <v>499442</v>
      </c>
      <c r="I271" s="38">
        <f t="shared" si="65"/>
        <v>0.2276587083984595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962485</v>
      </c>
      <c r="O271" s="38">
        <f t="shared" si="69"/>
        <v>0.43872580190070376</v>
      </c>
      <c r="P271" s="33">
        <v>1045106</v>
      </c>
      <c r="Q271" s="33">
        <v>2603664</v>
      </c>
      <c r="R271" s="33">
        <v>2603664</v>
      </c>
      <c r="S271" s="33">
        <v>560532</v>
      </c>
      <c r="T271" s="38">
        <f t="shared" si="70"/>
        <v>0.21528584333462383</v>
      </c>
      <c r="U271" s="38">
        <f t="shared" si="71"/>
        <v>-0.52211354637711382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2034</v>
      </c>
      <c r="G272" s="38">
        <f t="shared" si="64"/>
        <v>0</v>
      </c>
      <c r="H272" s="33">
        <v>2034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4068</v>
      </c>
      <c r="O272" s="38">
        <f t="shared" si="69"/>
        <v>0</v>
      </c>
      <c r="P272" s="33">
        <v>349611</v>
      </c>
      <c r="Q272" s="33">
        <v>1</v>
      </c>
      <c r="R272" s="33">
        <v>1</v>
      </c>
      <c r="S272" s="33">
        <v>177078</v>
      </c>
      <c r="T272" s="38">
        <f t="shared" si="70"/>
        <v>177078</v>
      </c>
      <c r="U272" s="38">
        <f t="shared" si="71"/>
        <v>-0.99418210525412531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216472</v>
      </c>
      <c r="E273" s="33">
        <v>216472</v>
      </c>
      <c r="F273" s="33">
        <v>257404</v>
      </c>
      <c r="G273" s="38">
        <f t="shared" si="64"/>
        <v>1.1890868103034111</v>
      </c>
      <c r="H273" s="33">
        <v>294424</v>
      </c>
      <c r="I273" s="38">
        <f t="shared" si="65"/>
        <v>1.3601019993347869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551828</v>
      </c>
      <c r="O273" s="38">
        <f t="shared" si="69"/>
        <v>2.5491888096381978</v>
      </c>
      <c r="P273" s="33">
        <v>499940</v>
      </c>
      <c r="Q273" s="33">
        <v>794882</v>
      </c>
      <c r="R273" s="33">
        <v>794882</v>
      </c>
      <c r="S273" s="33">
        <v>254810</v>
      </c>
      <c r="T273" s="38">
        <f t="shared" si="70"/>
        <v>0.32056330373564879</v>
      </c>
      <c r="U273" s="38">
        <f t="shared" si="71"/>
        <v>-0.41108132975957112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8653190</v>
      </c>
      <c r="E274" s="33">
        <v>8653190</v>
      </c>
      <c r="F274" s="33">
        <v>1174563</v>
      </c>
      <c r="G274" s="38">
        <f t="shared" si="64"/>
        <v>0.13573757192434235</v>
      </c>
      <c r="H274" s="33">
        <v>1535865</v>
      </c>
      <c r="I274" s="38">
        <f t="shared" si="65"/>
        <v>0.17749119110986816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2710428</v>
      </c>
      <c r="O274" s="38">
        <f t="shared" si="69"/>
        <v>0.31322876303421049</v>
      </c>
      <c r="P274" s="33">
        <v>3733192</v>
      </c>
      <c r="Q274" s="33">
        <v>8854901</v>
      </c>
      <c r="R274" s="33">
        <v>8854901</v>
      </c>
      <c r="S274" s="33">
        <v>2179290</v>
      </c>
      <c r="T274" s="38">
        <f t="shared" si="70"/>
        <v>0.24611116487920079</v>
      </c>
      <c r="U274" s="38">
        <f t="shared" si="71"/>
        <v>-0.58859201455483667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18682080</v>
      </c>
      <c r="E275" s="34">
        <f>SUM(E268:E274)</f>
        <v>18682080</v>
      </c>
      <c r="F275" s="34">
        <f>SUM(F268:F274)</f>
        <v>2796571</v>
      </c>
      <c r="G275" s="39">
        <f t="shared" si="64"/>
        <v>0.14969270017043071</v>
      </c>
      <c r="H275" s="34">
        <f>SUM(H268:H274)</f>
        <v>3293684</v>
      </c>
      <c r="I275" s="39">
        <f t="shared" si="65"/>
        <v>0.17630178224266249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6090255</v>
      </c>
      <c r="O275" s="39">
        <f t="shared" si="69"/>
        <v>0.3259944824130932</v>
      </c>
      <c r="P275" s="34">
        <f>SUM(P268:P274)</f>
        <v>7316511</v>
      </c>
      <c r="Q275" s="34">
        <f>SUM(Q268:Q274)</f>
        <v>17032419</v>
      </c>
      <c r="R275" s="34">
        <f>SUM(R268:R274)</f>
        <v>17032419</v>
      </c>
      <c r="S275" s="34">
        <f>SUM(S268:S274)</f>
        <v>4040835</v>
      </c>
      <c r="T275" s="39">
        <f t="shared" si="70"/>
        <v>0.2372437526343146</v>
      </c>
      <c r="U275" s="39">
        <f t="shared" si="71"/>
        <v>-0.54982859999800449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6787402</v>
      </c>
      <c r="E276" s="33">
        <v>6787402</v>
      </c>
      <c r="F276" s="33">
        <v>2932798</v>
      </c>
      <c r="G276" s="38">
        <f t="shared" si="64"/>
        <v>0.43209434184095769</v>
      </c>
      <c r="H276" s="33">
        <v>2843304</v>
      </c>
      <c r="I276" s="38">
        <f t="shared" si="65"/>
        <v>0.41890903176207922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5776102</v>
      </c>
      <c r="O276" s="38">
        <f t="shared" si="69"/>
        <v>0.85100337360303691</v>
      </c>
      <c r="P276" s="33">
        <v>4629566</v>
      </c>
      <c r="Q276" s="33">
        <v>4321771</v>
      </c>
      <c r="R276" s="33">
        <v>4321771</v>
      </c>
      <c r="S276" s="33">
        <v>2327192</v>
      </c>
      <c r="T276" s="38">
        <f t="shared" si="70"/>
        <v>0.53848109953072476</v>
      </c>
      <c r="U276" s="38">
        <f t="shared" si="71"/>
        <v>-0.38583789495602827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12551950</v>
      </c>
      <c r="E278" s="33">
        <v>12551950</v>
      </c>
      <c r="F278" s="33">
        <v>4208117</v>
      </c>
      <c r="G278" s="38">
        <f t="shared" si="64"/>
        <v>0.33525603591473835</v>
      </c>
      <c r="H278" s="33">
        <v>5528173</v>
      </c>
      <c r="I278" s="38">
        <f t="shared" si="65"/>
        <v>0.4404234401826011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9736290</v>
      </c>
      <c r="O278" s="38">
        <f t="shared" si="69"/>
        <v>0.77567947609733945</v>
      </c>
      <c r="P278" s="33">
        <v>4419842</v>
      </c>
      <c r="Q278" s="33">
        <v>12038725</v>
      </c>
      <c r="R278" s="33">
        <v>12038725</v>
      </c>
      <c r="S278" s="33">
        <v>2152948</v>
      </c>
      <c r="T278" s="38">
        <f t="shared" si="70"/>
        <v>0.17883521718454404</v>
      </c>
      <c r="U278" s="38">
        <f t="shared" si="71"/>
        <v>0.25076258382086958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14057435</v>
      </c>
      <c r="E281" s="33">
        <v>14057435</v>
      </c>
      <c r="F281" s="33">
        <v>2354461</v>
      </c>
      <c r="G281" s="38">
        <f t="shared" si="64"/>
        <v>0.16748866347239022</v>
      </c>
      <c r="H281" s="33">
        <v>2680258</v>
      </c>
      <c r="I281" s="38">
        <f t="shared" si="65"/>
        <v>0.1906647976675688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5034719</v>
      </c>
      <c r="O281" s="38">
        <f t="shared" si="69"/>
        <v>0.35815346113995905</v>
      </c>
      <c r="P281" s="33">
        <v>2665031</v>
      </c>
      <c r="Q281" s="33">
        <v>11130744</v>
      </c>
      <c r="R281" s="33">
        <v>11130744</v>
      </c>
      <c r="S281" s="33">
        <v>1294062</v>
      </c>
      <c r="T281" s="38">
        <f t="shared" si="70"/>
        <v>0.11626015296012558</v>
      </c>
      <c r="U281" s="38">
        <f t="shared" si="71"/>
        <v>5.7136295975543927E-3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11005896</v>
      </c>
      <c r="E284" s="33">
        <v>11005896</v>
      </c>
      <c r="F284" s="33">
        <v>2048390</v>
      </c>
      <c r="G284" s="38">
        <f t="shared" si="64"/>
        <v>0.18611751373990815</v>
      </c>
      <c r="H284" s="33">
        <v>1959432</v>
      </c>
      <c r="I284" s="38">
        <f t="shared" si="65"/>
        <v>0.17803475518940029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4007822</v>
      </c>
      <c r="O284" s="38">
        <f t="shared" si="69"/>
        <v>0.36415226892930841</v>
      </c>
      <c r="P284" s="33">
        <v>7928769</v>
      </c>
      <c r="Q284" s="33">
        <v>8773789</v>
      </c>
      <c r="R284" s="33">
        <v>8773789</v>
      </c>
      <c r="S284" s="33">
        <v>5993462</v>
      </c>
      <c r="T284" s="38">
        <f t="shared" si="70"/>
        <v>0.68310988559218833</v>
      </c>
      <c r="U284" s="38">
        <f t="shared" si="71"/>
        <v>-0.75287059063014694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44402683</v>
      </c>
      <c r="E285" s="34">
        <f>SUM(E276:E284)</f>
        <v>44402683</v>
      </c>
      <c r="F285" s="34">
        <f>SUM(F276:F284)</f>
        <v>11543766</v>
      </c>
      <c r="G285" s="39">
        <f t="shared" si="64"/>
        <v>0.25997901973626231</v>
      </c>
      <c r="H285" s="34">
        <f>SUM(H276:H284)</f>
        <v>13011167</v>
      </c>
      <c r="I285" s="39">
        <f t="shared" si="65"/>
        <v>0.29302659481184956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24554933</v>
      </c>
      <c r="O285" s="39">
        <f t="shared" si="69"/>
        <v>0.55300561454811192</v>
      </c>
      <c r="P285" s="34">
        <f>SUM(P276:P284)</f>
        <v>19643208</v>
      </c>
      <c r="Q285" s="34">
        <f>SUM(Q276:Q284)</f>
        <v>36265029</v>
      </c>
      <c r="R285" s="34">
        <f>SUM(R276:R284)</f>
        <v>36265029</v>
      </c>
      <c r="S285" s="34">
        <f>SUM(S276:S284)</f>
        <v>11767664</v>
      </c>
      <c r="T285" s="39">
        <f t="shared" si="70"/>
        <v>0.32449068219413252</v>
      </c>
      <c r="U285" s="39">
        <f t="shared" si="71"/>
        <v>-0.33762514758281847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10343646</v>
      </c>
      <c r="E286" s="33">
        <v>10343646</v>
      </c>
      <c r="F286" s="33">
        <v>2847372</v>
      </c>
      <c r="G286" s="38">
        <f t="shared" si="64"/>
        <v>0.27527740218487756</v>
      </c>
      <c r="H286" s="33">
        <v>2455270</v>
      </c>
      <c r="I286" s="38">
        <f t="shared" si="65"/>
        <v>0.23736987905425225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5302642</v>
      </c>
      <c r="O286" s="38">
        <f t="shared" si="69"/>
        <v>0.51264728123912984</v>
      </c>
      <c r="P286" s="33">
        <v>5152880</v>
      </c>
      <c r="Q286" s="33">
        <v>12511601</v>
      </c>
      <c r="R286" s="33">
        <v>12511601</v>
      </c>
      <c r="S286" s="33">
        <v>3225626</v>
      </c>
      <c r="T286" s="38">
        <f t="shared" si="70"/>
        <v>0.2578108109425804</v>
      </c>
      <c r="U286" s="38">
        <f t="shared" si="71"/>
        <v>-0.52351500520097494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645265</v>
      </c>
      <c r="E287" s="33">
        <v>645265</v>
      </c>
      <c r="F287" s="33">
        <v>178517</v>
      </c>
      <c r="G287" s="38">
        <f t="shared" si="64"/>
        <v>0.27665687740695682</v>
      </c>
      <c r="H287" s="33">
        <v>158207</v>
      </c>
      <c r="I287" s="38">
        <f t="shared" si="65"/>
        <v>0.24518143708398876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336724</v>
      </c>
      <c r="O287" s="38">
        <f t="shared" si="69"/>
        <v>0.52183831449094553</v>
      </c>
      <c r="P287" s="33">
        <v>425824</v>
      </c>
      <c r="Q287" s="33">
        <v>765811</v>
      </c>
      <c r="R287" s="33">
        <v>765811</v>
      </c>
      <c r="S287" s="33">
        <v>261356</v>
      </c>
      <c r="T287" s="38">
        <f t="shared" si="70"/>
        <v>0.34128002862325041</v>
      </c>
      <c r="U287" s="38">
        <f t="shared" si="71"/>
        <v>-0.62846856917411886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4349791</v>
      </c>
      <c r="E288" s="33">
        <v>4349791</v>
      </c>
      <c r="F288" s="33">
        <v>503247</v>
      </c>
      <c r="G288" s="38">
        <f t="shared" si="64"/>
        <v>0.11569452417369018</v>
      </c>
      <c r="H288" s="33">
        <v>462014</v>
      </c>
      <c r="I288" s="38">
        <f t="shared" si="65"/>
        <v>0.10621521815645855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965261</v>
      </c>
      <c r="O288" s="38">
        <f t="shared" si="69"/>
        <v>0.22190974233014873</v>
      </c>
      <c r="P288" s="33">
        <v>11761027</v>
      </c>
      <c r="Q288" s="33">
        <v>2775343</v>
      </c>
      <c r="R288" s="33">
        <v>2775343</v>
      </c>
      <c r="S288" s="33">
        <v>277794</v>
      </c>
      <c r="T288" s="38">
        <f t="shared" si="70"/>
        <v>0.10009357401949957</v>
      </c>
      <c r="U288" s="38">
        <f t="shared" si="71"/>
        <v>-0.96071652586121947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1448735</v>
      </c>
      <c r="E289" s="33">
        <v>1448735</v>
      </c>
      <c r="F289" s="33">
        <v>456235</v>
      </c>
      <c r="G289" s="38">
        <f t="shared" si="64"/>
        <v>0.31491956776083962</v>
      </c>
      <c r="H289" s="33">
        <v>26482</v>
      </c>
      <c r="I289" s="38">
        <f t="shared" si="65"/>
        <v>1.8279395472601958E-2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482717</v>
      </c>
      <c r="O289" s="38">
        <f t="shared" si="69"/>
        <v>0.33319896323344161</v>
      </c>
      <c r="P289" s="33">
        <v>182994</v>
      </c>
      <c r="Q289" s="33">
        <v>926743</v>
      </c>
      <c r="R289" s="33">
        <v>926743</v>
      </c>
      <c r="S289" s="33">
        <v>178938</v>
      </c>
      <c r="T289" s="38">
        <f t="shared" si="70"/>
        <v>0.19308265614091502</v>
      </c>
      <c r="U289" s="38">
        <f t="shared" si="71"/>
        <v>-0.85528487272806752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12666459</v>
      </c>
      <c r="E290" s="33">
        <v>12666459</v>
      </c>
      <c r="F290" s="33">
        <v>2608194</v>
      </c>
      <c r="G290" s="38">
        <f t="shared" si="64"/>
        <v>0.20591342852805192</v>
      </c>
      <c r="H290" s="33">
        <v>2643579</v>
      </c>
      <c r="I290" s="38">
        <f t="shared" si="65"/>
        <v>0.208707026959942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5251773</v>
      </c>
      <c r="O290" s="38">
        <f t="shared" si="69"/>
        <v>0.41462045548799392</v>
      </c>
      <c r="P290" s="33">
        <v>5085378</v>
      </c>
      <c r="Q290" s="33">
        <v>13004785</v>
      </c>
      <c r="R290" s="33">
        <v>13004785</v>
      </c>
      <c r="S290" s="33">
        <v>2619255</v>
      </c>
      <c r="T290" s="38">
        <f t="shared" si="70"/>
        <v>0.20140702056973644</v>
      </c>
      <c r="U290" s="38">
        <f t="shared" si="71"/>
        <v>-0.48016076681025477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11784808</v>
      </c>
      <c r="E291" s="33">
        <v>11784808</v>
      </c>
      <c r="F291" s="33">
        <v>2106276</v>
      </c>
      <c r="G291" s="38">
        <f t="shared" si="64"/>
        <v>0.1787280709197808</v>
      </c>
      <c r="H291" s="33">
        <v>3154249</v>
      </c>
      <c r="I291" s="38">
        <f t="shared" si="65"/>
        <v>0.26765383025332273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5260525</v>
      </c>
      <c r="O291" s="38">
        <f t="shared" si="69"/>
        <v>0.44638190117310356</v>
      </c>
      <c r="P291" s="33">
        <v>5716500</v>
      </c>
      <c r="Q291" s="33">
        <v>10786217</v>
      </c>
      <c r="R291" s="33">
        <v>10786217</v>
      </c>
      <c r="S291" s="33">
        <v>2722639</v>
      </c>
      <c r="T291" s="38">
        <f t="shared" si="70"/>
        <v>0.25241834092527526</v>
      </c>
      <c r="U291" s="38">
        <f t="shared" si="71"/>
        <v>-0.44822023965713287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41238704</v>
      </c>
      <c r="E292" s="34">
        <f>SUM(E286:E291)</f>
        <v>41238704</v>
      </c>
      <c r="F292" s="34">
        <f>SUM(F286:F291)</f>
        <v>8699841</v>
      </c>
      <c r="G292" s="39">
        <f t="shared" si="64"/>
        <v>0.21096300698489459</v>
      </c>
      <c r="H292" s="34">
        <f>SUM(H286:H291)</f>
        <v>8899801</v>
      </c>
      <c r="I292" s="39">
        <f t="shared" si="65"/>
        <v>0.21581184995532351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17599642</v>
      </c>
      <c r="O292" s="39">
        <f t="shared" si="69"/>
        <v>0.42677485694021811</v>
      </c>
      <c r="P292" s="34">
        <f>SUM(P286:P291)</f>
        <v>28324603</v>
      </c>
      <c r="Q292" s="34">
        <f>SUM(Q286:Q291)</f>
        <v>40770500</v>
      </c>
      <c r="R292" s="34">
        <f>SUM(R286:R291)</f>
        <v>40770500</v>
      </c>
      <c r="S292" s="34">
        <f>SUM(S286:S291)</f>
        <v>9285608</v>
      </c>
      <c r="T292" s="39">
        <f t="shared" si="70"/>
        <v>0.22775310579953642</v>
      </c>
      <c r="U292" s="39">
        <f t="shared" si="71"/>
        <v>-0.68579255991690335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48172251</v>
      </c>
      <c r="E293" s="33">
        <v>48172251</v>
      </c>
      <c r="F293" s="33">
        <v>9521693</v>
      </c>
      <c r="G293" s="38">
        <f t="shared" si="64"/>
        <v>0.1976592914456084</v>
      </c>
      <c r="H293" s="33">
        <v>10148681</v>
      </c>
      <c r="I293" s="38">
        <f t="shared" si="65"/>
        <v>0.21067483435640158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19670374</v>
      </c>
      <c r="O293" s="38">
        <f t="shared" si="69"/>
        <v>0.40833412580200995</v>
      </c>
      <c r="P293" s="33">
        <v>19042364</v>
      </c>
      <c r="Q293" s="33">
        <v>46539831</v>
      </c>
      <c r="R293" s="33">
        <v>46539831</v>
      </c>
      <c r="S293" s="33">
        <v>9902962</v>
      </c>
      <c r="T293" s="38">
        <f t="shared" si="70"/>
        <v>0.21278465751197076</v>
      </c>
      <c r="U293" s="38">
        <f t="shared" si="71"/>
        <v>-0.46704721115508563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6457565</v>
      </c>
      <c r="E294" s="33">
        <v>6457565</v>
      </c>
      <c r="F294" s="33">
        <v>1147289</v>
      </c>
      <c r="G294" s="38">
        <f t="shared" si="64"/>
        <v>0.17766588489624185</v>
      </c>
      <c r="H294" s="33">
        <v>77349</v>
      </c>
      <c r="I294" s="38">
        <f t="shared" si="65"/>
        <v>1.1978044355728515E-2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1224638</v>
      </c>
      <c r="O294" s="38">
        <f t="shared" si="69"/>
        <v>0.18964392925197035</v>
      </c>
      <c r="P294" s="33">
        <v>1070231</v>
      </c>
      <c r="Q294" s="33">
        <v>2229970</v>
      </c>
      <c r="R294" s="33">
        <v>2229970</v>
      </c>
      <c r="S294" s="33">
        <v>762621</v>
      </c>
      <c r="T294" s="38">
        <f t="shared" si="70"/>
        <v>0.34198711193424125</v>
      </c>
      <c r="U294" s="38">
        <f t="shared" si="71"/>
        <v>-0.92772681785521072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3996389</v>
      </c>
      <c r="E295" s="33">
        <v>3996389</v>
      </c>
      <c r="F295" s="33">
        <v>657683</v>
      </c>
      <c r="G295" s="38">
        <f t="shared" si="64"/>
        <v>0.16456931494907026</v>
      </c>
      <c r="H295" s="33">
        <v>645740</v>
      </c>
      <c r="I295" s="38">
        <f t="shared" si="65"/>
        <v>0.16158086712779962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1303423</v>
      </c>
      <c r="O295" s="38">
        <f t="shared" si="69"/>
        <v>0.32615018207686991</v>
      </c>
      <c r="P295" s="33">
        <v>970907</v>
      </c>
      <c r="Q295" s="33">
        <v>3916314</v>
      </c>
      <c r="R295" s="33">
        <v>3916314</v>
      </c>
      <c r="S295" s="33">
        <v>416028</v>
      </c>
      <c r="T295" s="38">
        <f t="shared" si="70"/>
        <v>0.10622948006722648</v>
      </c>
      <c r="U295" s="38">
        <f t="shared" si="71"/>
        <v>-0.33491055270999182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2186980</v>
      </c>
      <c r="E296" s="33">
        <v>2186980</v>
      </c>
      <c r="F296" s="33">
        <v>261837</v>
      </c>
      <c r="G296" s="38">
        <f t="shared" si="64"/>
        <v>0.11972537471764717</v>
      </c>
      <c r="H296" s="33">
        <v>172549</v>
      </c>
      <c r="I296" s="38">
        <f t="shared" si="65"/>
        <v>7.8898298109722084E-2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434386</v>
      </c>
      <c r="O296" s="38">
        <f t="shared" si="69"/>
        <v>0.19862367282736926</v>
      </c>
      <c r="P296" s="33">
        <v>1002726</v>
      </c>
      <c r="Q296" s="33">
        <v>2143096</v>
      </c>
      <c r="R296" s="33">
        <v>2143096</v>
      </c>
      <c r="S296" s="33">
        <v>489084</v>
      </c>
      <c r="T296" s="38">
        <f t="shared" si="70"/>
        <v>0.22821376177268773</v>
      </c>
      <c r="U296" s="38">
        <f t="shared" si="71"/>
        <v>-0.82792008983510945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51554011</v>
      </c>
      <c r="E297" s="33">
        <v>51554011</v>
      </c>
      <c r="F297" s="33">
        <v>3650309</v>
      </c>
      <c r="G297" s="38">
        <f t="shared" si="64"/>
        <v>7.0805528594079709E-2</v>
      </c>
      <c r="H297" s="33">
        <v>8944139</v>
      </c>
      <c r="I297" s="38">
        <f t="shared" si="65"/>
        <v>0.17349065235680691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12594448</v>
      </c>
      <c r="O297" s="38">
        <f t="shared" si="69"/>
        <v>0.24429618095088662</v>
      </c>
      <c r="P297" s="33">
        <v>10009196</v>
      </c>
      <c r="Q297" s="33">
        <v>39350708</v>
      </c>
      <c r="R297" s="33">
        <v>39350708</v>
      </c>
      <c r="S297" s="33">
        <v>5877964</v>
      </c>
      <c r="T297" s="38">
        <f t="shared" si="70"/>
        <v>0.14937378000924406</v>
      </c>
      <c r="U297" s="38">
        <f t="shared" si="71"/>
        <v>-0.10640784734358288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112367196</v>
      </c>
      <c r="E298" s="34">
        <f>SUM(E293:E297)</f>
        <v>112367196</v>
      </c>
      <c r="F298" s="34">
        <f>SUM(F293:F297)</f>
        <v>15238811</v>
      </c>
      <c r="G298" s="39">
        <f t="shared" si="64"/>
        <v>0.13561618997772268</v>
      </c>
      <c r="H298" s="34">
        <f>SUM(H293:H297)</f>
        <v>19988458</v>
      </c>
      <c r="I298" s="39">
        <f t="shared" si="65"/>
        <v>0.17788517211019486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35227269</v>
      </c>
      <c r="O298" s="39">
        <f t="shared" si="69"/>
        <v>0.31350136208791757</v>
      </c>
      <c r="P298" s="34">
        <f>SUM(P293:P297)</f>
        <v>32095424</v>
      </c>
      <c r="Q298" s="34">
        <f>SUM(Q293:Q297)</f>
        <v>94179919</v>
      </c>
      <c r="R298" s="34">
        <f>SUM(R293:R297)</f>
        <v>94179919</v>
      </c>
      <c r="S298" s="34">
        <f>SUM(S293:S297)</f>
        <v>17448659</v>
      </c>
      <c r="T298" s="39">
        <f t="shared" si="70"/>
        <v>0.18526942033152524</v>
      </c>
      <c r="U298" s="39">
        <f t="shared" si="71"/>
        <v>-0.37721782394898418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291914590</v>
      </c>
      <c r="E299" s="34">
        <f>SUM(E263:E266,E268:E274,E276:E284,E286:E291,E293:E297)</f>
        <v>291914590</v>
      </c>
      <c r="F299" s="34">
        <f>SUM(F263:F266,F268:F274,F276:F284,F286:F291,F293:F297)</f>
        <v>51550077</v>
      </c>
      <c r="G299" s="39">
        <f t="shared" si="64"/>
        <v>0.17659301304535685</v>
      </c>
      <c r="H299" s="34">
        <f>SUM(H263:H266,H268:H274,H276:H284,H286:H291,H293:H297)</f>
        <v>64130357</v>
      </c>
      <c r="I299" s="39">
        <f t="shared" si="65"/>
        <v>0.21968876923897501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115680434</v>
      </c>
      <c r="O299" s="39">
        <f t="shared" si="69"/>
        <v>0.39628178228433186</v>
      </c>
      <c r="P299" s="34">
        <f>SUM(P263:P266,P268:P274,P276:P284,P286:P291,P293:P297)</f>
        <v>119601382</v>
      </c>
      <c r="Q299" s="34">
        <f>SUM(Q263:Q266,Q268:Q274,Q276:Q284,Q286:Q291,Q293:Q297)</f>
        <v>256804542</v>
      </c>
      <c r="R299" s="34">
        <f>SUM(R263:R266,R268:R274,R276:R284,R286:R291,R293:R297)</f>
        <v>256804542</v>
      </c>
      <c r="S299" s="34">
        <f>SUM(S263:S266,S268:S274,S276:S284,S286:S291,S293:S297)</f>
        <v>62686214</v>
      </c>
      <c r="T299" s="39">
        <f t="shared" si="70"/>
        <v>0.24410087731236468</v>
      </c>
      <c r="U299" s="39">
        <f t="shared" si="71"/>
        <v>-0.46379919757114507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1433575159</v>
      </c>
      <c r="E302" s="33">
        <v>1443925206</v>
      </c>
      <c r="F302" s="33">
        <v>313750894</v>
      </c>
      <c r="G302" s="38">
        <f t="shared" ref="G302:G339" si="72">IF(($D302     =0),0,($F302     /$D302     ))</f>
        <v>0.21885904762667557</v>
      </c>
      <c r="H302" s="33">
        <v>349397253</v>
      </c>
      <c r="I302" s="38">
        <f t="shared" ref="I302:I339" si="73">IF(($D302     =0),0,($H302     /$D302     ))</f>
        <v>0.24372440524410621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663148147</v>
      </c>
      <c r="O302" s="38">
        <f t="shared" ref="O302:O339" si="77">IF(($D302     =0),0,($N302     /$D302     ))</f>
        <v>0.46258345287078179</v>
      </c>
      <c r="P302" s="33">
        <v>629879334</v>
      </c>
      <c r="Q302" s="33">
        <v>1375526089</v>
      </c>
      <c r="R302" s="33">
        <v>1375526089</v>
      </c>
      <c r="S302" s="33">
        <v>350932382</v>
      </c>
      <c r="T302" s="38">
        <f t="shared" ref="T302:T339" si="78">IF(($Q302     =0),0,($S302     /$Q302     ))</f>
        <v>0.25512593676440259</v>
      </c>
      <c r="U302" s="38">
        <f t="shared" ref="U302:U339" si="79">IF(($P302     =0),0,(($H302     /$P302     )-1))</f>
        <v>-0.44529494120535795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1433575159</v>
      </c>
      <c r="E303" s="34">
        <f>E302</f>
        <v>1443925206</v>
      </c>
      <c r="F303" s="34">
        <f>F302</f>
        <v>313750894</v>
      </c>
      <c r="G303" s="39">
        <f t="shared" si="72"/>
        <v>0.21885904762667557</v>
      </c>
      <c r="H303" s="34">
        <f>H302</f>
        <v>349397253</v>
      </c>
      <c r="I303" s="39">
        <f t="shared" si="73"/>
        <v>0.24372440524410621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663148147</v>
      </c>
      <c r="O303" s="39">
        <f t="shared" si="77"/>
        <v>0.46258345287078179</v>
      </c>
      <c r="P303" s="34">
        <f>P302</f>
        <v>629879334</v>
      </c>
      <c r="Q303" s="34">
        <f>Q302</f>
        <v>1375526089</v>
      </c>
      <c r="R303" s="34">
        <f>R302</f>
        <v>1375526089</v>
      </c>
      <c r="S303" s="34">
        <f>S302</f>
        <v>350932382</v>
      </c>
      <c r="T303" s="39">
        <f t="shared" si="78"/>
        <v>0.25512593676440259</v>
      </c>
      <c r="U303" s="39">
        <f t="shared" si="79"/>
        <v>-0.44529494120535795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9436319</v>
      </c>
      <c r="E304" s="33">
        <v>9436319</v>
      </c>
      <c r="F304" s="33">
        <v>2072205</v>
      </c>
      <c r="G304" s="38">
        <f t="shared" si="72"/>
        <v>0.21959887112760812</v>
      </c>
      <c r="H304" s="33">
        <v>2881377</v>
      </c>
      <c r="I304" s="38">
        <f t="shared" si="73"/>
        <v>0.30534968137469704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4953582</v>
      </c>
      <c r="O304" s="38">
        <f t="shared" si="77"/>
        <v>0.52494855250230521</v>
      </c>
      <c r="P304" s="33">
        <v>4402640</v>
      </c>
      <c r="Q304" s="33">
        <v>14290892</v>
      </c>
      <c r="R304" s="33">
        <v>14290892</v>
      </c>
      <c r="S304" s="33">
        <v>2376356</v>
      </c>
      <c r="T304" s="38">
        <f t="shared" si="78"/>
        <v>0.16628465179080493</v>
      </c>
      <c r="U304" s="38">
        <f t="shared" si="79"/>
        <v>-0.34553427034688278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8814815</v>
      </c>
      <c r="E305" s="33">
        <v>8814815</v>
      </c>
      <c r="F305" s="33">
        <v>2059382</v>
      </c>
      <c r="G305" s="38">
        <f t="shared" si="72"/>
        <v>0.23362736483976124</v>
      </c>
      <c r="H305" s="33">
        <v>2570716</v>
      </c>
      <c r="I305" s="38">
        <f t="shared" si="73"/>
        <v>0.29163584261269238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4630098</v>
      </c>
      <c r="O305" s="38">
        <f t="shared" si="77"/>
        <v>0.52526320745245358</v>
      </c>
      <c r="P305" s="33">
        <v>4077882</v>
      </c>
      <c r="Q305" s="33">
        <v>7621857</v>
      </c>
      <c r="R305" s="33">
        <v>7621857</v>
      </c>
      <c r="S305" s="33">
        <v>2334077</v>
      </c>
      <c r="T305" s="38">
        <f t="shared" si="78"/>
        <v>0.30623468795071856</v>
      </c>
      <c r="U305" s="38">
        <f t="shared" si="79"/>
        <v>-0.36959529481235598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13353700</v>
      </c>
      <c r="E306" s="33">
        <v>15488700</v>
      </c>
      <c r="F306" s="33">
        <v>2869477</v>
      </c>
      <c r="G306" s="38">
        <f t="shared" si="72"/>
        <v>0.21488254191722145</v>
      </c>
      <c r="H306" s="33">
        <v>4080454</v>
      </c>
      <c r="I306" s="38">
        <f t="shared" si="73"/>
        <v>0.30556729595542809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6949931</v>
      </c>
      <c r="O306" s="38">
        <f t="shared" si="77"/>
        <v>0.52044983787264953</v>
      </c>
      <c r="P306" s="33">
        <v>6049161</v>
      </c>
      <c r="Q306" s="33">
        <v>12605700</v>
      </c>
      <c r="R306" s="33">
        <v>12605700</v>
      </c>
      <c r="S306" s="33">
        <v>3299433</v>
      </c>
      <c r="T306" s="38">
        <f t="shared" si="78"/>
        <v>0.26174135510126373</v>
      </c>
      <c r="U306" s="38">
        <f t="shared" si="79"/>
        <v>-0.32545124852851492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63248076</v>
      </c>
      <c r="E307" s="33">
        <v>64075000</v>
      </c>
      <c r="F307" s="33">
        <v>13656534</v>
      </c>
      <c r="G307" s="38">
        <f t="shared" si="72"/>
        <v>0.21592014909670929</v>
      </c>
      <c r="H307" s="33">
        <v>17403006</v>
      </c>
      <c r="I307" s="38">
        <f t="shared" si="73"/>
        <v>0.27515470984445439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31059540</v>
      </c>
      <c r="O307" s="38">
        <f t="shared" si="77"/>
        <v>0.49107485894116371</v>
      </c>
      <c r="P307" s="33">
        <v>26882447</v>
      </c>
      <c r="Q307" s="33">
        <v>67177433</v>
      </c>
      <c r="R307" s="33">
        <v>67177433</v>
      </c>
      <c r="S307" s="33">
        <v>14336375</v>
      </c>
      <c r="T307" s="38">
        <f t="shared" si="78"/>
        <v>0.21341058090147624</v>
      </c>
      <c r="U307" s="38">
        <f t="shared" si="79"/>
        <v>-0.35262567429222491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13867806</v>
      </c>
      <c r="E308" s="33">
        <v>13164144</v>
      </c>
      <c r="F308" s="33">
        <v>2674789</v>
      </c>
      <c r="G308" s="38">
        <f t="shared" si="72"/>
        <v>0.19287759000955162</v>
      </c>
      <c r="H308" s="33">
        <v>3530048</v>
      </c>
      <c r="I308" s="38">
        <f t="shared" si="73"/>
        <v>0.25454985453358664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6204837</v>
      </c>
      <c r="O308" s="38">
        <f t="shared" si="77"/>
        <v>0.44742744454313826</v>
      </c>
      <c r="P308" s="33">
        <v>6450493</v>
      </c>
      <c r="Q308" s="33">
        <v>13924653</v>
      </c>
      <c r="R308" s="33">
        <v>13924653</v>
      </c>
      <c r="S308" s="33">
        <v>3743067</v>
      </c>
      <c r="T308" s="38">
        <f t="shared" si="78"/>
        <v>0.26880863745760847</v>
      </c>
      <c r="U308" s="38">
        <f t="shared" si="79"/>
        <v>-0.45274756518610282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9403206</v>
      </c>
      <c r="E309" s="33">
        <v>9403206</v>
      </c>
      <c r="F309" s="33">
        <v>1503082</v>
      </c>
      <c r="G309" s="38">
        <f t="shared" si="72"/>
        <v>0.15984782211513818</v>
      </c>
      <c r="H309" s="33">
        <v>2443060</v>
      </c>
      <c r="I309" s="38">
        <f t="shared" si="73"/>
        <v>0.25981138773307744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3946142</v>
      </c>
      <c r="O309" s="38">
        <f t="shared" si="77"/>
        <v>0.41965920984821559</v>
      </c>
      <c r="P309" s="33">
        <v>5134367</v>
      </c>
      <c r="Q309" s="33">
        <v>10336183</v>
      </c>
      <c r="R309" s="33">
        <v>10336183</v>
      </c>
      <c r="S309" s="33">
        <v>2797953</v>
      </c>
      <c r="T309" s="38">
        <f t="shared" si="78"/>
        <v>0.27069499446749345</v>
      </c>
      <c r="U309" s="38">
        <f t="shared" si="79"/>
        <v>-0.52417503462452131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118123922</v>
      </c>
      <c r="E310" s="34">
        <f>SUM(E304:E309)</f>
        <v>120382184</v>
      </c>
      <c r="F310" s="34">
        <f>SUM(F304:F309)</f>
        <v>24835469</v>
      </c>
      <c r="G310" s="39">
        <f t="shared" si="72"/>
        <v>0.21024927533306928</v>
      </c>
      <c r="H310" s="34">
        <f>SUM(H304:H309)</f>
        <v>32908661</v>
      </c>
      <c r="I310" s="39">
        <f t="shared" si="73"/>
        <v>0.27859438158512889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57744130</v>
      </c>
      <c r="O310" s="39">
        <f t="shared" si="77"/>
        <v>0.48884365691819814</v>
      </c>
      <c r="P310" s="34">
        <f>SUM(P304:P309)</f>
        <v>52996990</v>
      </c>
      <c r="Q310" s="34">
        <f>SUM(Q304:Q309)</f>
        <v>125956718</v>
      </c>
      <c r="R310" s="34">
        <f>SUM(R304:R309)</f>
        <v>125956718</v>
      </c>
      <c r="S310" s="34">
        <f>SUM(S304:S309)</f>
        <v>28887261</v>
      </c>
      <c r="T310" s="39">
        <f t="shared" si="78"/>
        <v>0.22934275724777142</v>
      </c>
      <c r="U310" s="39">
        <f t="shared" si="79"/>
        <v>-0.3790466024579886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11279866</v>
      </c>
      <c r="E311" s="33">
        <v>11740569</v>
      </c>
      <c r="F311" s="33">
        <v>2543445</v>
      </c>
      <c r="G311" s="38">
        <f t="shared" si="72"/>
        <v>0.22548539140447235</v>
      </c>
      <c r="H311" s="33">
        <v>2845447</v>
      </c>
      <c r="I311" s="38">
        <f t="shared" si="73"/>
        <v>0.25225893640935099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5388892</v>
      </c>
      <c r="O311" s="38">
        <f t="shared" si="77"/>
        <v>0.47774432781382331</v>
      </c>
      <c r="P311" s="33">
        <v>4911663</v>
      </c>
      <c r="Q311" s="33">
        <v>12991609</v>
      </c>
      <c r="R311" s="33">
        <v>12991609</v>
      </c>
      <c r="S311" s="33">
        <v>2533909</v>
      </c>
      <c r="T311" s="38">
        <f t="shared" si="78"/>
        <v>0.19504196901246026</v>
      </c>
      <c r="U311" s="38">
        <f t="shared" si="79"/>
        <v>-0.42067544129147294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60562922</v>
      </c>
      <c r="E312" s="33">
        <v>62454872</v>
      </c>
      <c r="F312" s="33">
        <v>14663024</v>
      </c>
      <c r="G312" s="38">
        <f t="shared" si="72"/>
        <v>0.24211222833667106</v>
      </c>
      <c r="H312" s="33">
        <v>16221000</v>
      </c>
      <c r="I312" s="38">
        <f t="shared" si="73"/>
        <v>0.26783714299650208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30884024</v>
      </c>
      <c r="O312" s="38">
        <f t="shared" si="77"/>
        <v>0.50994937133317308</v>
      </c>
      <c r="P312" s="33">
        <v>27353366</v>
      </c>
      <c r="Q312" s="33">
        <v>61292295</v>
      </c>
      <c r="R312" s="33">
        <v>61292295</v>
      </c>
      <c r="S312" s="33">
        <v>14968665</v>
      </c>
      <c r="T312" s="38">
        <f t="shared" si="78"/>
        <v>0.24421772753002641</v>
      </c>
      <c r="U312" s="38">
        <f t="shared" si="79"/>
        <v>-0.40698340379754361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105249901</v>
      </c>
      <c r="E313" s="33">
        <v>105092951</v>
      </c>
      <c r="F313" s="33">
        <v>19781955</v>
      </c>
      <c r="G313" s="38">
        <f t="shared" si="72"/>
        <v>0.18795224329949725</v>
      </c>
      <c r="H313" s="33">
        <v>15709185</v>
      </c>
      <c r="I313" s="38">
        <f t="shared" si="73"/>
        <v>0.14925605488217988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35491140</v>
      </c>
      <c r="O313" s="38">
        <f t="shared" si="77"/>
        <v>0.33720829818167714</v>
      </c>
      <c r="P313" s="33">
        <v>41487153</v>
      </c>
      <c r="Q313" s="33">
        <v>89451742</v>
      </c>
      <c r="R313" s="33">
        <v>89451742</v>
      </c>
      <c r="S313" s="33">
        <v>17589076</v>
      </c>
      <c r="T313" s="38">
        <f t="shared" si="78"/>
        <v>0.19663201192884538</v>
      </c>
      <c r="U313" s="38">
        <f t="shared" si="79"/>
        <v>-0.62134820386445888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18626100</v>
      </c>
      <c r="E314" s="33">
        <v>18691200</v>
      </c>
      <c r="F314" s="33">
        <v>4582387</v>
      </c>
      <c r="G314" s="38">
        <f t="shared" si="72"/>
        <v>0.2460196713214253</v>
      </c>
      <c r="H314" s="33">
        <v>4099350</v>
      </c>
      <c r="I314" s="38">
        <f t="shared" si="73"/>
        <v>0.22008633047175738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8681737</v>
      </c>
      <c r="O314" s="38">
        <f t="shared" si="77"/>
        <v>0.46610600179318268</v>
      </c>
      <c r="P314" s="33">
        <v>3321527</v>
      </c>
      <c r="Q314" s="33">
        <v>17688676</v>
      </c>
      <c r="R314" s="33">
        <v>17688676</v>
      </c>
      <c r="S314" s="33">
        <v>2904318</v>
      </c>
      <c r="T314" s="38">
        <f t="shared" si="78"/>
        <v>0.16419080772354019</v>
      </c>
      <c r="U314" s="38">
        <f t="shared" si="79"/>
        <v>0.23417632914018172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27920876</v>
      </c>
      <c r="E315" s="33">
        <v>27406282</v>
      </c>
      <c r="F315" s="33">
        <v>4379889</v>
      </c>
      <c r="G315" s="38">
        <f t="shared" si="72"/>
        <v>0.15686789339990623</v>
      </c>
      <c r="H315" s="33">
        <v>5493114</v>
      </c>
      <c r="I315" s="38">
        <f t="shared" si="73"/>
        <v>0.19673859802966068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9873003</v>
      </c>
      <c r="O315" s="38">
        <f t="shared" si="77"/>
        <v>0.3536064914295669</v>
      </c>
      <c r="P315" s="33">
        <v>7988365</v>
      </c>
      <c r="Q315" s="33">
        <v>21869531</v>
      </c>
      <c r="R315" s="33">
        <v>21869531</v>
      </c>
      <c r="S315" s="33">
        <v>4310286</v>
      </c>
      <c r="T315" s="38">
        <f t="shared" si="78"/>
        <v>0.1970909206969276</v>
      </c>
      <c r="U315" s="38">
        <f t="shared" si="79"/>
        <v>-0.31236066454149258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31377909</v>
      </c>
      <c r="E316" s="33">
        <v>30748895</v>
      </c>
      <c r="F316" s="33">
        <v>4708907</v>
      </c>
      <c r="G316" s="38">
        <f t="shared" si="72"/>
        <v>0.1500707711275471</v>
      </c>
      <c r="H316" s="33">
        <v>5537052</v>
      </c>
      <c r="I316" s="38">
        <f t="shared" si="73"/>
        <v>0.17646338384116037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10245959</v>
      </c>
      <c r="O316" s="38">
        <f t="shared" si="77"/>
        <v>0.32653415496870747</v>
      </c>
      <c r="P316" s="33">
        <v>10888327</v>
      </c>
      <c r="Q316" s="33">
        <v>33012872</v>
      </c>
      <c r="R316" s="33">
        <v>33012872</v>
      </c>
      <c r="S316" s="33">
        <v>7480164</v>
      </c>
      <c r="T316" s="38">
        <f t="shared" si="78"/>
        <v>0.22658325516180478</v>
      </c>
      <c r="U316" s="38">
        <f t="shared" si="79"/>
        <v>-0.49146898325151334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255017574</v>
      </c>
      <c r="E317" s="34">
        <f>SUM(E311:E316)</f>
        <v>256134769</v>
      </c>
      <c r="F317" s="34">
        <f>SUM(F311:F316)</f>
        <v>50659607</v>
      </c>
      <c r="G317" s="39">
        <f t="shared" si="72"/>
        <v>0.19865143490071785</v>
      </c>
      <c r="H317" s="34">
        <f>SUM(H311:H316)</f>
        <v>49905148</v>
      </c>
      <c r="I317" s="39">
        <f t="shared" si="73"/>
        <v>0.19569297604564304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100564755</v>
      </c>
      <c r="O317" s="39">
        <f t="shared" si="77"/>
        <v>0.39434441094636091</v>
      </c>
      <c r="P317" s="34">
        <f>SUM(P311:P316)</f>
        <v>95950401</v>
      </c>
      <c r="Q317" s="34">
        <f>SUM(Q311:Q316)</f>
        <v>236306725</v>
      </c>
      <c r="R317" s="34">
        <f>SUM(R311:R316)</f>
        <v>236306725</v>
      </c>
      <c r="S317" s="34">
        <f>SUM(S311:S316)</f>
        <v>49786418</v>
      </c>
      <c r="T317" s="39">
        <f t="shared" si="78"/>
        <v>0.21068557401402774</v>
      </c>
      <c r="U317" s="39">
        <f t="shared" si="79"/>
        <v>-0.4798859881784131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13324249</v>
      </c>
      <c r="E318" s="33">
        <v>13404249</v>
      </c>
      <c r="F318" s="33">
        <v>3175297</v>
      </c>
      <c r="G318" s="38">
        <f t="shared" si="72"/>
        <v>0.23830964131636986</v>
      </c>
      <c r="H318" s="33">
        <v>2932828</v>
      </c>
      <c r="I318" s="38">
        <f t="shared" si="73"/>
        <v>0.22011206785463105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6108125</v>
      </c>
      <c r="O318" s="38">
        <f t="shared" si="77"/>
        <v>0.45842170917100095</v>
      </c>
      <c r="P318" s="33">
        <v>5178817</v>
      </c>
      <c r="Q318" s="33">
        <v>11935895</v>
      </c>
      <c r="R318" s="33">
        <v>11935895</v>
      </c>
      <c r="S318" s="33">
        <v>2732839</v>
      </c>
      <c r="T318" s="38">
        <f t="shared" si="78"/>
        <v>0.22895970515826422</v>
      </c>
      <c r="U318" s="38">
        <f t="shared" si="79"/>
        <v>-0.43368765492196382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51372986</v>
      </c>
      <c r="E319" s="33">
        <v>51372986</v>
      </c>
      <c r="F319" s="33">
        <v>9296765</v>
      </c>
      <c r="G319" s="38">
        <f t="shared" si="72"/>
        <v>0.18096602366076209</v>
      </c>
      <c r="H319" s="33">
        <v>12237110</v>
      </c>
      <c r="I319" s="38">
        <f t="shared" si="73"/>
        <v>0.23820126009416701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21533875</v>
      </c>
      <c r="O319" s="38">
        <f t="shared" si="77"/>
        <v>0.41916728375492912</v>
      </c>
      <c r="P319" s="33">
        <v>21825256</v>
      </c>
      <c r="Q319" s="33">
        <v>51179188</v>
      </c>
      <c r="R319" s="33">
        <v>51179188</v>
      </c>
      <c r="S319" s="33">
        <v>12596842</v>
      </c>
      <c r="T319" s="38">
        <f t="shared" si="78"/>
        <v>0.24613211917312952</v>
      </c>
      <c r="U319" s="38">
        <f t="shared" si="79"/>
        <v>-0.43931425134257307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15474260</v>
      </c>
      <c r="E320" s="33">
        <v>15474260</v>
      </c>
      <c r="F320" s="33">
        <v>2728001</v>
      </c>
      <c r="G320" s="38">
        <f t="shared" si="72"/>
        <v>0.17629282434184251</v>
      </c>
      <c r="H320" s="33">
        <v>3542294</v>
      </c>
      <c r="I320" s="38">
        <f t="shared" si="73"/>
        <v>0.22891524376609931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6270295</v>
      </c>
      <c r="O320" s="38">
        <f t="shared" si="77"/>
        <v>0.40520806810794185</v>
      </c>
      <c r="P320" s="33">
        <v>5708652</v>
      </c>
      <c r="Q320" s="33">
        <v>14652200</v>
      </c>
      <c r="R320" s="33">
        <v>14652200</v>
      </c>
      <c r="S320" s="33">
        <v>3123872</v>
      </c>
      <c r="T320" s="38">
        <f t="shared" si="78"/>
        <v>0.21320156700017745</v>
      </c>
      <c r="U320" s="38">
        <f t="shared" si="79"/>
        <v>-0.37948678602233943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5825298</v>
      </c>
      <c r="E321" s="33">
        <v>5825298</v>
      </c>
      <c r="F321" s="33">
        <v>1238170</v>
      </c>
      <c r="G321" s="38">
        <f t="shared" si="72"/>
        <v>0.21255049956242583</v>
      </c>
      <c r="H321" s="33">
        <v>1335187</v>
      </c>
      <c r="I321" s="38">
        <f t="shared" si="73"/>
        <v>0.22920492651191407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2573357</v>
      </c>
      <c r="O321" s="38">
        <f t="shared" si="77"/>
        <v>0.44175542607433987</v>
      </c>
      <c r="P321" s="33">
        <v>2381857</v>
      </c>
      <c r="Q321" s="33">
        <v>5338344</v>
      </c>
      <c r="R321" s="33">
        <v>5338344</v>
      </c>
      <c r="S321" s="33">
        <v>1265797</v>
      </c>
      <c r="T321" s="38">
        <f t="shared" si="78"/>
        <v>0.23711416873847022</v>
      </c>
      <c r="U321" s="38">
        <f t="shared" si="79"/>
        <v>-0.43943444127838072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1408920</v>
      </c>
      <c r="E322" s="33">
        <v>1408920</v>
      </c>
      <c r="F322" s="33">
        <v>84654</v>
      </c>
      <c r="G322" s="38">
        <f t="shared" si="72"/>
        <v>6.0084319904607782E-2</v>
      </c>
      <c r="H322" s="33">
        <v>99929</v>
      </c>
      <c r="I322" s="38">
        <f t="shared" si="73"/>
        <v>7.0925957470970677E-2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184583</v>
      </c>
      <c r="O322" s="38">
        <f t="shared" si="77"/>
        <v>0.13101027737557847</v>
      </c>
      <c r="P322" s="33">
        <v>668102</v>
      </c>
      <c r="Q322" s="33">
        <v>1403768</v>
      </c>
      <c r="R322" s="33">
        <v>1403768</v>
      </c>
      <c r="S322" s="33">
        <v>367214</v>
      </c>
      <c r="T322" s="38">
        <f t="shared" si="78"/>
        <v>0.2615916590205789</v>
      </c>
      <c r="U322" s="38">
        <f t="shared" si="79"/>
        <v>-0.85042852738054964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87405713</v>
      </c>
      <c r="E323" s="34">
        <f>SUM(E318:E322)</f>
        <v>87485713</v>
      </c>
      <c r="F323" s="34">
        <f>SUM(F318:F322)</f>
        <v>16522887</v>
      </c>
      <c r="G323" s="39">
        <f t="shared" si="72"/>
        <v>0.1890366937456365</v>
      </c>
      <c r="H323" s="34">
        <f>SUM(H318:H322)</f>
        <v>20147348</v>
      </c>
      <c r="I323" s="39">
        <f t="shared" si="73"/>
        <v>0.23050378869399532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36670235</v>
      </c>
      <c r="O323" s="39">
        <f t="shared" si="77"/>
        <v>0.41954048243963182</v>
      </c>
      <c r="P323" s="34">
        <f>SUM(P318:P322)</f>
        <v>35762684</v>
      </c>
      <c r="Q323" s="34">
        <f>SUM(Q318:Q322)</f>
        <v>84509395</v>
      </c>
      <c r="R323" s="34">
        <f>SUM(R318:R322)</f>
        <v>84509395</v>
      </c>
      <c r="S323" s="34">
        <f>SUM(S318:S322)</f>
        <v>20086564</v>
      </c>
      <c r="T323" s="39">
        <f t="shared" si="78"/>
        <v>0.23768439000184535</v>
      </c>
      <c r="U323" s="39">
        <f t="shared" si="79"/>
        <v>-0.43663769755088855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11979840</v>
      </c>
      <c r="E325" s="33">
        <v>11979840</v>
      </c>
      <c r="F325" s="33">
        <v>2276515</v>
      </c>
      <c r="G325" s="38">
        <f t="shared" si="72"/>
        <v>0.19002883177070812</v>
      </c>
      <c r="H325" s="33">
        <v>2949531</v>
      </c>
      <c r="I325" s="38">
        <f t="shared" si="73"/>
        <v>0.24620787923711837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5226046</v>
      </c>
      <c r="O325" s="38">
        <f t="shared" si="77"/>
        <v>0.43623671100782646</v>
      </c>
      <c r="P325" s="33">
        <v>4419673</v>
      </c>
      <c r="Q325" s="33">
        <v>11203871</v>
      </c>
      <c r="R325" s="33">
        <v>11203871</v>
      </c>
      <c r="S325" s="33">
        <v>2301641</v>
      </c>
      <c r="T325" s="38">
        <f t="shared" si="78"/>
        <v>0.20543265805184655</v>
      </c>
      <c r="U325" s="38">
        <f t="shared" si="79"/>
        <v>-0.33263592125480779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31388189</v>
      </c>
      <c r="E326" s="33">
        <v>31515899</v>
      </c>
      <c r="F326" s="33">
        <v>5642151</v>
      </c>
      <c r="G326" s="38">
        <f t="shared" si="72"/>
        <v>0.17975395139872516</v>
      </c>
      <c r="H326" s="33">
        <v>6185140</v>
      </c>
      <c r="I326" s="38">
        <f t="shared" si="73"/>
        <v>0.19705310172562043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11827291</v>
      </c>
      <c r="O326" s="38">
        <f t="shared" si="77"/>
        <v>0.37680705312434559</v>
      </c>
      <c r="P326" s="33">
        <v>12270468</v>
      </c>
      <c r="Q326" s="33">
        <v>31921496</v>
      </c>
      <c r="R326" s="33">
        <v>31921496</v>
      </c>
      <c r="S326" s="33">
        <v>6251777</v>
      </c>
      <c r="T326" s="38">
        <f t="shared" si="78"/>
        <v>0.19584849657422071</v>
      </c>
      <c r="U326" s="38">
        <f t="shared" si="79"/>
        <v>-0.49593283646556918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33967276</v>
      </c>
      <c r="E327" s="33">
        <v>33967276</v>
      </c>
      <c r="F327" s="33">
        <v>6173419</v>
      </c>
      <c r="G327" s="38">
        <f t="shared" si="72"/>
        <v>0.1817460723079472</v>
      </c>
      <c r="H327" s="33">
        <v>8810145</v>
      </c>
      <c r="I327" s="38">
        <f t="shared" si="73"/>
        <v>0.25937154925228623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14983564</v>
      </c>
      <c r="O327" s="38">
        <f t="shared" si="77"/>
        <v>0.44111762156023343</v>
      </c>
      <c r="P327" s="33">
        <v>12596889</v>
      </c>
      <c r="Q327" s="33">
        <v>35463969</v>
      </c>
      <c r="R327" s="33">
        <v>35463969</v>
      </c>
      <c r="S327" s="33">
        <v>7057262</v>
      </c>
      <c r="T327" s="38">
        <f t="shared" si="78"/>
        <v>0.19899808732632268</v>
      </c>
      <c r="U327" s="38">
        <f t="shared" si="79"/>
        <v>-0.30060946000238631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23119000</v>
      </c>
      <c r="E328" s="33">
        <v>23119000</v>
      </c>
      <c r="F328" s="33">
        <v>4265027</v>
      </c>
      <c r="G328" s="38">
        <f t="shared" si="72"/>
        <v>0.18448146546130889</v>
      </c>
      <c r="H328" s="33">
        <v>5655226</v>
      </c>
      <c r="I328" s="38">
        <f t="shared" si="73"/>
        <v>0.24461378087287514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9920253</v>
      </c>
      <c r="O328" s="38">
        <f t="shared" si="77"/>
        <v>0.429095246334184</v>
      </c>
      <c r="P328" s="33">
        <v>9701611</v>
      </c>
      <c r="Q328" s="33">
        <v>22651819</v>
      </c>
      <c r="R328" s="33">
        <v>22651819</v>
      </c>
      <c r="S328" s="33">
        <v>5666828</v>
      </c>
      <c r="T328" s="38">
        <f t="shared" si="78"/>
        <v>0.2501709906829116</v>
      </c>
      <c r="U328" s="38">
        <f t="shared" si="79"/>
        <v>-0.41708382247030928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42316999</v>
      </c>
      <c r="E329" s="33">
        <v>42316999</v>
      </c>
      <c r="F329" s="33">
        <v>10526431</v>
      </c>
      <c r="G329" s="38">
        <f t="shared" si="72"/>
        <v>0.24875183138577478</v>
      </c>
      <c r="H329" s="33">
        <v>8032908</v>
      </c>
      <c r="I329" s="38">
        <f t="shared" si="73"/>
        <v>0.18982697709731258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18559339</v>
      </c>
      <c r="O329" s="38">
        <f t="shared" si="77"/>
        <v>0.43857880848308739</v>
      </c>
      <c r="P329" s="33">
        <v>18149400</v>
      </c>
      <c r="Q329" s="33">
        <v>39458454</v>
      </c>
      <c r="R329" s="33">
        <v>39458454</v>
      </c>
      <c r="S329" s="33">
        <v>9519702</v>
      </c>
      <c r="T329" s="38">
        <f t="shared" si="78"/>
        <v>0.24125886939209529</v>
      </c>
      <c r="U329" s="38">
        <f t="shared" si="79"/>
        <v>-0.55740090581506829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41013447</v>
      </c>
      <c r="E330" s="33">
        <v>41013447</v>
      </c>
      <c r="F330" s="33">
        <v>6084999</v>
      </c>
      <c r="G330" s="38">
        <f t="shared" si="72"/>
        <v>0.14836594934339462</v>
      </c>
      <c r="H330" s="33">
        <v>10162761</v>
      </c>
      <c r="I330" s="38">
        <f t="shared" si="73"/>
        <v>0.24779095012423608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16247760</v>
      </c>
      <c r="O330" s="38">
        <f t="shared" si="77"/>
        <v>0.39615689946763072</v>
      </c>
      <c r="P330" s="33">
        <v>16832869</v>
      </c>
      <c r="Q330" s="33">
        <v>41730100</v>
      </c>
      <c r="R330" s="33">
        <v>41730100</v>
      </c>
      <c r="S330" s="33">
        <v>10027725</v>
      </c>
      <c r="T330" s="38">
        <f t="shared" si="78"/>
        <v>0.24029956793777155</v>
      </c>
      <c r="U330" s="38">
        <f t="shared" si="79"/>
        <v>-0.39625496996382492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19389557</v>
      </c>
      <c r="E331" s="33">
        <v>20018645</v>
      </c>
      <c r="F331" s="33">
        <v>3072807</v>
      </c>
      <c r="G331" s="38">
        <f t="shared" si="72"/>
        <v>0.15847742163474907</v>
      </c>
      <c r="H331" s="33">
        <v>4832075</v>
      </c>
      <c r="I331" s="38">
        <f t="shared" si="73"/>
        <v>0.24921018051108645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7904882</v>
      </c>
      <c r="O331" s="38">
        <f t="shared" si="77"/>
        <v>0.40768760214583549</v>
      </c>
      <c r="P331" s="33">
        <v>4042271</v>
      </c>
      <c r="Q331" s="33">
        <v>7086977</v>
      </c>
      <c r="R331" s="33">
        <v>7086977</v>
      </c>
      <c r="S331" s="33">
        <v>2615163</v>
      </c>
      <c r="T331" s="38">
        <f t="shared" si="78"/>
        <v>0.36900966378189176</v>
      </c>
      <c r="U331" s="38">
        <f t="shared" si="79"/>
        <v>0.19538620740667811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203174308</v>
      </c>
      <c r="E332" s="34">
        <f>SUM(E324:E331)</f>
        <v>203931106</v>
      </c>
      <c r="F332" s="34">
        <f>SUM(F324:F331)</f>
        <v>38041349</v>
      </c>
      <c r="G332" s="39">
        <f t="shared" si="72"/>
        <v>0.18723503662677665</v>
      </c>
      <c r="H332" s="34">
        <f>SUM(H324:H331)</f>
        <v>46627786</v>
      </c>
      <c r="I332" s="39">
        <f t="shared" si="73"/>
        <v>0.22949646763408688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84669135</v>
      </c>
      <c r="O332" s="39">
        <f t="shared" si="77"/>
        <v>0.41673150426086353</v>
      </c>
      <c r="P332" s="34">
        <f>SUM(P324:P331)</f>
        <v>78013181</v>
      </c>
      <c r="Q332" s="34">
        <f>SUM(Q324:Q331)</f>
        <v>189516686</v>
      </c>
      <c r="R332" s="34">
        <f>SUM(R324:R331)</f>
        <v>189516686</v>
      </c>
      <c r="S332" s="34">
        <f>SUM(S324:S331)</f>
        <v>43440098</v>
      </c>
      <c r="T332" s="39">
        <f t="shared" si="78"/>
        <v>0.22921516261634081</v>
      </c>
      <c r="U332" s="39">
        <f t="shared" si="79"/>
        <v>-0.4023088739324705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1029418</v>
      </c>
      <c r="E333" s="33">
        <v>1029418</v>
      </c>
      <c r="F333" s="33">
        <v>150451</v>
      </c>
      <c r="G333" s="38">
        <f t="shared" si="72"/>
        <v>0.14615151473939644</v>
      </c>
      <c r="H333" s="33">
        <v>197918</v>
      </c>
      <c r="I333" s="38">
        <f t="shared" si="73"/>
        <v>0.19226203544138531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348369</v>
      </c>
      <c r="O333" s="38">
        <f t="shared" si="77"/>
        <v>0.33841355018078179</v>
      </c>
      <c r="P333" s="33">
        <v>286498</v>
      </c>
      <c r="Q333" s="33">
        <v>1394172</v>
      </c>
      <c r="R333" s="33">
        <v>1394172</v>
      </c>
      <c r="S333" s="33">
        <v>137056</v>
      </c>
      <c r="T333" s="38">
        <f t="shared" si="78"/>
        <v>9.8306378266096298E-2</v>
      </c>
      <c r="U333" s="38">
        <f t="shared" si="79"/>
        <v>-0.30918191400987094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748100</v>
      </c>
      <c r="E334" s="33">
        <v>770184</v>
      </c>
      <c r="F334" s="33">
        <v>154040</v>
      </c>
      <c r="G334" s="38">
        <f t="shared" si="72"/>
        <v>0.20590830102927415</v>
      </c>
      <c r="H334" s="33">
        <v>168126</v>
      </c>
      <c r="I334" s="38">
        <f t="shared" si="73"/>
        <v>0.22473733458093836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322166</v>
      </c>
      <c r="O334" s="38">
        <f t="shared" si="77"/>
        <v>0.43064563561021252</v>
      </c>
      <c r="P334" s="33">
        <v>302435</v>
      </c>
      <c r="Q334" s="33">
        <v>658694</v>
      </c>
      <c r="R334" s="33">
        <v>658694</v>
      </c>
      <c r="S334" s="33">
        <v>167527</v>
      </c>
      <c r="T334" s="38">
        <f t="shared" si="78"/>
        <v>0.25433205707050616</v>
      </c>
      <c r="U334" s="38">
        <f t="shared" si="79"/>
        <v>-0.44409211896771206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7899376</v>
      </c>
      <c r="E335" s="33">
        <v>7899376</v>
      </c>
      <c r="F335" s="33">
        <v>1161813</v>
      </c>
      <c r="G335" s="38">
        <f t="shared" si="72"/>
        <v>0.14707655389488994</v>
      </c>
      <c r="H335" s="33">
        <v>1676589</v>
      </c>
      <c r="I335" s="38">
        <f t="shared" si="73"/>
        <v>0.21224322022397718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2838402</v>
      </c>
      <c r="O335" s="38">
        <f t="shared" si="77"/>
        <v>0.35931977411886712</v>
      </c>
      <c r="P335" s="33">
        <v>4579439</v>
      </c>
      <c r="Q335" s="33">
        <v>6389284</v>
      </c>
      <c r="R335" s="33">
        <v>6389284</v>
      </c>
      <c r="S335" s="33">
        <v>1928198</v>
      </c>
      <c r="T335" s="38">
        <f t="shared" si="78"/>
        <v>0.30178624083700145</v>
      </c>
      <c r="U335" s="38">
        <f t="shared" si="79"/>
        <v>-0.63388768798972972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6911940</v>
      </c>
      <c r="E336" s="33">
        <v>6911940</v>
      </c>
      <c r="F336" s="33">
        <v>732764</v>
      </c>
      <c r="G336" s="38">
        <f t="shared" si="72"/>
        <v>0.10601423044760226</v>
      </c>
      <c r="H336" s="33">
        <v>3247312</v>
      </c>
      <c r="I336" s="38">
        <f t="shared" si="73"/>
        <v>0.46981194859909087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3980076</v>
      </c>
      <c r="O336" s="38">
        <f t="shared" si="77"/>
        <v>0.57582617904669309</v>
      </c>
      <c r="P336" s="33">
        <v>872715</v>
      </c>
      <c r="Q336" s="33">
        <v>5259008</v>
      </c>
      <c r="R336" s="33">
        <v>5259008</v>
      </c>
      <c r="S336" s="33">
        <v>692111</v>
      </c>
      <c r="T336" s="38">
        <f t="shared" si="78"/>
        <v>0.1316048577982768</v>
      </c>
      <c r="U336" s="38">
        <f t="shared" si="79"/>
        <v>2.7209306589207243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16588834</v>
      </c>
      <c r="E337" s="34">
        <f>SUM(E333:E336)</f>
        <v>16610918</v>
      </c>
      <c r="F337" s="34">
        <f>SUM(F333:F336)</f>
        <v>2199068</v>
      </c>
      <c r="G337" s="39">
        <f t="shared" si="72"/>
        <v>0.13256314458267532</v>
      </c>
      <c r="H337" s="34">
        <f>SUM(H333:H336)</f>
        <v>5289945</v>
      </c>
      <c r="I337" s="39">
        <f t="shared" si="73"/>
        <v>0.31888588432435938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7489013</v>
      </c>
      <c r="O337" s="39">
        <f t="shared" si="77"/>
        <v>0.4514490289070347</v>
      </c>
      <c r="P337" s="34">
        <f>SUM(P333:P336)</f>
        <v>6041087</v>
      </c>
      <c r="Q337" s="34">
        <f>SUM(Q333:Q336)</f>
        <v>13701158</v>
      </c>
      <c r="R337" s="34">
        <f>SUM(R333:R336)</f>
        <v>13701158</v>
      </c>
      <c r="S337" s="34">
        <f>SUM(S333:S336)</f>
        <v>2924892</v>
      </c>
      <c r="T337" s="39">
        <f t="shared" si="78"/>
        <v>0.21347772210202962</v>
      </c>
      <c r="U337" s="39">
        <f t="shared" si="79"/>
        <v>-0.12433888139667582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2113885510</v>
      </c>
      <c r="E338" s="34">
        <f>SUM(E302,E304:E309,E311:E316,E318:E322,E324:E331,E333:E336)</f>
        <v>2128469896</v>
      </c>
      <c r="F338" s="34">
        <f>SUM(F302,F304:F309,F311:F316,F318:F322,F324:F331,F333:F336)</f>
        <v>446009274</v>
      </c>
      <c r="G338" s="39">
        <f t="shared" si="72"/>
        <v>0.21099026976158231</v>
      </c>
      <c r="H338" s="34">
        <f>SUM(H302,H304:H309,H311:H316,H318:H322,H324:H331,H333:H336)</f>
        <v>504276141</v>
      </c>
      <c r="I338" s="39">
        <f t="shared" si="73"/>
        <v>0.23855414052201909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950285415</v>
      </c>
      <c r="O338" s="39">
        <f t="shared" si="77"/>
        <v>0.44954441028360143</v>
      </c>
      <c r="P338" s="34">
        <f>SUM(P302,P304:P309,P311:P316,P318:P322,P324:P331,P333:P336)</f>
        <v>898643677</v>
      </c>
      <c r="Q338" s="34">
        <f>SUM(Q302,Q304:Q309,Q311:Q316,Q318:Q322,Q324:Q331,Q333:Q336)</f>
        <v>2025516771</v>
      </c>
      <c r="R338" s="34">
        <f>SUM(R302,R304:R309,R311:R316,R318:R322,R324:R331,R333:R336)</f>
        <v>2025516771</v>
      </c>
      <c r="S338" s="34">
        <f>SUM(S302,S304:S309,S311:S316,S318:S322,S324:S331,S333:S336)</f>
        <v>496057615</v>
      </c>
      <c r="T338" s="39">
        <f t="shared" si="78"/>
        <v>0.24490422498703665</v>
      </c>
      <c r="U338" s="39">
        <f t="shared" si="79"/>
        <v>-0.43884750551691687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12808845969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12841050825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2378672758</v>
      </c>
      <c r="G339" s="41">
        <f t="shared" si="72"/>
        <v>0.18570546977900035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2929336524</v>
      </c>
      <c r="I339" s="41">
        <f t="shared" si="73"/>
        <v>0.22869636586227887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5308009282</v>
      </c>
      <c r="O339" s="41">
        <f t="shared" si="77"/>
        <v>0.41440183564127925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5152006361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12144846472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12144846472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2811182768</v>
      </c>
      <c r="T339" s="41">
        <f t="shared" si="78"/>
        <v>0.2314712478647791</v>
      </c>
      <c r="U339" s="41">
        <f t="shared" si="79"/>
        <v>-0.43141830216385479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C1F84CAC9BFF41B14DC5F35EA442CF" ma:contentTypeVersion="" ma:contentTypeDescription="Create a new document." ma:contentTypeScope="" ma:versionID="c4b4c50ae403b62878d571ca6d77566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237B929-A828-4E4F-AC5F-E31E1999FCA1}"/>
</file>

<file path=customXml/itemProps2.xml><?xml version="1.0" encoding="utf-8"?>
<ds:datastoreItem xmlns:ds="http://schemas.openxmlformats.org/officeDocument/2006/customXml" ds:itemID="{CF98A6E8-CF26-45D4-A82D-C15E717CA056}"/>
</file>

<file path=customXml/itemProps3.xml><?xml version="1.0" encoding="utf-8"?>
<ds:datastoreItem xmlns:ds="http://schemas.openxmlformats.org/officeDocument/2006/customXml" ds:itemID="{F0A7D542-5F55-4501-99E4-659DE381E3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Sephiri Tlhomeli</cp:lastModifiedBy>
  <cp:lastPrinted>2022-03-02T08:18:32Z</cp:lastPrinted>
  <dcterms:created xsi:type="dcterms:W3CDTF">2022-01-31T15:53:54Z</dcterms:created>
  <dcterms:modified xsi:type="dcterms:W3CDTF">2022-03-02T08:21:19Z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0x0101000EC1F84CAC9BFF41B14DC5F35EA442CF</vt:lpwstr>
  </property>
</Properties>
</file>