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2. Q2\04. Final\"/>
    </mc:Choice>
  </mc:AlternateContent>
  <bookViews>
    <workbookView xWindow="0" yWindow="0" windowWidth="28800" windowHeight="12030" activeTab="3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62913"/>
</workbook>
</file>

<file path=xl/calcChain.xml><?xml version="1.0" encoding="utf-8"?>
<calcChain xmlns="http://schemas.openxmlformats.org/spreadsheetml/2006/main">
  <c r="S339" i="16" l="1"/>
  <c r="R339" i="16"/>
  <c r="Q339" i="16"/>
  <c r="P339" i="16"/>
  <c r="U339" i="16" s="1"/>
  <c r="L339" i="16"/>
  <c r="J339" i="16"/>
  <c r="H339" i="16"/>
  <c r="F339" i="16"/>
  <c r="G339" i="16" s="1"/>
  <c r="E339" i="16"/>
  <c r="M339" i="16" s="1"/>
  <c r="D339" i="16"/>
  <c r="I339" i="16" s="1"/>
  <c r="T338" i="16"/>
  <c r="S338" i="16"/>
  <c r="R338" i="16"/>
  <c r="Q338" i="16"/>
  <c r="P338" i="16"/>
  <c r="L338" i="16"/>
  <c r="J338" i="16"/>
  <c r="H338" i="16"/>
  <c r="F338" i="16"/>
  <c r="E338" i="16"/>
  <c r="D338" i="16"/>
  <c r="S337" i="16"/>
  <c r="R337" i="16"/>
  <c r="Q337" i="16"/>
  <c r="T337" i="16" s="1"/>
  <c r="P337" i="16"/>
  <c r="U337" i="16" s="1"/>
  <c r="O337" i="16"/>
  <c r="L337" i="16"/>
  <c r="J337" i="16"/>
  <c r="H337" i="16"/>
  <c r="G337" i="16"/>
  <c r="F337" i="16"/>
  <c r="E337" i="16"/>
  <c r="M337" i="16" s="1"/>
  <c r="D337" i="16"/>
  <c r="I337" i="16" s="1"/>
  <c r="U336" i="16"/>
  <c r="T336" i="16"/>
  <c r="O336" i="16"/>
  <c r="N336" i="16"/>
  <c r="M336" i="16"/>
  <c r="K336" i="16"/>
  <c r="I336" i="16"/>
  <c r="G336" i="16"/>
  <c r="U335" i="16"/>
  <c r="T335" i="16"/>
  <c r="O335" i="16"/>
  <c r="N335" i="16"/>
  <c r="M335" i="16"/>
  <c r="K335" i="16"/>
  <c r="I335" i="16"/>
  <c r="G335" i="16"/>
  <c r="U334" i="16"/>
  <c r="T334" i="16"/>
  <c r="O334" i="16"/>
  <c r="N334" i="16"/>
  <c r="M334" i="16"/>
  <c r="K334" i="16"/>
  <c r="I334" i="16"/>
  <c r="G334" i="16"/>
  <c r="U333" i="16"/>
  <c r="T333" i="16"/>
  <c r="O333" i="16"/>
  <c r="N333" i="16"/>
  <c r="M333" i="16"/>
  <c r="K333" i="16"/>
  <c r="I333" i="16"/>
  <c r="G333" i="16"/>
  <c r="S332" i="16"/>
  <c r="R332" i="16"/>
  <c r="Q332" i="16"/>
  <c r="T332" i="16" s="1"/>
  <c r="P332" i="16"/>
  <c r="U332" i="16" s="1"/>
  <c r="L332" i="16"/>
  <c r="J332" i="16"/>
  <c r="H332" i="16"/>
  <c r="F332" i="16"/>
  <c r="E332" i="16"/>
  <c r="D332" i="16"/>
  <c r="U331" i="16"/>
  <c r="T331" i="16"/>
  <c r="O331" i="16"/>
  <c r="N331" i="16"/>
  <c r="M331" i="16"/>
  <c r="K331" i="16"/>
  <c r="I331" i="16"/>
  <c r="G331" i="16"/>
  <c r="U330" i="16"/>
  <c r="T330" i="16"/>
  <c r="O330" i="16"/>
  <c r="N330" i="16"/>
  <c r="M330" i="16"/>
  <c r="K330" i="16"/>
  <c r="I330" i="16"/>
  <c r="G330" i="16"/>
  <c r="U329" i="16"/>
  <c r="T329" i="16"/>
  <c r="N329" i="16"/>
  <c r="O329" i="16" s="1"/>
  <c r="M329" i="16"/>
  <c r="K329" i="16"/>
  <c r="I329" i="16"/>
  <c r="G329" i="16"/>
  <c r="U328" i="16"/>
  <c r="T328" i="16"/>
  <c r="O328" i="16"/>
  <c r="N328" i="16"/>
  <c r="M328" i="16"/>
  <c r="K328" i="16"/>
  <c r="I328" i="16"/>
  <c r="G328" i="16"/>
  <c r="U327" i="16"/>
  <c r="T327" i="16"/>
  <c r="N327" i="16"/>
  <c r="O327" i="16" s="1"/>
  <c r="M327" i="16"/>
  <c r="K327" i="16"/>
  <c r="I327" i="16"/>
  <c r="G327" i="16"/>
  <c r="U326" i="16"/>
  <c r="T326" i="16"/>
  <c r="O326" i="16"/>
  <c r="N326" i="16"/>
  <c r="M326" i="16"/>
  <c r="K326" i="16"/>
  <c r="I326" i="16"/>
  <c r="G326" i="16"/>
  <c r="U325" i="16"/>
  <c r="T325" i="16"/>
  <c r="O325" i="16"/>
  <c r="N325" i="16"/>
  <c r="M325" i="16"/>
  <c r="K325" i="16"/>
  <c r="I325" i="16"/>
  <c r="G325" i="16"/>
  <c r="U324" i="16"/>
  <c r="T324" i="16"/>
  <c r="O324" i="16"/>
  <c r="N324" i="16"/>
  <c r="M324" i="16"/>
  <c r="K324" i="16"/>
  <c r="I324" i="16"/>
  <c r="G324" i="16"/>
  <c r="S323" i="16"/>
  <c r="R323" i="16"/>
  <c r="Q323" i="16"/>
  <c r="T323" i="16" s="1"/>
  <c r="P323" i="16"/>
  <c r="U323" i="16" s="1"/>
  <c r="O323" i="16"/>
  <c r="L323" i="16"/>
  <c r="J323" i="16"/>
  <c r="H323" i="16"/>
  <c r="G323" i="16"/>
  <c r="F323" i="16"/>
  <c r="E323" i="16"/>
  <c r="M323" i="16" s="1"/>
  <c r="D323" i="16"/>
  <c r="I323" i="16" s="1"/>
  <c r="U322" i="16"/>
  <c r="T322" i="16"/>
  <c r="O322" i="16"/>
  <c r="N322" i="16"/>
  <c r="M322" i="16"/>
  <c r="K322" i="16"/>
  <c r="I322" i="16"/>
  <c r="G322" i="16"/>
  <c r="U321" i="16"/>
  <c r="T321" i="16"/>
  <c r="O321" i="16"/>
  <c r="N321" i="16"/>
  <c r="M321" i="16"/>
  <c r="K321" i="16"/>
  <c r="I321" i="16"/>
  <c r="G321" i="16"/>
  <c r="U320" i="16"/>
  <c r="T320" i="16"/>
  <c r="O320" i="16"/>
  <c r="N320" i="16"/>
  <c r="M320" i="16"/>
  <c r="K320" i="16"/>
  <c r="I320" i="16"/>
  <c r="G320" i="16"/>
  <c r="U319" i="16"/>
  <c r="T319" i="16"/>
  <c r="O319" i="16"/>
  <c r="N319" i="16"/>
  <c r="M319" i="16"/>
  <c r="K319" i="16"/>
  <c r="I319" i="16"/>
  <c r="G319" i="16"/>
  <c r="U318" i="16"/>
  <c r="T318" i="16"/>
  <c r="O318" i="16"/>
  <c r="N318" i="16"/>
  <c r="M318" i="16"/>
  <c r="K318" i="16"/>
  <c r="I318" i="16"/>
  <c r="G318" i="16"/>
  <c r="S317" i="16"/>
  <c r="R317" i="16"/>
  <c r="Q317" i="16"/>
  <c r="T317" i="16" s="1"/>
  <c r="P317" i="16"/>
  <c r="U317" i="16" s="1"/>
  <c r="L317" i="16"/>
  <c r="J317" i="16"/>
  <c r="H317" i="16"/>
  <c r="F317" i="16"/>
  <c r="E317" i="16"/>
  <c r="D317" i="16"/>
  <c r="U316" i="16"/>
  <c r="T316" i="16"/>
  <c r="N316" i="16"/>
  <c r="O316" i="16" s="1"/>
  <c r="M316" i="16"/>
  <c r="K316" i="16"/>
  <c r="I316" i="16"/>
  <c r="G316" i="16"/>
  <c r="U315" i="16"/>
  <c r="T315" i="16"/>
  <c r="N315" i="16"/>
  <c r="O315" i="16" s="1"/>
  <c r="M315" i="16"/>
  <c r="K315" i="16"/>
  <c r="I315" i="16"/>
  <c r="G315" i="16"/>
  <c r="U314" i="16"/>
  <c r="T314" i="16"/>
  <c r="O314" i="16"/>
  <c r="N314" i="16"/>
  <c r="M314" i="16"/>
  <c r="K314" i="16"/>
  <c r="I314" i="16"/>
  <c r="G314" i="16"/>
  <c r="U313" i="16"/>
  <c r="T313" i="16"/>
  <c r="N313" i="16"/>
  <c r="O313" i="16" s="1"/>
  <c r="M313" i="16"/>
  <c r="K313" i="16"/>
  <c r="I313" i="16"/>
  <c r="G313" i="16"/>
  <c r="U312" i="16"/>
  <c r="T312" i="16"/>
  <c r="O312" i="16"/>
  <c r="N312" i="16"/>
  <c r="M312" i="16"/>
  <c r="K312" i="16"/>
  <c r="I312" i="16"/>
  <c r="G312" i="16"/>
  <c r="U311" i="16"/>
  <c r="T311" i="16"/>
  <c r="N311" i="16"/>
  <c r="O311" i="16" s="1"/>
  <c r="M311" i="16"/>
  <c r="K311" i="16"/>
  <c r="I311" i="16"/>
  <c r="G311" i="16"/>
  <c r="S310" i="16"/>
  <c r="R310" i="16"/>
  <c r="Q310" i="16"/>
  <c r="T310" i="16" s="1"/>
  <c r="P310" i="16"/>
  <c r="U310" i="16" s="1"/>
  <c r="N310" i="16"/>
  <c r="L310" i="16"/>
  <c r="J310" i="16"/>
  <c r="K310" i="16" s="1"/>
  <c r="H310" i="16"/>
  <c r="F310" i="16"/>
  <c r="E310" i="16"/>
  <c r="D310" i="16"/>
  <c r="I310" i="16" s="1"/>
  <c r="U309" i="16"/>
  <c r="T309" i="16"/>
  <c r="O309" i="16"/>
  <c r="N309" i="16"/>
  <c r="M309" i="16"/>
  <c r="K309" i="16"/>
  <c r="I309" i="16"/>
  <c r="G309" i="16"/>
  <c r="U308" i="16"/>
  <c r="T308" i="16"/>
  <c r="O308" i="16"/>
  <c r="N308" i="16"/>
  <c r="M308" i="16"/>
  <c r="K308" i="16"/>
  <c r="I308" i="16"/>
  <c r="G308" i="16"/>
  <c r="U307" i="16"/>
  <c r="T307" i="16"/>
  <c r="O307" i="16"/>
  <c r="N307" i="16"/>
  <c r="M307" i="16"/>
  <c r="K307" i="16"/>
  <c r="I307" i="16"/>
  <c r="G307" i="16"/>
  <c r="U306" i="16"/>
  <c r="T306" i="16"/>
  <c r="O306" i="16"/>
  <c r="N306" i="16"/>
  <c r="M306" i="16"/>
  <c r="K306" i="16"/>
  <c r="I306" i="16"/>
  <c r="G306" i="16"/>
  <c r="U305" i="16"/>
  <c r="T305" i="16"/>
  <c r="O305" i="16"/>
  <c r="N305" i="16"/>
  <c r="M305" i="16"/>
  <c r="K305" i="16"/>
  <c r="I305" i="16"/>
  <c r="G305" i="16"/>
  <c r="U304" i="16"/>
  <c r="T304" i="16"/>
  <c r="O304" i="16"/>
  <c r="N304" i="16"/>
  <c r="M304" i="16"/>
  <c r="K304" i="16"/>
  <c r="I304" i="16"/>
  <c r="G304" i="16"/>
  <c r="S303" i="16"/>
  <c r="T303" i="16" s="1"/>
  <c r="R303" i="16"/>
  <c r="Q303" i="16"/>
  <c r="P303" i="16"/>
  <c r="L303" i="16"/>
  <c r="J303" i="16"/>
  <c r="H303" i="16"/>
  <c r="F303" i="16"/>
  <c r="E303" i="16"/>
  <c r="K303" i="16" s="1"/>
  <c r="D303" i="16"/>
  <c r="U302" i="16"/>
  <c r="T302" i="16"/>
  <c r="N302" i="16"/>
  <c r="O302" i="16" s="1"/>
  <c r="M302" i="16"/>
  <c r="K302" i="16"/>
  <c r="I302" i="16"/>
  <c r="G302" i="16"/>
  <c r="S299" i="16"/>
  <c r="R299" i="16"/>
  <c r="Q299" i="16"/>
  <c r="T299" i="16" s="1"/>
  <c r="P299" i="16"/>
  <c r="L299" i="16"/>
  <c r="J299" i="16"/>
  <c r="K299" i="16" s="1"/>
  <c r="I299" i="16"/>
  <c r="H299" i="16"/>
  <c r="U299" i="16" s="1"/>
  <c r="F299" i="16"/>
  <c r="E299" i="16"/>
  <c r="D299" i="16"/>
  <c r="S298" i="16"/>
  <c r="R298" i="16"/>
  <c r="Q298" i="16"/>
  <c r="T298" i="16" s="1"/>
  <c r="P298" i="16"/>
  <c r="U298" i="16" s="1"/>
  <c r="L298" i="16"/>
  <c r="J298" i="16"/>
  <c r="H298" i="16"/>
  <c r="F298" i="16"/>
  <c r="E298" i="16"/>
  <c r="K298" i="16" s="1"/>
  <c r="D298" i="16"/>
  <c r="U297" i="16"/>
  <c r="T297" i="16"/>
  <c r="O297" i="16"/>
  <c r="N297" i="16"/>
  <c r="M297" i="16"/>
  <c r="K297" i="16"/>
  <c r="I297" i="16"/>
  <c r="G297" i="16"/>
  <c r="U296" i="16"/>
  <c r="T296" i="16"/>
  <c r="O296" i="16"/>
  <c r="N296" i="16"/>
  <c r="M296" i="16"/>
  <c r="K296" i="16"/>
  <c r="I296" i="16"/>
  <c r="G296" i="16"/>
  <c r="U295" i="16"/>
  <c r="T295" i="16"/>
  <c r="O295" i="16"/>
  <c r="N295" i="16"/>
  <c r="M295" i="16"/>
  <c r="K295" i="16"/>
  <c r="I295" i="16"/>
  <c r="G295" i="16"/>
  <c r="U294" i="16"/>
  <c r="T294" i="16"/>
  <c r="O294" i="16"/>
  <c r="N294" i="16"/>
  <c r="M294" i="16"/>
  <c r="K294" i="16"/>
  <c r="I294" i="16"/>
  <c r="G294" i="16"/>
  <c r="U293" i="16"/>
  <c r="T293" i="16"/>
  <c r="N293" i="16"/>
  <c r="O293" i="16" s="1"/>
  <c r="M293" i="16"/>
  <c r="K293" i="16"/>
  <c r="I293" i="16"/>
  <c r="G293" i="16"/>
  <c r="U292" i="16"/>
  <c r="S292" i="16"/>
  <c r="R292" i="16"/>
  <c r="Q292" i="16"/>
  <c r="P292" i="16"/>
  <c r="L292" i="16"/>
  <c r="K292" i="16"/>
  <c r="J292" i="16"/>
  <c r="H292" i="16"/>
  <c r="F292" i="16"/>
  <c r="N292" i="16" s="1"/>
  <c r="E292" i="16"/>
  <c r="M292" i="16" s="1"/>
  <c r="D292" i="16"/>
  <c r="U291" i="16"/>
  <c r="T291" i="16"/>
  <c r="O291" i="16"/>
  <c r="N291" i="16"/>
  <c r="M291" i="16"/>
  <c r="K291" i="16"/>
  <c r="I291" i="16"/>
  <c r="G291" i="16"/>
  <c r="U290" i="16"/>
  <c r="T290" i="16"/>
  <c r="O290" i="16"/>
  <c r="N290" i="16"/>
  <c r="M290" i="16"/>
  <c r="K290" i="16"/>
  <c r="I290" i="16"/>
  <c r="G290" i="16"/>
  <c r="U289" i="16"/>
  <c r="T289" i="16"/>
  <c r="O289" i="16"/>
  <c r="N289" i="16"/>
  <c r="M289" i="16"/>
  <c r="K289" i="16"/>
  <c r="I289" i="16"/>
  <c r="G289" i="16"/>
  <c r="U288" i="16"/>
  <c r="T288" i="16"/>
  <c r="O288" i="16"/>
  <c r="N288" i="16"/>
  <c r="M288" i="16"/>
  <c r="K288" i="16"/>
  <c r="I288" i="16"/>
  <c r="G288" i="16"/>
  <c r="U287" i="16"/>
  <c r="T287" i="16"/>
  <c r="O287" i="16"/>
  <c r="N287" i="16"/>
  <c r="M287" i="16"/>
  <c r="K287" i="16"/>
  <c r="I287" i="16"/>
  <c r="G287" i="16"/>
  <c r="U286" i="16"/>
  <c r="T286" i="16"/>
  <c r="O286" i="16"/>
  <c r="N286" i="16"/>
  <c r="M286" i="16"/>
  <c r="K286" i="16"/>
  <c r="I286" i="16"/>
  <c r="G286" i="16"/>
  <c r="S285" i="16"/>
  <c r="T285" i="16" s="1"/>
  <c r="R285" i="16"/>
  <c r="Q285" i="16"/>
  <c r="P285" i="16"/>
  <c r="U285" i="16" s="1"/>
  <c r="L285" i="16"/>
  <c r="J285" i="16"/>
  <c r="H285" i="16"/>
  <c r="F285" i="16"/>
  <c r="E285" i="16"/>
  <c r="K285" i="16" s="1"/>
  <c r="D285" i="16"/>
  <c r="U284" i="16"/>
  <c r="T284" i="16"/>
  <c r="O284" i="16"/>
  <c r="N284" i="16"/>
  <c r="M284" i="16"/>
  <c r="K284" i="16"/>
  <c r="I284" i="16"/>
  <c r="G284" i="16"/>
  <c r="U283" i="16"/>
  <c r="T283" i="16"/>
  <c r="O283" i="16"/>
  <c r="N283" i="16"/>
  <c r="M283" i="16"/>
  <c r="K283" i="16"/>
  <c r="I283" i="16"/>
  <c r="G283" i="16"/>
  <c r="U282" i="16"/>
  <c r="T282" i="16"/>
  <c r="N282" i="16"/>
  <c r="O282" i="16" s="1"/>
  <c r="M282" i="16"/>
  <c r="K282" i="16"/>
  <c r="I282" i="16"/>
  <c r="G282" i="16"/>
  <c r="U281" i="16"/>
  <c r="T281" i="16"/>
  <c r="O281" i="16"/>
  <c r="N281" i="16"/>
  <c r="M281" i="16"/>
  <c r="K281" i="16"/>
  <c r="I281" i="16"/>
  <c r="G281" i="16"/>
  <c r="U280" i="16"/>
  <c r="T280" i="16"/>
  <c r="O280" i="16"/>
  <c r="N280" i="16"/>
  <c r="M280" i="16"/>
  <c r="K280" i="16"/>
  <c r="I280" i="16"/>
  <c r="G280" i="16"/>
  <c r="U279" i="16"/>
  <c r="T279" i="16"/>
  <c r="N279" i="16"/>
  <c r="O279" i="16" s="1"/>
  <c r="M279" i="16"/>
  <c r="K279" i="16"/>
  <c r="I279" i="16"/>
  <c r="G279" i="16"/>
  <c r="U278" i="16"/>
  <c r="T278" i="16"/>
  <c r="O278" i="16"/>
  <c r="N278" i="16"/>
  <c r="M278" i="16"/>
  <c r="K278" i="16"/>
  <c r="I278" i="16"/>
  <c r="G278" i="16"/>
  <c r="U277" i="16"/>
  <c r="T277" i="16"/>
  <c r="O277" i="16"/>
  <c r="N277" i="16"/>
  <c r="M277" i="16"/>
  <c r="K277" i="16"/>
  <c r="I277" i="16"/>
  <c r="G277" i="16"/>
  <c r="U276" i="16"/>
  <c r="T276" i="16"/>
  <c r="O276" i="16"/>
  <c r="N276" i="16"/>
  <c r="M276" i="16"/>
  <c r="K276" i="16"/>
  <c r="I276" i="16"/>
  <c r="G276" i="16"/>
  <c r="S275" i="16"/>
  <c r="R275" i="16"/>
  <c r="Q275" i="16"/>
  <c r="P275" i="16"/>
  <c r="L275" i="16"/>
  <c r="J275" i="16"/>
  <c r="K275" i="16" s="1"/>
  <c r="H275" i="16"/>
  <c r="I275" i="16" s="1"/>
  <c r="F275" i="16"/>
  <c r="E275" i="16"/>
  <c r="M275" i="16" s="1"/>
  <c r="D275" i="16"/>
  <c r="U274" i="16"/>
  <c r="T274" i="16"/>
  <c r="O274" i="16"/>
  <c r="N274" i="16"/>
  <c r="M274" i="16"/>
  <c r="K274" i="16"/>
  <c r="I274" i="16"/>
  <c r="G274" i="16"/>
  <c r="U273" i="16"/>
  <c r="T273" i="16"/>
  <c r="O273" i="16"/>
  <c r="N273" i="16"/>
  <c r="M273" i="16"/>
  <c r="K273" i="16"/>
  <c r="I273" i="16"/>
  <c r="G273" i="16"/>
  <c r="U272" i="16"/>
  <c r="T272" i="16"/>
  <c r="O272" i="16"/>
  <c r="N272" i="16"/>
  <c r="M272" i="16"/>
  <c r="K272" i="16"/>
  <c r="I272" i="16"/>
  <c r="G272" i="16"/>
  <c r="U271" i="16"/>
  <c r="T271" i="16"/>
  <c r="O271" i="16"/>
  <c r="N271" i="16"/>
  <c r="M271" i="16"/>
  <c r="K271" i="16"/>
  <c r="I271" i="16"/>
  <c r="G271" i="16"/>
  <c r="U270" i="16"/>
  <c r="T270" i="16"/>
  <c r="O270" i="16"/>
  <c r="N270" i="16"/>
  <c r="M270" i="16"/>
  <c r="K270" i="16"/>
  <c r="I270" i="16"/>
  <c r="G270" i="16"/>
  <c r="U269" i="16"/>
  <c r="T269" i="16"/>
  <c r="O269" i="16"/>
  <c r="N269" i="16"/>
  <c r="M269" i="16"/>
  <c r="K269" i="16"/>
  <c r="I269" i="16"/>
  <c r="G269" i="16"/>
  <c r="U268" i="16"/>
  <c r="T268" i="16"/>
  <c r="O268" i="16"/>
  <c r="N268" i="16"/>
  <c r="M268" i="16"/>
  <c r="K268" i="16"/>
  <c r="I268" i="16"/>
  <c r="G268" i="16"/>
  <c r="S267" i="16"/>
  <c r="R267" i="16"/>
  <c r="Q267" i="16"/>
  <c r="T267" i="16" s="1"/>
  <c r="P267" i="16"/>
  <c r="U267" i="16" s="1"/>
  <c r="L267" i="16"/>
  <c r="J267" i="16"/>
  <c r="H267" i="16"/>
  <c r="F267" i="16"/>
  <c r="E267" i="16"/>
  <c r="D267" i="16"/>
  <c r="U266" i="16"/>
  <c r="T266" i="16"/>
  <c r="O266" i="16"/>
  <c r="N266" i="16"/>
  <c r="M266" i="16"/>
  <c r="K266" i="16"/>
  <c r="I266" i="16"/>
  <c r="G266" i="16"/>
  <c r="U265" i="16"/>
  <c r="T265" i="16"/>
  <c r="O265" i="16"/>
  <c r="N265" i="16"/>
  <c r="M265" i="16"/>
  <c r="K265" i="16"/>
  <c r="I265" i="16"/>
  <c r="G265" i="16"/>
  <c r="U264" i="16"/>
  <c r="T264" i="16"/>
  <c r="O264" i="16"/>
  <c r="N264" i="16"/>
  <c r="M264" i="16"/>
  <c r="K264" i="16"/>
  <c r="I264" i="16"/>
  <c r="G264" i="16"/>
  <c r="U263" i="16"/>
  <c r="T263" i="16"/>
  <c r="O263" i="16"/>
  <c r="N263" i="16"/>
  <c r="M263" i="16"/>
  <c r="K263" i="16"/>
  <c r="I263" i="16"/>
  <c r="G263" i="16"/>
  <c r="U260" i="16"/>
  <c r="S260" i="16"/>
  <c r="R260" i="16"/>
  <c r="Q260" i="16"/>
  <c r="P260" i="16"/>
  <c r="L260" i="16"/>
  <c r="K260" i="16"/>
  <c r="J260" i="16"/>
  <c r="H260" i="16"/>
  <c r="F260" i="16"/>
  <c r="N260" i="16" s="1"/>
  <c r="O260" i="16" s="1"/>
  <c r="E260" i="16"/>
  <c r="D260" i="16"/>
  <c r="S259" i="16"/>
  <c r="R259" i="16"/>
  <c r="Q259" i="16"/>
  <c r="P259" i="16"/>
  <c r="L259" i="16"/>
  <c r="J259" i="16"/>
  <c r="H259" i="16"/>
  <c r="U259" i="16" s="1"/>
  <c r="F259" i="16"/>
  <c r="N259" i="16" s="1"/>
  <c r="E259" i="16"/>
  <c r="K259" i="16" s="1"/>
  <c r="D259" i="16"/>
  <c r="U258" i="16"/>
  <c r="T258" i="16"/>
  <c r="O258" i="16"/>
  <c r="N258" i="16"/>
  <c r="M258" i="16"/>
  <c r="K258" i="16"/>
  <c r="I258" i="16"/>
  <c r="G258" i="16"/>
  <c r="U257" i="16"/>
  <c r="T257" i="16"/>
  <c r="N257" i="16"/>
  <c r="O257" i="16" s="1"/>
  <c r="M257" i="16"/>
  <c r="K257" i="16"/>
  <c r="I257" i="16"/>
  <c r="G257" i="16"/>
  <c r="U256" i="16"/>
  <c r="T256" i="16"/>
  <c r="O256" i="16"/>
  <c r="N256" i="16"/>
  <c r="M256" i="16"/>
  <c r="K256" i="16"/>
  <c r="I256" i="16"/>
  <c r="G256" i="16"/>
  <c r="U255" i="16"/>
  <c r="T255" i="16"/>
  <c r="N255" i="16"/>
  <c r="O255" i="16" s="1"/>
  <c r="M255" i="16"/>
  <c r="K255" i="16"/>
  <c r="I255" i="16"/>
  <c r="G255" i="16"/>
  <c r="U254" i="16"/>
  <c r="S254" i="16"/>
  <c r="R254" i="16"/>
  <c r="Q254" i="16"/>
  <c r="T254" i="16" s="1"/>
  <c r="P254" i="16"/>
  <c r="L254" i="16"/>
  <c r="J254" i="16"/>
  <c r="H254" i="16"/>
  <c r="F254" i="16"/>
  <c r="N254" i="16" s="1"/>
  <c r="E254" i="16"/>
  <c r="M254" i="16" s="1"/>
  <c r="D254" i="16"/>
  <c r="U253" i="16"/>
  <c r="T253" i="16"/>
  <c r="O253" i="16"/>
  <c r="N253" i="16"/>
  <c r="M253" i="16"/>
  <c r="K253" i="16"/>
  <c r="I253" i="16"/>
  <c r="G253" i="16"/>
  <c r="U252" i="16"/>
  <c r="T252" i="16"/>
  <c r="O252" i="16"/>
  <c r="N252" i="16"/>
  <c r="M252" i="16"/>
  <c r="K252" i="16"/>
  <c r="I252" i="16"/>
  <c r="G252" i="16"/>
  <c r="U251" i="16"/>
  <c r="T251" i="16"/>
  <c r="O251" i="16"/>
  <c r="N251" i="16"/>
  <c r="M251" i="16"/>
  <c r="K251" i="16"/>
  <c r="I251" i="16"/>
  <c r="G251" i="16"/>
  <c r="U250" i="16"/>
  <c r="T250" i="16"/>
  <c r="O250" i="16"/>
  <c r="N250" i="16"/>
  <c r="M250" i="16"/>
  <c r="K250" i="16"/>
  <c r="I250" i="16"/>
  <c r="G250" i="16"/>
  <c r="U249" i="16"/>
  <c r="T249" i="16"/>
  <c r="O249" i="16"/>
  <c r="N249" i="16"/>
  <c r="M249" i="16"/>
  <c r="K249" i="16"/>
  <c r="I249" i="16"/>
  <c r="G249" i="16"/>
  <c r="U248" i="16"/>
  <c r="T248" i="16"/>
  <c r="O248" i="16"/>
  <c r="N248" i="16"/>
  <c r="M248" i="16"/>
  <c r="K248" i="16"/>
  <c r="I248" i="16"/>
  <c r="G248" i="16"/>
  <c r="T247" i="16"/>
  <c r="S247" i="16"/>
  <c r="R247" i="16"/>
  <c r="Q247" i="16"/>
  <c r="P247" i="16"/>
  <c r="L247" i="16"/>
  <c r="J247" i="16"/>
  <c r="H247" i="16"/>
  <c r="F247" i="16"/>
  <c r="E247" i="16"/>
  <c r="D247" i="16"/>
  <c r="U246" i="16"/>
  <c r="T246" i="16"/>
  <c r="O246" i="16"/>
  <c r="N246" i="16"/>
  <c r="M246" i="16"/>
  <c r="K246" i="16"/>
  <c r="I246" i="16"/>
  <c r="G246" i="16"/>
  <c r="U245" i="16"/>
  <c r="T245" i="16"/>
  <c r="O245" i="16"/>
  <c r="N245" i="16"/>
  <c r="M245" i="16"/>
  <c r="K245" i="16"/>
  <c r="I245" i="16"/>
  <c r="G245" i="16"/>
  <c r="U244" i="16"/>
  <c r="T244" i="16"/>
  <c r="N244" i="16"/>
  <c r="O244" i="16" s="1"/>
  <c r="M244" i="16"/>
  <c r="K244" i="16"/>
  <c r="I244" i="16"/>
  <c r="G244" i="16"/>
  <c r="U243" i="16"/>
  <c r="T243" i="16"/>
  <c r="O243" i="16"/>
  <c r="N243" i="16"/>
  <c r="M243" i="16"/>
  <c r="K243" i="16"/>
  <c r="I243" i="16"/>
  <c r="G243" i="16"/>
  <c r="U242" i="16"/>
  <c r="T242" i="16"/>
  <c r="N242" i="16"/>
  <c r="O242" i="16" s="1"/>
  <c r="M242" i="16"/>
  <c r="K242" i="16"/>
  <c r="I242" i="16"/>
  <c r="G242" i="16"/>
  <c r="U241" i="16"/>
  <c r="T241" i="16"/>
  <c r="O241" i="16"/>
  <c r="N241" i="16"/>
  <c r="M241" i="16"/>
  <c r="K241" i="16"/>
  <c r="I241" i="16"/>
  <c r="G241" i="16"/>
  <c r="U240" i="16"/>
  <c r="S240" i="16"/>
  <c r="R240" i="16"/>
  <c r="Q240" i="16"/>
  <c r="T240" i="16" s="1"/>
  <c r="P240" i="16"/>
  <c r="N240" i="16"/>
  <c r="L240" i="16"/>
  <c r="J240" i="16"/>
  <c r="H240" i="16"/>
  <c r="F240" i="16"/>
  <c r="E240" i="16"/>
  <c r="D240" i="16"/>
  <c r="U239" i="16"/>
  <c r="T239" i="16"/>
  <c r="O239" i="16"/>
  <c r="N239" i="16"/>
  <c r="M239" i="16"/>
  <c r="K239" i="16"/>
  <c r="I239" i="16"/>
  <c r="G239" i="16"/>
  <c r="U238" i="16"/>
  <c r="T238" i="16"/>
  <c r="O238" i="16"/>
  <c r="N238" i="16"/>
  <c r="M238" i="16"/>
  <c r="K238" i="16"/>
  <c r="I238" i="16"/>
  <c r="G238" i="16"/>
  <c r="U237" i="16"/>
  <c r="T237" i="16"/>
  <c r="O237" i="16"/>
  <c r="N237" i="16"/>
  <c r="M237" i="16"/>
  <c r="K237" i="16"/>
  <c r="I237" i="16"/>
  <c r="G237" i="16"/>
  <c r="U236" i="16"/>
  <c r="T236" i="16"/>
  <c r="N236" i="16"/>
  <c r="O236" i="16" s="1"/>
  <c r="M236" i="16"/>
  <c r="K236" i="16"/>
  <c r="I236" i="16"/>
  <c r="G236" i="16"/>
  <c r="U235" i="16"/>
  <c r="T235" i="16"/>
  <c r="N235" i="16"/>
  <c r="O235" i="16" s="1"/>
  <c r="M235" i="16"/>
  <c r="K235" i="16"/>
  <c r="I235" i="16"/>
  <c r="G235" i="16"/>
  <c r="U234" i="16"/>
  <c r="T234" i="16"/>
  <c r="O234" i="16"/>
  <c r="N234" i="16"/>
  <c r="M234" i="16"/>
  <c r="K234" i="16"/>
  <c r="I234" i="16"/>
  <c r="G234" i="16"/>
  <c r="S231" i="16"/>
  <c r="R231" i="16"/>
  <c r="Q231" i="16"/>
  <c r="P231" i="16"/>
  <c r="L231" i="16"/>
  <c r="J231" i="16"/>
  <c r="H231" i="16"/>
  <c r="U231" i="16" s="1"/>
  <c r="F231" i="16"/>
  <c r="N231" i="16" s="1"/>
  <c r="E231" i="16"/>
  <c r="K231" i="16" s="1"/>
  <c r="D231" i="16"/>
  <c r="S230" i="16"/>
  <c r="R230" i="16"/>
  <c r="Q230" i="16"/>
  <c r="P230" i="16"/>
  <c r="U230" i="16" s="1"/>
  <c r="L230" i="16"/>
  <c r="J230" i="16"/>
  <c r="H230" i="16"/>
  <c r="F230" i="16"/>
  <c r="N230" i="16" s="1"/>
  <c r="E230" i="16"/>
  <c r="D230" i="16"/>
  <c r="O230" i="16" s="1"/>
  <c r="U229" i="16"/>
  <c r="T229" i="16"/>
  <c r="O229" i="16"/>
  <c r="N229" i="16"/>
  <c r="M229" i="16"/>
  <c r="K229" i="16"/>
  <c r="I229" i="16"/>
  <c r="G229" i="16"/>
  <c r="U228" i="16"/>
  <c r="T228" i="16"/>
  <c r="O228" i="16"/>
  <c r="N228" i="16"/>
  <c r="M228" i="16"/>
  <c r="K228" i="16"/>
  <c r="I228" i="16"/>
  <c r="G228" i="16"/>
  <c r="U227" i="16"/>
  <c r="T227" i="16"/>
  <c r="O227" i="16"/>
  <c r="N227" i="16"/>
  <c r="M227" i="16"/>
  <c r="K227" i="16"/>
  <c r="I227" i="16"/>
  <c r="G227" i="16"/>
  <c r="U226" i="16"/>
  <c r="T226" i="16"/>
  <c r="O226" i="16"/>
  <c r="N226" i="16"/>
  <c r="M226" i="16"/>
  <c r="K226" i="16"/>
  <c r="I226" i="16"/>
  <c r="G226" i="16"/>
  <c r="U225" i="16"/>
  <c r="T225" i="16"/>
  <c r="O225" i="16"/>
  <c r="N225" i="16"/>
  <c r="M225" i="16"/>
  <c r="K225" i="16"/>
  <c r="I225" i="16"/>
  <c r="G225" i="16"/>
  <c r="T224" i="16"/>
  <c r="S224" i="16"/>
  <c r="R224" i="16"/>
  <c r="Q224" i="16"/>
  <c r="P224" i="16"/>
  <c r="L224" i="16"/>
  <c r="J224" i="16"/>
  <c r="H224" i="16"/>
  <c r="F224" i="16"/>
  <c r="E224" i="16"/>
  <c r="D224" i="16"/>
  <c r="U223" i="16"/>
  <c r="T223" i="16"/>
  <c r="O223" i="16"/>
  <c r="N223" i="16"/>
  <c r="M223" i="16"/>
  <c r="K223" i="16"/>
  <c r="I223" i="16"/>
  <c r="G223" i="16"/>
  <c r="U222" i="16"/>
  <c r="T222" i="16"/>
  <c r="N222" i="16"/>
  <c r="O222" i="16" s="1"/>
  <c r="M222" i="16"/>
  <c r="K222" i="16"/>
  <c r="I222" i="16"/>
  <c r="G222" i="16"/>
  <c r="U221" i="16"/>
  <c r="T221" i="16"/>
  <c r="O221" i="16"/>
  <c r="N221" i="16"/>
  <c r="M221" i="16"/>
  <c r="K221" i="16"/>
  <c r="I221" i="16"/>
  <c r="G221" i="16"/>
  <c r="U220" i="16"/>
  <c r="T220" i="16"/>
  <c r="O220" i="16"/>
  <c r="N220" i="16"/>
  <c r="M220" i="16"/>
  <c r="K220" i="16"/>
  <c r="I220" i="16"/>
  <c r="G220" i="16"/>
  <c r="U219" i="16"/>
  <c r="T219" i="16"/>
  <c r="N219" i="16"/>
  <c r="O219" i="16" s="1"/>
  <c r="M219" i="16"/>
  <c r="K219" i="16"/>
  <c r="I219" i="16"/>
  <c r="G219" i="16"/>
  <c r="U218" i="16"/>
  <c r="T218" i="16"/>
  <c r="N218" i="16"/>
  <c r="O218" i="16" s="1"/>
  <c r="M218" i="16"/>
  <c r="K218" i="16"/>
  <c r="I218" i="16"/>
  <c r="G218" i="16"/>
  <c r="U217" i="16"/>
  <c r="T217" i="16"/>
  <c r="O217" i="16"/>
  <c r="N217" i="16"/>
  <c r="M217" i="16"/>
  <c r="K217" i="16"/>
  <c r="I217" i="16"/>
  <c r="G217" i="16"/>
  <c r="U216" i="16"/>
  <c r="S216" i="16"/>
  <c r="R216" i="16"/>
  <c r="Q216" i="16"/>
  <c r="T216" i="16" s="1"/>
  <c r="P216" i="16"/>
  <c r="N216" i="16"/>
  <c r="L216" i="16"/>
  <c r="J216" i="16"/>
  <c r="H216" i="16"/>
  <c r="F216" i="16"/>
  <c r="E216" i="16"/>
  <c r="D216" i="16"/>
  <c r="U215" i="16"/>
  <c r="T215" i="16"/>
  <c r="O215" i="16"/>
  <c r="N215" i="16"/>
  <c r="M215" i="16"/>
  <c r="K215" i="16"/>
  <c r="I215" i="16"/>
  <c r="G215" i="16"/>
  <c r="U214" i="16"/>
  <c r="T214" i="16"/>
  <c r="O214" i="16"/>
  <c r="N214" i="16"/>
  <c r="M214" i="16"/>
  <c r="K214" i="16"/>
  <c r="I214" i="16"/>
  <c r="G214" i="16"/>
  <c r="U213" i="16"/>
  <c r="T213" i="16"/>
  <c r="O213" i="16"/>
  <c r="N213" i="16"/>
  <c r="M213" i="16"/>
  <c r="K213" i="16"/>
  <c r="I213" i="16"/>
  <c r="G213" i="16"/>
  <c r="U212" i="16"/>
  <c r="T212" i="16"/>
  <c r="O212" i="16"/>
  <c r="N212" i="16"/>
  <c r="M212" i="16"/>
  <c r="K212" i="16"/>
  <c r="I212" i="16"/>
  <c r="G212" i="16"/>
  <c r="U211" i="16"/>
  <c r="T211" i="16"/>
  <c r="O211" i="16"/>
  <c r="N211" i="16"/>
  <c r="M211" i="16"/>
  <c r="K211" i="16"/>
  <c r="I211" i="16"/>
  <c r="G211" i="16"/>
  <c r="U210" i="16"/>
  <c r="T210" i="16"/>
  <c r="O210" i="16"/>
  <c r="N210" i="16"/>
  <c r="M210" i="16"/>
  <c r="K210" i="16"/>
  <c r="I210" i="16"/>
  <c r="G210" i="16"/>
  <c r="U209" i="16"/>
  <c r="T209" i="16"/>
  <c r="O209" i="16"/>
  <c r="N209" i="16"/>
  <c r="M209" i="16"/>
  <c r="K209" i="16"/>
  <c r="I209" i="16"/>
  <c r="G209" i="16"/>
  <c r="U208" i="16"/>
  <c r="T208" i="16"/>
  <c r="O208" i="16"/>
  <c r="N208" i="16"/>
  <c r="M208" i="16"/>
  <c r="K208" i="16"/>
  <c r="I208" i="16"/>
  <c r="G208" i="16"/>
  <c r="S205" i="16"/>
  <c r="R205" i="16"/>
  <c r="Q205" i="16"/>
  <c r="P205" i="16"/>
  <c r="L205" i="16"/>
  <c r="J205" i="16"/>
  <c r="H205" i="16"/>
  <c r="U205" i="16" s="1"/>
  <c r="F205" i="16"/>
  <c r="N205" i="16" s="1"/>
  <c r="E205" i="16"/>
  <c r="K205" i="16" s="1"/>
  <c r="D205" i="16"/>
  <c r="S204" i="16"/>
  <c r="R204" i="16"/>
  <c r="Q204" i="16"/>
  <c r="P204" i="16"/>
  <c r="U204" i="16" s="1"/>
  <c r="L204" i="16"/>
  <c r="J204" i="16"/>
  <c r="K204" i="16" s="1"/>
  <c r="I204" i="16"/>
  <c r="H204" i="16"/>
  <c r="F204" i="16"/>
  <c r="E204" i="16"/>
  <c r="D204" i="16"/>
  <c r="U203" i="16"/>
  <c r="T203" i="16"/>
  <c r="O203" i="16"/>
  <c r="N203" i="16"/>
  <c r="M203" i="16"/>
  <c r="K203" i="16"/>
  <c r="I203" i="16"/>
  <c r="G203" i="16"/>
  <c r="U202" i="16"/>
  <c r="T202" i="16"/>
  <c r="O202" i="16"/>
  <c r="N202" i="16"/>
  <c r="M202" i="16"/>
  <c r="K202" i="16"/>
  <c r="I202" i="16"/>
  <c r="G202" i="16"/>
  <c r="U201" i="16"/>
  <c r="T201" i="16"/>
  <c r="O201" i="16"/>
  <c r="N201" i="16"/>
  <c r="M201" i="16"/>
  <c r="K201" i="16"/>
  <c r="I201" i="16"/>
  <c r="G201" i="16"/>
  <c r="U200" i="16"/>
  <c r="T200" i="16"/>
  <c r="O200" i="16"/>
  <c r="N200" i="16"/>
  <c r="M200" i="16"/>
  <c r="K200" i="16"/>
  <c r="I200" i="16"/>
  <c r="G200" i="16"/>
  <c r="U199" i="16"/>
  <c r="T199" i="16"/>
  <c r="O199" i="16"/>
  <c r="N199" i="16"/>
  <c r="M199" i="16"/>
  <c r="K199" i="16"/>
  <c r="I199" i="16"/>
  <c r="G199" i="16"/>
  <c r="S198" i="16"/>
  <c r="T198" i="16" s="1"/>
  <c r="R198" i="16"/>
  <c r="Q198" i="16"/>
  <c r="P198" i="16"/>
  <c r="L198" i="16"/>
  <c r="J198" i="16"/>
  <c r="H198" i="16"/>
  <c r="F198" i="16"/>
  <c r="E198" i="16"/>
  <c r="K198" i="16" s="1"/>
  <c r="D198" i="16"/>
  <c r="U197" i="16"/>
  <c r="T197" i="16"/>
  <c r="N197" i="16"/>
  <c r="O197" i="16" s="1"/>
  <c r="M197" i="16"/>
  <c r="K197" i="16"/>
  <c r="I197" i="16"/>
  <c r="G197" i="16"/>
  <c r="U196" i="16"/>
  <c r="T196" i="16"/>
  <c r="N196" i="16"/>
  <c r="O196" i="16" s="1"/>
  <c r="M196" i="16"/>
  <c r="K196" i="16"/>
  <c r="I196" i="16"/>
  <c r="G196" i="16"/>
  <c r="U195" i="16"/>
  <c r="T195" i="16"/>
  <c r="O195" i="16"/>
  <c r="N195" i="16"/>
  <c r="M195" i="16"/>
  <c r="K195" i="16"/>
  <c r="I195" i="16"/>
  <c r="G195" i="16"/>
  <c r="U194" i="16"/>
  <c r="T194" i="16"/>
  <c r="O194" i="16"/>
  <c r="N194" i="16"/>
  <c r="M194" i="16"/>
  <c r="K194" i="16"/>
  <c r="I194" i="16"/>
  <c r="G194" i="16"/>
  <c r="U193" i="16"/>
  <c r="T193" i="16"/>
  <c r="O193" i="16"/>
  <c r="N193" i="16"/>
  <c r="M193" i="16"/>
  <c r="K193" i="16"/>
  <c r="I193" i="16"/>
  <c r="G193" i="16"/>
  <c r="U192" i="16"/>
  <c r="T192" i="16"/>
  <c r="O192" i="16"/>
  <c r="N192" i="16"/>
  <c r="M192" i="16"/>
  <c r="K192" i="16"/>
  <c r="I192" i="16"/>
  <c r="G192" i="16"/>
  <c r="U191" i="16"/>
  <c r="S191" i="16"/>
  <c r="R191" i="16"/>
  <c r="Q191" i="16"/>
  <c r="T191" i="16" s="1"/>
  <c r="P191" i="16"/>
  <c r="N191" i="16"/>
  <c r="L191" i="16"/>
  <c r="K191" i="16"/>
  <c r="J191" i="16"/>
  <c r="H191" i="16"/>
  <c r="F191" i="16"/>
  <c r="E191" i="16"/>
  <c r="M191" i="16" s="1"/>
  <c r="D191" i="16"/>
  <c r="U190" i="16"/>
  <c r="T190" i="16"/>
  <c r="O190" i="16"/>
  <c r="N190" i="16"/>
  <c r="M190" i="16"/>
  <c r="K190" i="16"/>
  <c r="I190" i="16"/>
  <c r="G190" i="16"/>
  <c r="U189" i="16"/>
  <c r="T189" i="16"/>
  <c r="O189" i="16"/>
  <c r="N189" i="16"/>
  <c r="M189" i="16"/>
  <c r="K189" i="16"/>
  <c r="I189" i="16"/>
  <c r="G189" i="16"/>
  <c r="U188" i="16"/>
  <c r="T188" i="16"/>
  <c r="O188" i="16"/>
  <c r="N188" i="16"/>
  <c r="M188" i="16"/>
  <c r="K188" i="16"/>
  <c r="I188" i="16"/>
  <c r="G188" i="16"/>
  <c r="U187" i="16"/>
  <c r="T187" i="16"/>
  <c r="O187" i="16"/>
  <c r="N187" i="16"/>
  <c r="M187" i="16"/>
  <c r="K187" i="16"/>
  <c r="I187" i="16"/>
  <c r="G187" i="16"/>
  <c r="U186" i="16"/>
  <c r="T186" i="16"/>
  <c r="O186" i="16"/>
  <c r="N186" i="16"/>
  <c r="M186" i="16"/>
  <c r="K186" i="16"/>
  <c r="I186" i="16"/>
  <c r="G186" i="16"/>
  <c r="S185" i="16"/>
  <c r="R185" i="16"/>
  <c r="Q185" i="16"/>
  <c r="T185" i="16" s="1"/>
  <c r="P185" i="16"/>
  <c r="L185" i="16"/>
  <c r="J185" i="16"/>
  <c r="H185" i="16"/>
  <c r="U185" i="16" s="1"/>
  <c r="F185" i="16"/>
  <c r="N185" i="16" s="1"/>
  <c r="E185" i="16"/>
  <c r="K185" i="16" s="1"/>
  <c r="D185" i="16"/>
  <c r="U184" i="16"/>
  <c r="T184" i="16"/>
  <c r="N184" i="16"/>
  <c r="O184" i="16" s="1"/>
  <c r="M184" i="16"/>
  <c r="K184" i="16"/>
  <c r="I184" i="16"/>
  <c r="G184" i="16"/>
  <c r="U183" i="16"/>
  <c r="T183" i="16"/>
  <c r="O183" i="16"/>
  <c r="N183" i="16"/>
  <c r="M183" i="16"/>
  <c r="K183" i="16"/>
  <c r="I183" i="16"/>
  <c r="G183" i="16"/>
  <c r="U182" i="16"/>
  <c r="T182" i="16"/>
  <c r="O182" i="16"/>
  <c r="N182" i="16"/>
  <c r="M182" i="16"/>
  <c r="K182" i="16"/>
  <c r="I182" i="16"/>
  <c r="G182" i="16"/>
  <c r="U181" i="16"/>
  <c r="T181" i="16"/>
  <c r="O181" i="16"/>
  <c r="N181" i="16"/>
  <c r="M181" i="16"/>
  <c r="K181" i="16"/>
  <c r="I181" i="16"/>
  <c r="G181" i="16"/>
  <c r="U180" i="16"/>
  <c r="T180" i="16"/>
  <c r="N180" i="16"/>
  <c r="O180" i="16" s="1"/>
  <c r="M180" i="16"/>
  <c r="K180" i="16"/>
  <c r="I180" i="16"/>
  <c r="G180" i="16"/>
  <c r="U179" i="16"/>
  <c r="S179" i="16"/>
  <c r="R179" i="16"/>
  <c r="Q179" i="16"/>
  <c r="T179" i="16" s="1"/>
  <c r="P179" i="16"/>
  <c r="L179" i="16"/>
  <c r="J179" i="16"/>
  <c r="H179" i="16"/>
  <c r="F179" i="16"/>
  <c r="N179" i="16" s="1"/>
  <c r="E179" i="16"/>
  <c r="M179" i="16" s="1"/>
  <c r="D179" i="16"/>
  <c r="U178" i="16"/>
  <c r="T178" i="16"/>
  <c r="O178" i="16"/>
  <c r="N178" i="16"/>
  <c r="M178" i="16"/>
  <c r="K178" i="16"/>
  <c r="I178" i="16"/>
  <c r="G178" i="16"/>
  <c r="U177" i="16"/>
  <c r="T177" i="16"/>
  <c r="O177" i="16"/>
  <c r="N177" i="16"/>
  <c r="M177" i="16"/>
  <c r="K177" i="16"/>
  <c r="I177" i="16"/>
  <c r="G177" i="16"/>
  <c r="U176" i="16"/>
  <c r="T176" i="16"/>
  <c r="O176" i="16"/>
  <c r="N176" i="16"/>
  <c r="M176" i="16"/>
  <c r="K176" i="16"/>
  <c r="I176" i="16"/>
  <c r="G176" i="16"/>
  <c r="U175" i="16"/>
  <c r="T175" i="16"/>
  <c r="O175" i="16"/>
  <c r="N175" i="16"/>
  <c r="M175" i="16"/>
  <c r="K175" i="16"/>
  <c r="I175" i="16"/>
  <c r="G175" i="16"/>
  <c r="U174" i="16"/>
  <c r="T174" i="16"/>
  <c r="O174" i="16"/>
  <c r="N174" i="16"/>
  <c r="M174" i="16"/>
  <c r="K174" i="16"/>
  <c r="I174" i="16"/>
  <c r="G174" i="16"/>
  <c r="U173" i="16"/>
  <c r="T173" i="16"/>
  <c r="O173" i="16"/>
  <c r="N173" i="16"/>
  <c r="M173" i="16"/>
  <c r="K173" i="16"/>
  <c r="I173" i="16"/>
  <c r="G173" i="16"/>
  <c r="T170" i="16"/>
  <c r="S170" i="16"/>
  <c r="R170" i="16"/>
  <c r="Q170" i="16"/>
  <c r="P170" i="16"/>
  <c r="L170" i="16"/>
  <c r="J170" i="16"/>
  <c r="H170" i="16"/>
  <c r="F170" i="16"/>
  <c r="E170" i="16"/>
  <c r="D170" i="16"/>
  <c r="S169" i="16"/>
  <c r="R169" i="16"/>
  <c r="Q169" i="16"/>
  <c r="T169" i="16" s="1"/>
  <c r="P169" i="16"/>
  <c r="U169" i="16" s="1"/>
  <c r="N169" i="16"/>
  <c r="O169" i="16" s="1"/>
  <c r="L169" i="16"/>
  <c r="J169" i="16"/>
  <c r="H169" i="16"/>
  <c r="G169" i="16"/>
  <c r="F169" i="16"/>
  <c r="E169" i="16"/>
  <c r="D169" i="16"/>
  <c r="I169" i="16" s="1"/>
  <c r="U168" i="16"/>
  <c r="T168" i="16"/>
  <c r="O168" i="16"/>
  <c r="N168" i="16"/>
  <c r="M168" i="16"/>
  <c r="K168" i="16"/>
  <c r="I168" i="16"/>
  <c r="G168" i="16"/>
  <c r="U167" i="16"/>
  <c r="T167" i="16"/>
  <c r="O167" i="16"/>
  <c r="N167" i="16"/>
  <c r="M167" i="16"/>
  <c r="K167" i="16"/>
  <c r="I167" i="16"/>
  <c r="G167" i="16"/>
  <c r="U166" i="16"/>
  <c r="T166" i="16"/>
  <c r="N166" i="16"/>
  <c r="O166" i="16" s="1"/>
  <c r="M166" i="16"/>
  <c r="K166" i="16"/>
  <c r="I166" i="16"/>
  <c r="G166" i="16"/>
  <c r="U165" i="16"/>
  <c r="T165" i="16"/>
  <c r="O165" i="16"/>
  <c r="N165" i="16"/>
  <c r="M165" i="16"/>
  <c r="K165" i="16"/>
  <c r="I165" i="16"/>
  <c r="G165" i="16"/>
  <c r="U164" i="16"/>
  <c r="T164" i="16"/>
  <c r="O164" i="16"/>
  <c r="N164" i="16"/>
  <c r="M164" i="16"/>
  <c r="K164" i="16"/>
  <c r="I164" i="16"/>
  <c r="G164" i="16"/>
  <c r="S163" i="16"/>
  <c r="R163" i="16"/>
  <c r="Q163" i="16"/>
  <c r="T163" i="16" s="1"/>
  <c r="P163" i="16"/>
  <c r="U163" i="16" s="1"/>
  <c r="M163" i="16"/>
  <c r="L163" i="16"/>
  <c r="J163" i="16"/>
  <c r="H163" i="16"/>
  <c r="F163" i="16"/>
  <c r="E163" i="16"/>
  <c r="K163" i="16" s="1"/>
  <c r="D163" i="16"/>
  <c r="U162" i="16"/>
  <c r="T162" i="16"/>
  <c r="O162" i="16"/>
  <c r="N162" i="16"/>
  <c r="M162" i="16"/>
  <c r="K162" i="16"/>
  <c r="I162" i="16"/>
  <c r="G162" i="16"/>
  <c r="U161" i="16"/>
  <c r="T161" i="16"/>
  <c r="O161" i="16"/>
  <c r="N161" i="16"/>
  <c r="M161" i="16"/>
  <c r="K161" i="16"/>
  <c r="I161" i="16"/>
  <c r="G161" i="16"/>
  <c r="U160" i="16"/>
  <c r="T160" i="16"/>
  <c r="O160" i="16"/>
  <c r="N160" i="16"/>
  <c r="M160" i="16"/>
  <c r="K160" i="16"/>
  <c r="I160" i="16"/>
  <c r="G160" i="16"/>
  <c r="U159" i="16"/>
  <c r="T159" i="16"/>
  <c r="O159" i="16"/>
  <c r="N159" i="16"/>
  <c r="M159" i="16"/>
  <c r="K159" i="16"/>
  <c r="I159" i="16"/>
  <c r="G159" i="16"/>
  <c r="U158" i="16"/>
  <c r="T158" i="16"/>
  <c r="O158" i="16"/>
  <c r="N158" i="16"/>
  <c r="M158" i="16"/>
  <c r="K158" i="16"/>
  <c r="I158" i="16"/>
  <c r="G158" i="16"/>
  <c r="U157" i="16"/>
  <c r="S157" i="16"/>
  <c r="R157" i="16"/>
  <c r="Q157" i="16"/>
  <c r="P157" i="16"/>
  <c r="L157" i="16"/>
  <c r="J157" i="16"/>
  <c r="H157" i="16"/>
  <c r="F157" i="16"/>
  <c r="E157" i="16"/>
  <c r="M157" i="16" s="1"/>
  <c r="D157" i="16"/>
  <c r="I157" i="16" s="1"/>
  <c r="U156" i="16"/>
  <c r="T156" i="16"/>
  <c r="O156" i="16"/>
  <c r="N156" i="16"/>
  <c r="M156" i="16"/>
  <c r="K156" i="16"/>
  <c r="I156" i="16"/>
  <c r="G156" i="16"/>
  <c r="U155" i="16"/>
  <c r="T155" i="16"/>
  <c r="O155" i="16"/>
  <c r="N155" i="16"/>
  <c r="M155" i="16"/>
  <c r="K155" i="16"/>
  <c r="I155" i="16"/>
  <c r="G155" i="16"/>
  <c r="U154" i="16"/>
  <c r="T154" i="16"/>
  <c r="O154" i="16"/>
  <c r="N154" i="16"/>
  <c r="M154" i="16"/>
  <c r="K154" i="16"/>
  <c r="I154" i="16"/>
  <c r="G154" i="16"/>
  <c r="U153" i="16"/>
  <c r="T153" i="16"/>
  <c r="O153" i="16"/>
  <c r="N153" i="16"/>
  <c r="M153" i="16"/>
  <c r="K153" i="16"/>
  <c r="I153" i="16"/>
  <c r="G153" i="16"/>
  <c r="U152" i="16"/>
  <c r="T152" i="16"/>
  <c r="N152" i="16"/>
  <c r="O152" i="16" s="1"/>
  <c r="M152" i="16"/>
  <c r="K152" i="16"/>
  <c r="I152" i="16"/>
  <c r="G152" i="16"/>
  <c r="U151" i="16"/>
  <c r="T151" i="16"/>
  <c r="O151" i="16"/>
  <c r="N151" i="16"/>
  <c r="M151" i="16"/>
  <c r="K151" i="16"/>
  <c r="I151" i="16"/>
  <c r="G151" i="16"/>
  <c r="S150" i="16"/>
  <c r="R150" i="16"/>
  <c r="Q150" i="16"/>
  <c r="T150" i="16" s="1"/>
  <c r="P150" i="16"/>
  <c r="U150" i="16" s="1"/>
  <c r="L150" i="16"/>
  <c r="J150" i="16"/>
  <c r="H150" i="16"/>
  <c r="F150" i="16"/>
  <c r="E150" i="16"/>
  <c r="D150" i="16"/>
  <c r="U149" i="16"/>
  <c r="T149" i="16"/>
  <c r="O149" i="16"/>
  <c r="N149" i="16"/>
  <c r="M149" i="16"/>
  <c r="K149" i="16"/>
  <c r="I149" i="16"/>
  <c r="G149" i="16"/>
  <c r="U148" i="16"/>
  <c r="T148" i="16"/>
  <c r="N148" i="16"/>
  <c r="O148" i="16" s="1"/>
  <c r="M148" i="16"/>
  <c r="K148" i="16"/>
  <c r="I148" i="16"/>
  <c r="G148" i="16"/>
  <c r="U147" i="16"/>
  <c r="T147" i="16"/>
  <c r="O147" i="16"/>
  <c r="N147" i="16"/>
  <c r="M147" i="16"/>
  <c r="K147" i="16"/>
  <c r="I147" i="16"/>
  <c r="G147" i="16"/>
  <c r="U146" i="16"/>
  <c r="T146" i="16"/>
  <c r="O146" i="16"/>
  <c r="N146" i="16"/>
  <c r="M146" i="16"/>
  <c r="K146" i="16"/>
  <c r="I146" i="16"/>
  <c r="G146" i="16"/>
  <c r="U145" i="16"/>
  <c r="T145" i="16"/>
  <c r="O145" i="16"/>
  <c r="N145" i="16"/>
  <c r="M145" i="16"/>
  <c r="K145" i="16"/>
  <c r="I145" i="16"/>
  <c r="G145" i="16"/>
  <c r="S144" i="16"/>
  <c r="R144" i="16"/>
  <c r="Q144" i="16"/>
  <c r="T144" i="16" s="1"/>
  <c r="P144" i="16"/>
  <c r="U144" i="16" s="1"/>
  <c r="L144" i="16"/>
  <c r="J144" i="16"/>
  <c r="H144" i="16"/>
  <c r="I144" i="16" s="1"/>
  <c r="G144" i="16"/>
  <c r="F144" i="16"/>
  <c r="E144" i="16"/>
  <c r="M144" i="16" s="1"/>
  <c r="D144" i="16"/>
  <c r="U143" i="16"/>
  <c r="T143" i="16"/>
  <c r="O143" i="16"/>
  <c r="N143" i="16"/>
  <c r="M143" i="16"/>
  <c r="K143" i="16"/>
  <c r="I143" i="16"/>
  <c r="G143" i="16"/>
  <c r="U142" i="16"/>
  <c r="T142" i="16"/>
  <c r="O142" i="16"/>
  <c r="N142" i="16"/>
  <c r="M142" i="16"/>
  <c r="K142" i="16"/>
  <c r="I142" i="16"/>
  <c r="G142" i="16"/>
  <c r="U141" i="16"/>
  <c r="T141" i="16"/>
  <c r="O141" i="16"/>
  <c r="N141" i="16"/>
  <c r="M141" i="16"/>
  <c r="K141" i="16"/>
  <c r="I141" i="16"/>
  <c r="G141" i="16"/>
  <c r="U140" i="16"/>
  <c r="T140" i="16"/>
  <c r="N140" i="16"/>
  <c r="O140" i="16" s="1"/>
  <c r="M140" i="16"/>
  <c r="K140" i="16"/>
  <c r="I140" i="16"/>
  <c r="G140" i="16"/>
  <c r="U139" i="16"/>
  <c r="T139" i="16"/>
  <c r="N139" i="16"/>
  <c r="O139" i="16" s="1"/>
  <c r="M139" i="16"/>
  <c r="K139" i="16"/>
  <c r="I139" i="16"/>
  <c r="G139" i="16"/>
  <c r="U138" i="16"/>
  <c r="T138" i="16"/>
  <c r="N138" i="16"/>
  <c r="O138" i="16" s="1"/>
  <c r="M138" i="16"/>
  <c r="K138" i="16"/>
  <c r="I138" i="16"/>
  <c r="G138" i="16"/>
  <c r="S137" i="16"/>
  <c r="R137" i="16"/>
  <c r="Q137" i="16"/>
  <c r="T137" i="16" s="1"/>
  <c r="P137" i="16"/>
  <c r="L137" i="16"/>
  <c r="M137" i="16" s="1"/>
  <c r="J137" i="16"/>
  <c r="H137" i="16"/>
  <c r="F137" i="16"/>
  <c r="E137" i="16"/>
  <c r="D137" i="16"/>
  <c r="U136" i="16"/>
  <c r="T136" i="16"/>
  <c r="O136" i="16"/>
  <c r="N136" i="16"/>
  <c r="M136" i="16"/>
  <c r="K136" i="16"/>
  <c r="I136" i="16"/>
  <c r="G136" i="16"/>
  <c r="U135" i="16"/>
  <c r="T135" i="16"/>
  <c r="O135" i="16"/>
  <c r="N135" i="16"/>
  <c r="M135" i="16"/>
  <c r="K135" i="16"/>
  <c r="I135" i="16"/>
  <c r="G135" i="16"/>
  <c r="U134" i="16"/>
  <c r="T134" i="16"/>
  <c r="N134" i="16"/>
  <c r="O134" i="16" s="1"/>
  <c r="M134" i="16"/>
  <c r="K134" i="16"/>
  <c r="I134" i="16"/>
  <c r="G134" i="16"/>
  <c r="U133" i="16"/>
  <c r="T133" i="16"/>
  <c r="N133" i="16"/>
  <c r="O133" i="16" s="1"/>
  <c r="M133" i="16"/>
  <c r="K133" i="16"/>
  <c r="I133" i="16"/>
  <c r="G133" i="16"/>
  <c r="S132" i="16"/>
  <c r="R132" i="16"/>
  <c r="Q132" i="16"/>
  <c r="P132" i="16"/>
  <c r="U132" i="16" s="1"/>
  <c r="L132" i="16"/>
  <c r="J132" i="16"/>
  <c r="H132" i="16"/>
  <c r="F132" i="16"/>
  <c r="E132" i="16"/>
  <c r="M132" i="16" s="1"/>
  <c r="D132" i="16"/>
  <c r="I132" i="16" s="1"/>
  <c r="U131" i="16"/>
  <c r="T131" i="16"/>
  <c r="O131" i="16"/>
  <c r="N131" i="16"/>
  <c r="M131" i="16"/>
  <c r="K131" i="16"/>
  <c r="I131" i="16"/>
  <c r="G131" i="16"/>
  <c r="U130" i="16"/>
  <c r="T130" i="16"/>
  <c r="O130" i="16"/>
  <c r="N130" i="16"/>
  <c r="M130" i="16"/>
  <c r="K130" i="16"/>
  <c r="I130" i="16"/>
  <c r="G130" i="16"/>
  <c r="U129" i="16"/>
  <c r="T129" i="16"/>
  <c r="O129" i="16"/>
  <c r="N129" i="16"/>
  <c r="M129" i="16"/>
  <c r="K129" i="16"/>
  <c r="I129" i="16"/>
  <c r="G129" i="16"/>
  <c r="U128" i="16"/>
  <c r="T128" i="16"/>
  <c r="O128" i="16"/>
  <c r="N128" i="16"/>
  <c r="M128" i="16"/>
  <c r="K128" i="16"/>
  <c r="I128" i="16"/>
  <c r="G128" i="16"/>
  <c r="U127" i="16"/>
  <c r="T127" i="16"/>
  <c r="N127" i="16"/>
  <c r="O127" i="16" s="1"/>
  <c r="M127" i="16"/>
  <c r="K127" i="16"/>
  <c r="I127" i="16"/>
  <c r="G127" i="16"/>
  <c r="T126" i="16"/>
  <c r="S126" i="16"/>
  <c r="R126" i="16"/>
  <c r="Q126" i="16"/>
  <c r="P126" i="16"/>
  <c r="L126" i="16"/>
  <c r="J126" i="16"/>
  <c r="H126" i="16"/>
  <c r="F126" i="16"/>
  <c r="E126" i="16"/>
  <c r="D126" i="16"/>
  <c r="U125" i="16"/>
  <c r="T125" i="16"/>
  <c r="O125" i="16"/>
  <c r="N125" i="16"/>
  <c r="M125" i="16"/>
  <c r="K125" i="16"/>
  <c r="I125" i="16"/>
  <c r="G125" i="16"/>
  <c r="U124" i="16"/>
  <c r="T124" i="16"/>
  <c r="N124" i="16"/>
  <c r="O124" i="16" s="1"/>
  <c r="M124" i="16"/>
  <c r="K124" i="16"/>
  <c r="I124" i="16"/>
  <c r="G124" i="16"/>
  <c r="U123" i="16"/>
  <c r="T123" i="16"/>
  <c r="N123" i="16"/>
  <c r="O123" i="16" s="1"/>
  <c r="M123" i="16"/>
  <c r="K123" i="16"/>
  <c r="I123" i="16"/>
  <c r="G123" i="16"/>
  <c r="U122" i="16"/>
  <c r="T122" i="16"/>
  <c r="N122" i="16"/>
  <c r="O122" i="16" s="1"/>
  <c r="M122" i="16"/>
  <c r="K122" i="16"/>
  <c r="I122" i="16"/>
  <c r="G122" i="16"/>
  <c r="U121" i="16"/>
  <c r="S121" i="16"/>
  <c r="R121" i="16"/>
  <c r="Q121" i="16"/>
  <c r="P121" i="16"/>
  <c r="N121" i="16"/>
  <c r="L121" i="16"/>
  <c r="K121" i="16"/>
  <c r="J121" i="16"/>
  <c r="H121" i="16"/>
  <c r="F121" i="16"/>
  <c r="E121" i="16"/>
  <c r="M121" i="16" s="1"/>
  <c r="D121" i="16"/>
  <c r="U120" i="16"/>
  <c r="T120" i="16"/>
  <c r="O120" i="16"/>
  <c r="N120" i="16"/>
  <c r="M120" i="16"/>
  <c r="K120" i="16"/>
  <c r="I120" i="16"/>
  <c r="G120" i="16"/>
  <c r="U119" i="16"/>
  <c r="T119" i="16"/>
  <c r="O119" i="16"/>
  <c r="N119" i="16"/>
  <c r="M119" i="16"/>
  <c r="K119" i="16"/>
  <c r="I119" i="16"/>
  <c r="G119" i="16"/>
  <c r="U118" i="16"/>
  <c r="T118" i="16"/>
  <c r="O118" i="16"/>
  <c r="N118" i="16"/>
  <c r="M118" i="16"/>
  <c r="K118" i="16"/>
  <c r="I118" i="16"/>
  <c r="G118" i="16"/>
  <c r="U117" i="16"/>
  <c r="T117" i="16"/>
  <c r="O117" i="16"/>
  <c r="N117" i="16"/>
  <c r="M117" i="16"/>
  <c r="K117" i="16"/>
  <c r="I117" i="16"/>
  <c r="G117" i="16"/>
  <c r="U116" i="16"/>
  <c r="T116" i="16"/>
  <c r="O116" i="16"/>
  <c r="N116" i="16"/>
  <c r="M116" i="16"/>
  <c r="K116" i="16"/>
  <c r="I116" i="16"/>
  <c r="G116" i="16"/>
  <c r="U115" i="16"/>
  <c r="T115" i="16"/>
  <c r="O115" i="16"/>
  <c r="N115" i="16"/>
  <c r="M115" i="16"/>
  <c r="K115" i="16"/>
  <c r="I115" i="16"/>
  <c r="G115" i="16"/>
  <c r="U114" i="16"/>
  <c r="T114" i="16"/>
  <c r="O114" i="16"/>
  <c r="N114" i="16"/>
  <c r="M114" i="16"/>
  <c r="K114" i="16"/>
  <c r="I114" i="16"/>
  <c r="G114" i="16"/>
  <c r="U113" i="16"/>
  <c r="T113" i="16"/>
  <c r="O113" i="16"/>
  <c r="N113" i="16"/>
  <c r="M113" i="16"/>
  <c r="K113" i="16"/>
  <c r="I113" i="16"/>
  <c r="G113" i="16"/>
  <c r="S112" i="16"/>
  <c r="R112" i="16"/>
  <c r="Q112" i="16"/>
  <c r="P112" i="16"/>
  <c r="L112" i="16"/>
  <c r="J112" i="16"/>
  <c r="H112" i="16"/>
  <c r="U112" i="16" s="1"/>
  <c r="F112" i="16"/>
  <c r="N112" i="16" s="1"/>
  <c r="E112" i="16"/>
  <c r="K112" i="16" s="1"/>
  <c r="D112" i="16"/>
  <c r="U111" i="16"/>
  <c r="T111" i="16"/>
  <c r="N111" i="16"/>
  <c r="O111" i="16" s="1"/>
  <c r="M111" i="16"/>
  <c r="K111" i="16"/>
  <c r="I111" i="16"/>
  <c r="G111" i="16"/>
  <c r="U110" i="16"/>
  <c r="T110" i="16"/>
  <c r="N110" i="16"/>
  <c r="O110" i="16" s="1"/>
  <c r="M110" i="16"/>
  <c r="K110" i="16"/>
  <c r="I110" i="16"/>
  <c r="G110" i="16"/>
  <c r="U109" i="16"/>
  <c r="T109" i="16"/>
  <c r="O109" i="16"/>
  <c r="N109" i="16"/>
  <c r="M109" i="16"/>
  <c r="K109" i="16"/>
  <c r="I109" i="16"/>
  <c r="G109" i="16"/>
  <c r="U108" i="16"/>
  <c r="T108" i="16"/>
  <c r="O108" i="16"/>
  <c r="N108" i="16"/>
  <c r="M108" i="16"/>
  <c r="K108" i="16"/>
  <c r="I108" i="16"/>
  <c r="G108" i="16"/>
  <c r="U107" i="16"/>
  <c r="T107" i="16"/>
  <c r="O107" i="16"/>
  <c r="N107" i="16"/>
  <c r="M107" i="16"/>
  <c r="K107" i="16"/>
  <c r="I107" i="16"/>
  <c r="G107" i="16"/>
  <c r="S106" i="16"/>
  <c r="R106" i="16"/>
  <c r="Q106" i="16"/>
  <c r="P106" i="16"/>
  <c r="U106" i="16" s="1"/>
  <c r="L106" i="16"/>
  <c r="J106" i="16"/>
  <c r="K106" i="16" s="1"/>
  <c r="I106" i="16"/>
  <c r="H106" i="16"/>
  <c r="F106" i="16"/>
  <c r="E106" i="16"/>
  <c r="D106" i="16"/>
  <c r="U105" i="16"/>
  <c r="T105" i="16"/>
  <c r="O105" i="16"/>
  <c r="N105" i="16"/>
  <c r="M105" i="16"/>
  <c r="K105" i="16"/>
  <c r="I105" i="16"/>
  <c r="G105" i="16"/>
  <c r="T102" i="16"/>
  <c r="S102" i="16"/>
  <c r="R102" i="16"/>
  <c r="Q102" i="16"/>
  <c r="P102" i="16"/>
  <c r="L102" i="16"/>
  <c r="J102" i="16"/>
  <c r="H102" i="16"/>
  <c r="F102" i="16"/>
  <c r="N102" i="16" s="1"/>
  <c r="E102" i="16"/>
  <c r="D102" i="16"/>
  <c r="I102" i="16" s="1"/>
  <c r="S101" i="16"/>
  <c r="R101" i="16"/>
  <c r="Q101" i="16"/>
  <c r="T101" i="16" s="1"/>
  <c r="P101" i="16"/>
  <c r="U101" i="16" s="1"/>
  <c r="N101" i="16"/>
  <c r="O101" i="16" s="1"/>
  <c r="L101" i="16"/>
  <c r="J101" i="16"/>
  <c r="H101" i="16"/>
  <c r="F101" i="16"/>
  <c r="E101" i="16"/>
  <c r="D101" i="16"/>
  <c r="I101" i="16" s="1"/>
  <c r="U100" i="16"/>
  <c r="T100" i="16"/>
  <c r="O100" i="16"/>
  <c r="N100" i="16"/>
  <c r="M100" i="16"/>
  <c r="K100" i="16"/>
  <c r="I100" i="16"/>
  <c r="G100" i="16"/>
  <c r="U99" i="16"/>
  <c r="T99" i="16"/>
  <c r="O99" i="16"/>
  <c r="N99" i="16"/>
  <c r="M99" i="16"/>
  <c r="K99" i="16"/>
  <c r="I99" i="16"/>
  <c r="G99" i="16"/>
  <c r="U98" i="16"/>
  <c r="T98" i="16"/>
  <c r="O98" i="16"/>
  <c r="N98" i="16"/>
  <c r="M98" i="16"/>
  <c r="K98" i="16"/>
  <c r="I98" i="16"/>
  <c r="G98" i="16"/>
  <c r="U97" i="16"/>
  <c r="T97" i="16"/>
  <c r="O97" i="16"/>
  <c r="N97" i="16"/>
  <c r="M97" i="16"/>
  <c r="K97" i="16"/>
  <c r="I97" i="16"/>
  <c r="G97" i="16"/>
  <c r="S96" i="16"/>
  <c r="T96" i="16" s="1"/>
  <c r="R96" i="16"/>
  <c r="Q96" i="16"/>
  <c r="P96" i="16"/>
  <c r="L96" i="16"/>
  <c r="J96" i="16"/>
  <c r="K96" i="16" s="1"/>
  <c r="H96" i="16"/>
  <c r="G96" i="16"/>
  <c r="F96" i="16"/>
  <c r="E96" i="16"/>
  <c r="M96" i="16" s="1"/>
  <c r="D96" i="16"/>
  <c r="U95" i="16"/>
  <c r="T95" i="16"/>
  <c r="N95" i="16"/>
  <c r="O95" i="16" s="1"/>
  <c r="M95" i="16"/>
  <c r="K95" i="16"/>
  <c r="I95" i="16"/>
  <c r="G95" i="16"/>
  <c r="U94" i="16"/>
  <c r="T94" i="16"/>
  <c r="O94" i="16"/>
  <c r="N94" i="16"/>
  <c r="M94" i="16"/>
  <c r="K94" i="16"/>
  <c r="I94" i="16"/>
  <c r="G94" i="16"/>
  <c r="U93" i="16"/>
  <c r="T93" i="16"/>
  <c r="O93" i="16"/>
  <c r="N93" i="16"/>
  <c r="M93" i="16"/>
  <c r="K93" i="16"/>
  <c r="I93" i="16"/>
  <c r="G93" i="16"/>
  <c r="U92" i="16"/>
  <c r="T92" i="16"/>
  <c r="O92" i="16"/>
  <c r="N92" i="16"/>
  <c r="M92" i="16"/>
  <c r="K92" i="16"/>
  <c r="I92" i="16"/>
  <c r="G92" i="16"/>
  <c r="S91" i="16"/>
  <c r="R91" i="16"/>
  <c r="Q91" i="16"/>
  <c r="T91" i="16" s="1"/>
  <c r="P91" i="16"/>
  <c r="U91" i="16" s="1"/>
  <c r="L91" i="16"/>
  <c r="J91" i="16"/>
  <c r="H91" i="16"/>
  <c r="F91" i="16"/>
  <c r="N91" i="16" s="1"/>
  <c r="E91" i="16"/>
  <c r="K91" i="16" s="1"/>
  <c r="D91" i="16"/>
  <c r="U90" i="16"/>
  <c r="T90" i="16"/>
  <c r="O90" i="16"/>
  <c r="N90" i="16"/>
  <c r="M90" i="16"/>
  <c r="K90" i="16"/>
  <c r="I90" i="16"/>
  <c r="G90" i="16"/>
  <c r="U89" i="16"/>
  <c r="T89" i="16"/>
  <c r="O89" i="16"/>
  <c r="N89" i="16"/>
  <c r="M89" i="16"/>
  <c r="K89" i="16"/>
  <c r="I89" i="16"/>
  <c r="G89" i="16"/>
  <c r="U88" i="16"/>
  <c r="T88" i="16"/>
  <c r="O88" i="16"/>
  <c r="N88" i="16"/>
  <c r="M88" i="16"/>
  <c r="K88" i="16"/>
  <c r="I88" i="16"/>
  <c r="G88" i="16"/>
  <c r="S85" i="16"/>
  <c r="R85" i="16"/>
  <c r="Q85" i="16"/>
  <c r="P85" i="16"/>
  <c r="L85" i="16"/>
  <c r="J85" i="16"/>
  <c r="H85" i="16"/>
  <c r="F85" i="16"/>
  <c r="E85" i="16"/>
  <c r="M85" i="16" s="1"/>
  <c r="D85" i="16"/>
  <c r="S84" i="16"/>
  <c r="R84" i="16"/>
  <c r="Q84" i="16"/>
  <c r="T84" i="16" s="1"/>
  <c r="P84" i="16"/>
  <c r="U84" i="16" s="1"/>
  <c r="L84" i="16"/>
  <c r="J84" i="16"/>
  <c r="H84" i="16"/>
  <c r="G84" i="16"/>
  <c r="F84" i="16"/>
  <c r="N84" i="16" s="1"/>
  <c r="E84" i="16"/>
  <c r="D84" i="16"/>
  <c r="I84" i="16" s="1"/>
  <c r="U83" i="16"/>
  <c r="T83" i="16"/>
  <c r="O83" i="16"/>
  <c r="N83" i="16"/>
  <c r="M83" i="16"/>
  <c r="K83" i="16"/>
  <c r="I83" i="16"/>
  <c r="G83" i="16"/>
  <c r="U82" i="16"/>
  <c r="T82" i="16"/>
  <c r="O82" i="16"/>
  <c r="N82" i="16"/>
  <c r="M82" i="16"/>
  <c r="K82" i="16"/>
  <c r="I82" i="16"/>
  <c r="G82" i="16"/>
  <c r="U81" i="16"/>
  <c r="T81" i="16"/>
  <c r="O81" i="16"/>
  <c r="N81" i="16"/>
  <c r="M81" i="16"/>
  <c r="K81" i="16"/>
  <c r="I81" i="16"/>
  <c r="G81" i="16"/>
  <c r="U80" i="16"/>
  <c r="T80" i="16"/>
  <c r="O80" i="16"/>
  <c r="N80" i="16"/>
  <c r="M80" i="16"/>
  <c r="K80" i="16"/>
  <c r="I80" i="16"/>
  <c r="G80" i="16"/>
  <c r="U79" i="16"/>
  <c r="T79" i="16"/>
  <c r="O79" i="16"/>
  <c r="N79" i="16"/>
  <c r="M79" i="16"/>
  <c r="K79" i="16"/>
  <c r="I79" i="16"/>
  <c r="G79" i="16"/>
  <c r="S78" i="16"/>
  <c r="R78" i="16"/>
  <c r="Q78" i="16"/>
  <c r="T78" i="16" s="1"/>
  <c r="P78" i="16"/>
  <c r="U78" i="16" s="1"/>
  <c r="M78" i="16"/>
  <c r="L78" i="16"/>
  <c r="J78" i="16"/>
  <c r="H78" i="16"/>
  <c r="F78" i="16"/>
  <c r="E78" i="16"/>
  <c r="K78" i="16" s="1"/>
  <c r="D78" i="16"/>
  <c r="U77" i="16"/>
  <c r="T77" i="16"/>
  <c r="O77" i="16"/>
  <c r="N77" i="16"/>
  <c r="M77" i="16"/>
  <c r="K77" i="16"/>
  <c r="I77" i="16"/>
  <c r="G77" i="16"/>
  <c r="U76" i="16"/>
  <c r="T76" i="16"/>
  <c r="O76" i="16"/>
  <c r="N76" i="16"/>
  <c r="M76" i="16"/>
  <c r="K76" i="16"/>
  <c r="I76" i="16"/>
  <c r="G76" i="16"/>
  <c r="U75" i="16"/>
  <c r="T75" i="16"/>
  <c r="O75" i="16"/>
  <c r="N75" i="16"/>
  <c r="M75" i="16"/>
  <c r="K75" i="16"/>
  <c r="I75" i="16"/>
  <c r="G75" i="16"/>
  <c r="U74" i="16"/>
  <c r="T74" i="16"/>
  <c r="O74" i="16"/>
  <c r="N74" i="16"/>
  <c r="M74" i="16"/>
  <c r="K74" i="16"/>
  <c r="I74" i="16"/>
  <c r="G74" i="16"/>
  <c r="U73" i="16"/>
  <c r="T73" i="16"/>
  <c r="O73" i="16"/>
  <c r="N73" i="16"/>
  <c r="M73" i="16"/>
  <c r="K73" i="16"/>
  <c r="I73" i="16"/>
  <c r="G73" i="16"/>
  <c r="U72" i="16"/>
  <c r="T72" i="16"/>
  <c r="O72" i="16"/>
  <c r="N72" i="16"/>
  <c r="M72" i="16"/>
  <c r="K72" i="16"/>
  <c r="I72" i="16"/>
  <c r="G72" i="16"/>
  <c r="U71" i="16"/>
  <c r="T71" i="16"/>
  <c r="O71" i="16"/>
  <c r="N71" i="16"/>
  <c r="M71" i="16"/>
  <c r="K71" i="16"/>
  <c r="I71" i="16"/>
  <c r="G71" i="16"/>
  <c r="S70" i="16"/>
  <c r="T70" i="16" s="1"/>
  <c r="R70" i="16"/>
  <c r="Q70" i="16"/>
  <c r="P70" i="16"/>
  <c r="L70" i="16"/>
  <c r="J70" i="16"/>
  <c r="K70" i="16" s="1"/>
  <c r="H70" i="16"/>
  <c r="G70" i="16"/>
  <c r="F70" i="16"/>
  <c r="E70" i="16"/>
  <c r="M70" i="16" s="1"/>
  <c r="D70" i="16"/>
  <c r="U69" i="16"/>
  <c r="T69" i="16"/>
  <c r="O69" i="16"/>
  <c r="N69" i="16"/>
  <c r="M69" i="16"/>
  <c r="K69" i="16"/>
  <c r="I69" i="16"/>
  <c r="G69" i="16"/>
  <c r="U68" i="16"/>
  <c r="T68" i="16"/>
  <c r="O68" i="16"/>
  <c r="N68" i="16"/>
  <c r="M68" i="16"/>
  <c r="K68" i="16"/>
  <c r="I68" i="16"/>
  <c r="G68" i="16"/>
  <c r="U67" i="16"/>
  <c r="T67" i="16"/>
  <c r="N67" i="16"/>
  <c r="O67" i="16" s="1"/>
  <c r="M67" i="16"/>
  <c r="K67" i="16"/>
  <c r="I67" i="16"/>
  <c r="G67" i="16"/>
  <c r="U66" i="16"/>
  <c r="T66" i="16"/>
  <c r="O66" i="16"/>
  <c r="N66" i="16"/>
  <c r="M66" i="16"/>
  <c r="K66" i="16"/>
  <c r="I66" i="16"/>
  <c r="G66" i="16"/>
  <c r="U65" i="16"/>
  <c r="T65" i="16"/>
  <c r="O65" i="16"/>
  <c r="N65" i="16"/>
  <c r="M65" i="16"/>
  <c r="K65" i="16"/>
  <c r="I65" i="16"/>
  <c r="G65" i="16"/>
  <c r="U64" i="16"/>
  <c r="T64" i="16"/>
  <c r="O64" i="16"/>
  <c r="N64" i="16"/>
  <c r="M64" i="16"/>
  <c r="K64" i="16"/>
  <c r="I64" i="16"/>
  <c r="G64" i="16"/>
  <c r="S63" i="16"/>
  <c r="R63" i="16"/>
  <c r="Q63" i="16"/>
  <c r="T63" i="16" s="1"/>
  <c r="P63" i="16"/>
  <c r="U63" i="16" s="1"/>
  <c r="M63" i="16"/>
  <c r="L63" i="16"/>
  <c r="J63" i="16"/>
  <c r="H63" i="16"/>
  <c r="F63" i="16"/>
  <c r="N63" i="16" s="1"/>
  <c r="E63" i="16"/>
  <c r="K63" i="16" s="1"/>
  <c r="D63" i="16"/>
  <c r="U62" i="16"/>
  <c r="T62" i="16"/>
  <c r="O62" i="16"/>
  <c r="N62" i="16"/>
  <c r="M62" i="16"/>
  <c r="K62" i="16"/>
  <c r="I62" i="16"/>
  <c r="G62" i="16"/>
  <c r="U61" i="16"/>
  <c r="T61" i="16"/>
  <c r="O61" i="16"/>
  <c r="N61" i="16"/>
  <c r="M61" i="16"/>
  <c r="K61" i="16"/>
  <c r="I61" i="16"/>
  <c r="G61" i="16"/>
  <c r="U60" i="16"/>
  <c r="T60" i="16"/>
  <c r="O60" i="16"/>
  <c r="N60" i="16"/>
  <c r="M60" i="16"/>
  <c r="K60" i="16"/>
  <c r="I60" i="16"/>
  <c r="G60" i="16"/>
  <c r="U59" i="16"/>
  <c r="T59" i="16"/>
  <c r="O59" i="16"/>
  <c r="N59" i="16"/>
  <c r="M59" i="16"/>
  <c r="K59" i="16"/>
  <c r="I59" i="16"/>
  <c r="G59" i="16"/>
  <c r="S58" i="16"/>
  <c r="T58" i="16" s="1"/>
  <c r="R58" i="16"/>
  <c r="Q58" i="16"/>
  <c r="P58" i="16"/>
  <c r="U58" i="16" s="1"/>
  <c r="L58" i="16"/>
  <c r="J58" i="16"/>
  <c r="H58" i="16"/>
  <c r="F58" i="16"/>
  <c r="N58" i="16" s="1"/>
  <c r="O58" i="16" s="1"/>
  <c r="E58" i="16"/>
  <c r="M58" i="16" s="1"/>
  <c r="D58" i="16"/>
  <c r="U57" i="16"/>
  <c r="T57" i="16"/>
  <c r="N57" i="16"/>
  <c r="O57" i="16" s="1"/>
  <c r="M57" i="16"/>
  <c r="K57" i="16"/>
  <c r="I57" i="16"/>
  <c r="G57" i="16"/>
  <c r="S54" i="16"/>
  <c r="R54" i="16"/>
  <c r="Q54" i="16"/>
  <c r="P54" i="16"/>
  <c r="N54" i="16"/>
  <c r="L54" i="16"/>
  <c r="J54" i="16"/>
  <c r="H54" i="16"/>
  <c r="F54" i="16"/>
  <c r="E54" i="16"/>
  <c r="D54" i="16"/>
  <c r="S53" i="16"/>
  <c r="R53" i="16"/>
  <c r="Q53" i="16"/>
  <c r="T53" i="16" s="1"/>
  <c r="P53" i="16"/>
  <c r="U53" i="16" s="1"/>
  <c r="L53" i="16"/>
  <c r="J53" i="16"/>
  <c r="H53" i="16"/>
  <c r="G53" i="16"/>
  <c r="F53" i="16"/>
  <c r="E53" i="16"/>
  <c r="D53" i="16"/>
  <c r="I53" i="16" s="1"/>
  <c r="U52" i="16"/>
  <c r="T52" i="16"/>
  <c r="O52" i="16"/>
  <c r="N52" i="16"/>
  <c r="M52" i="16"/>
  <c r="K52" i="16"/>
  <c r="I52" i="16"/>
  <c r="G52" i="16"/>
  <c r="U51" i="16"/>
  <c r="T51" i="16"/>
  <c r="O51" i="16"/>
  <c r="N51" i="16"/>
  <c r="M51" i="16"/>
  <c r="K51" i="16"/>
  <c r="I51" i="16"/>
  <c r="G51" i="16"/>
  <c r="U50" i="16"/>
  <c r="T50" i="16"/>
  <c r="O50" i="16"/>
  <c r="N50" i="16"/>
  <c r="M50" i="16"/>
  <c r="K50" i="16"/>
  <c r="I50" i="16"/>
  <c r="G50" i="16"/>
  <c r="U49" i="16"/>
  <c r="T49" i="16"/>
  <c r="O49" i="16"/>
  <c r="N49" i="16"/>
  <c r="M49" i="16"/>
  <c r="K49" i="16"/>
  <c r="I49" i="16"/>
  <c r="G49" i="16"/>
  <c r="U48" i="16"/>
  <c r="T48" i="16"/>
  <c r="O48" i="16"/>
  <c r="N48" i="16"/>
  <c r="M48" i="16"/>
  <c r="K48" i="16"/>
  <c r="I48" i="16"/>
  <c r="G48" i="16"/>
  <c r="S47" i="16"/>
  <c r="R47" i="16"/>
  <c r="Q47" i="16"/>
  <c r="T47" i="16" s="1"/>
  <c r="P47" i="16"/>
  <c r="U47" i="16" s="1"/>
  <c r="L47" i="16"/>
  <c r="M47" i="16" s="1"/>
  <c r="J47" i="16"/>
  <c r="H47" i="16"/>
  <c r="F47" i="16"/>
  <c r="E47" i="16"/>
  <c r="D47" i="16"/>
  <c r="U46" i="16"/>
  <c r="T46" i="16"/>
  <c r="N46" i="16"/>
  <c r="O46" i="16" s="1"/>
  <c r="M46" i="16"/>
  <c r="K46" i="16"/>
  <c r="I46" i="16"/>
  <c r="G46" i="16"/>
  <c r="U45" i="16"/>
  <c r="T45" i="16"/>
  <c r="N45" i="16"/>
  <c r="O45" i="16" s="1"/>
  <c r="M45" i="16"/>
  <c r="K45" i="16"/>
  <c r="I45" i="16"/>
  <c r="G45" i="16"/>
  <c r="U44" i="16"/>
  <c r="T44" i="16"/>
  <c r="O44" i="16"/>
  <c r="N44" i="16"/>
  <c r="M44" i="16"/>
  <c r="K44" i="16"/>
  <c r="I44" i="16"/>
  <c r="G44" i="16"/>
  <c r="U43" i="16"/>
  <c r="T43" i="16"/>
  <c r="O43" i="16"/>
  <c r="N43" i="16"/>
  <c r="M43" i="16"/>
  <c r="K43" i="16"/>
  <c r="I43" i="16"/>
  <c r="G43" i="16"/>
  <c r="U42" i="16"/>
  <c r="T42" i="16"/>
  <c r="O42" i="16"/>
  <c r="N42" i="16"/>
  <c r="M42" i="16"/>
  <c r="K42" i="16"/>
  <c r="I42" i="16"/>
  <c r="G42" i="16"/>
  <c r="U41" i="16"/>
  <c r="T41" i="16"/>
  <c r="O41" i="16"/>
  <c r="N41" i="16"/>
  <c r="M41" i="16"/>
  <c r="K41" i="16"/>
  <c r="I41" i="16"/>
  <c r="G41" i="16"/>
  <c r="S40" i="16"/>
  <c r="R40" i="16"/>
  <c r="Q40" i="16"/>
  <c r="P40" i="16"/>
  <c r="L40" i="16"/>
  <c r="J40" i="16"/>
  <c r="K40" i="16" s="1"/>
  <c r="H40" i="16"/>
  <c r="F40" i="16"/>
  <c r="E40" i="16"/>
  <c r="D40" i="16"/>
  <c r="U39" i="16"/>
  <c r="T39" i="16"/>
  <c r="O39" i="16"/>
  <c r="N39" i="16"/>
  <c r="M39" i="16"/>
  <c r="K39" i="16"/>
  <c r="I39" i="16"/>
  <c r="G39" i="16"/>
  <c r="U38" i="16"/>
  <c r="T38" i="16"/>
  <c r="N38" i="16"/>
  <c r="O38" i="16" s="1"/>
  <c r="M38" i="16"/>
  <c r="K38" i="16"/>
  <c r="I38" i="16"/>
  <c r="G38" i="16"/>
  <c r="U37" i="16"/>
  <c r="T37" i="16"/>
  <c r="N37" i="16"/>
  <c r="O37" i="16" s="1"/>
  <c r="M37" i="16"/>
  <c r="K37" i="16"/>
  <c r="I37" i="16"/>
  <c r="G37" i="16"/>
  <c r="U36" i="16"/>
  <c r="T36" i="16"/>
  <c r="O36" i="16"/>
  <c r="N36" i="16"/>
  <c r="M36" i="16"/>
  <c r="K36" i="16"/>
  <c r="I36" i="16"/>
  <c r="G36" i="16"/>
  <c r="S35" i="16"/>
  <c r="R35" i="16"/>
  <c r="Q35" i="16"/>
  <c r="T35" i="16" s="1"/>
  <c r="P35" i="16"/>
  <c r="U35" i="16" s="1"/>
  <c r="L35" i="16"/>
  <c r="J35" i="16"/>
  <c r="H35" i="16"/>
  <c r="F35" i="16"/>
  <c r="E35" i="16"/>
  <c r="D35" i="16"/>
  <c r="U34" i="16"/>
  <c r="T34" i="16"/>
  <c r="O34" i="16"/>
  <c r="N34" i="16"/>
  <c r="M34" i="16"/>
  <c r="K34" i="16"/>
  <c r="I34" i="16"/>
  <c r="G34" i="16"/>
  <c r="U33" i="16"/>
  <c r="T33" i="16"/>
  <c r="O33" i="16"/>
  <c r="N33" i="16"/>
  <c r="M33" i="16"/>
  <c r="K33" i="16"/>
  <c r="I33" i="16"/>
  <c r="G33" i="16"/>
  <c r="U32" i="16"/>
  <c r="T32" i="16"/>
  <c r="O32" i="16"/>
  <c r="N32" i="16"/>
  <c r="M32" i="16"/>
  <c r="K32" i="16"/>
  <c r="I32" i="16"/>
  <c r="G32" i="16"/>
  <c r="U31" i="16"/>
  <c r="T31" i="16"/>
  <c r="O31" i="16"/>
  <c r="N31" i="16"/>
  <c r="M31" i="16"/>
  <c r="K31" i="16"/>
  <c r="I31" i="16"/>
  <c r="G31" i="16"/>
  <c r="U30" i="16"/>
  <c r="T30" i="16"/>
  <c r="O30" i="16"/>
  <c r="N30" i="16"/>
  <c r="M30" i="16"/>
  <c r="K30" i="16"/>
  <c r="I30" i="16"/>
  <c r="G30" i="16"/>
  <c r="U29" i="16"/>
  <c r="T29" i="16"/>
  <c r="O29" i="16"/>
  <c r="N29" i="16"/>
  <c r="M29" i="16"/>
  <c r="K29" i="16"/>
  <c r="I29" i="16"/>
  <c r="G29" i="16"/>
  <c r="U28" i="16"/>
  <c r="T28" i="16"/>
  <c r="O28" i="16"/>
  <c r="N28" i="16"/>
  <c r="M28" i="16"/>
  <c r="K28" i="16"/>
  <c r="I28" i="16"/>
  <c r="G28" i="16"/>
  <c r="T27" i="16"/>
  <c r="S27" i="16"/>
  <c r="R27" i="16"/>
  <c r="Q27" i="16"/>
  <c r="P27" i="16"/>
  <c r="U27" i="16" s="1"/>
  <c r="L27" i="16"/>
  <c r="J27" i="16"/>
  <c r="H27" i="16"/>
  <c r="F27" i="16"/>
  <c r="E27" i="16"/>
  <c r="M27" i="16" s="1"/>
  <c r="D27" i="16"/>
  <c r="I27" i="16" s="1"/>
  <c r="U26" i="16"/>
  <c r="T26" i="16"/>
  <c r="O26" i="16"/>
  <c r="N26" i="16"/>
  <c r="M26" i="16"/>
  <c r="K26" i="16"/>
  <c r="I26" i="16"/>
  <c r="G26" i="16"/>
  <c r="U25" i="16"/>
  <c r="T25" i="16"/>
  <c r="O25" i="16"/>
  <c r="N25" i="16"/>
  <c r="M25" i="16"/>
  <c r="K25" i="16"/>
  <c r="I25" i="16"/>
  <c r="G25" i="16"/>
  <c r="U24" i="16"/>
  <c r="T24" i="16"/>
  <c r="O24" i="16"/>
  <c r="N24" i="16"/>
  <c r="M24" i="16"/>
  <c r="K24" i="16"/>
  <c r="I24" i="16"/>
  <c r="G24" i="16"/>
  <c r="U23" i="16"/>
  <c r="T23" i="16"/>
  <c r="O23" i="16"/>
  <c r="N23" i="16"/>
  <c r="M23" i="16"/>
  <c r="K23" i="16"/>
  <c r="I23" i="16"/>
  <c r="G23" i="16"/>
  <c r="U22" i="16"/>
  <c r="T22" i="16"/>
  <c r="O22" i="16"/>
  <c r="N22" i="16"/>
  <c r="M22" i="16"/>
  <c r="K22" i="16"/>
  <c r="I22" i="16"/>
  <c r="G22" i="16"/>
  <c r="U21" i="16"/>
  <c r="T21" i="16"/>
  <c r="O21" i="16"/>
  <c r="N21" i="16"/>
  <c r="M21" i="16"/>
  <c r="K21" i="16"/>
  <c r="I21" i="16"/>
  <c r="G21" i="16"/>
  <c r="U20" i="16"/>
  <c r="T20" i="16"/>
  <c r="O20" i="16"/>
  <c r="N20" i="16"/>
  <c r="M20" i="16"/>
  <c r="K20" i="16"/>
  <c r="I20" i="16"/>
  <c r="G20" i="16"/>
  <c r="S19" i="16"/>
  <c r="R19" i="16"/>
  <c r="Q19" i="16"/>
  <c r="T19" i="16" s="1"/>
  <c r="P19" i="16"/>
  <c r="N19" i="16"/>
  <c r="M19" i="16"/>
  <c r="L19" i="16"/>
  <c r="J19" i="16"/>
  <c r="H19" i="16"/>
  <c r="F19" i="16"/>
  <c r="E19" i="16"/>
  <c r="K19" i="16" s="1"/>
  <c r="D19" i="16"/>
  <c r="U18" i="16"/>
  <c r="T18" i="16"/>
  <c r="O18" i="16"/>
  <c r="N18" i="16"/>
  <c r="M18" i="16"/>
  <c r="K18" i="16"/>
  <c r="I18" i="16"/>
  <c r="G18" i="16"/>
  <c r="U17" i="16"/>
  <c r="T17" i="16"/>
  <c r="O17" i="16"/>
  <c r="N17" i="16"/>
  <c r="M17" i="16"/>
  <c r="K17" i="16"/>
  <c r="I17" i="16"/>
  <c r="G17" i="16"/>
  <c r="U16" i="16"/>
  <c r="T16" i="16"/>
  <c r="O16" i="16"/>
  <c r="N16" i="16"/>
  <c r="M16" i="16"/>
  <c r="K16" i="16"/>
  <c r="I16" i="16"/>
  <c r="G16" i="16"/>
  <c r="U15" i="16"/>
  <c r="T15" i="16"/>
  <c r="O15" i="16"/>
  <c r="N15" i="16"/>
  <c r="M15" i="16"/>
  <c r="K15" i="16"/>
  <c r="I15" i="16"/>
  <c r="G15" i="16"/>
  <c r="U14" i="16"/>
  <c r="T14" i="16"/>
  <c r="N14" i="16"/>
  <c r="O14" i="16" s="1"/>
  <c r="M14" i="16"/>
  <c r="K14" i="16"/>
  <c r="I14" i="16"/>
  <c r="G14" i="16"/>
  <c r="U13" i="16"/>
  <c r="T13" i="16"/>
  <c r="O13" i="16"/>
  <c r="N13" i="16"/>
  <c r="M13" i="16"/>
  <c r="K13" i="16"/>
  <c r="I13" i="16"/>
  <c r="G13" i="16"/>
  <c r="U12" i="16"/>
  <c r="T12" i="16"/>
  <c r="O12" i="16"/>
  <c r="N12" i="16"/>
  <c r="M12" i="16"/>
  <c r="K12" i="16"/>
  <c r="I12" i="16"/>
  <c r="G12" i="16"/>
  <c r="U11" i="16"/>
  <c r="T11" i="16"/>
  <c r="N11" i="16"/>
  <c r="O11" i="16" s="1"/>
  <c r="M11" i="16"/>
  <c r="K11" i="16"/>
  <c r="I11" i="16"/>
  <c r="G11" i="16"/>
  <c r="S10" i="16"/>
  <c r="R10" i="16"/>
  <c r="Q10" i="16"/>
  <c r="T10" i="16" s="1"/>
  <c r="P10" i="16"/>
  <c r="L10" i="16"/>
  <c r="J10" i="16"/>
  <c r="H10" i="16"/>
  <c r="F10" i="16"/>
  <c r="N10" i="16" s="1"/>
  <c r="E10" i="16"/>
  <c r="K10" i="16" s="1"/>
  <c r="D10" i="16"/>
  <c r="U9" i="16"/>
  <c r="T9" i="16"/>
  <c r="O9" i="16"/>
  <c r="N9" i="16"/>
  <c r="M9" i="16"/>
  <c r="K9" i="16"/>
  <c r="I9" i="16"/>
  <c r="G9" i="16"/>
  <c r="U8" i="16"/>
  <c r="T8" i="16"/>
  <c r="O8" i="16"/>
  <c r="N8" i="16"/>
  <c r="M8" i="16"/>
  <c r="K8" i="16"/>
  <c r="I8" i="16"/>
  <c r="G8" i="16"/>
  <c r="T339" i="15"/>
  <c r="S339" i="15"/>
  <c r="R339" i="15"/>
  <c r="Q339" i="15"/>
  <c r="P339" i="15"/>
  <c r="L339" i="15"/>
  <c r="J339" i="15"/>
  <c r="H339" i="15"/>
  <c r="F339" i="15"/>
  <c r="E339" i="15"/>
  <c r="D339" i="15"/>
  <c r="S338" i="15"/>
  <c r="R338" i="15"/>
  <c r="Q338" i="15"/>
  <c r="T338" i="15" s="1"/>
  <c r="P338" i="15"/>
  <c r="L338" i="15"/>
  <c r="J338" i="15"/>
  <c r="K338" i="15" s="1"/>
  <c r="H338" i="15"/>
  <c r="F338" i="15"/>
  <c r="E338" i="15"/>
  <c r="D338" i="15"/>
  <c r="S337" i="15"/>
  <c r="T337" i="15" s="1"/>
  <c r="R337" i="15"/>
  <c r="Q337" i="15"/>
  <c r="P337" i="15"/>
  <c r="L337" i="15"/>
  <c r="J337" i="15"/>
  <c r="H337" i="15"/>
  <c r="F337" i="15"/>
  <c r="N337" i="15" s="1"/>
  <c r="E337" i="15"/>
  <c r="K337" i="15" s="1"/>
  <c r="D337" i="15"/>
  <c r="U336" i="15"/>
  <c r="T336" i="15"/>
  <c r="O336" i="15"/>
  <c r="N336" i="15"/>
  <c r="M336" i="15"/>
  <c r="K336" i="15"/>
  <c r="I336" i="15"/>
  <c r="G336" i="15"/>
  <c r="U335" i="15"/>
  <c r="T335" i="15"/>
  <c r="N335" i="15"/>
  <c r="O335" i="15" s="1"/>
  <c r="M335" i="15"/>
  <c r="K335" i="15"/>
  <c r="I335" i="15"/>
  <c r="G335" i="15"/>
  <c r="U334" i="15"/>
  <c r="T334" i="15"/>
  <c r="N334" i="15"/>
  <c r="O334" i="15" s="1"/>
  <c r="M334" i="15"/>
  <c r="K334" i="15"/>
  <c r="I334" i="15"/>
  <c r="G334" i="15"/>
  <c r="U333" i="15"/>
  <c r="T333" i="15"/>
  <c r="N333" i="15"/>
  <c r="O333" i="15" s="1"/>
  <c r="M333" i="15"/>
  <c r="K333" i="15"/>
  <c r="I333" i="15"/>
  <c r="G333" i="15"/>
  <c r="S332" i="15"/>
  <c r="T332" i="15" s="1"/>
  <c r="R332" i="15"/>
  <c r="Q332" i="15"/>
  <c r="P332" i="15"/>
  <c r="L332" i="15"/>
  <c r="J332" i="15"/>
  <c r="H332" i="15"/>
  <c r="F332" i="15"/>
  <c r="N332" i="15" s="1"/>
  <c r="E332" i="15"/>
  <c r="M332" i="15" s="1"/>
  <c r="D332" i="15"/>
  <c r="U331" i="15"/>
  <c r="T331" i="15"/>
  <c r="O331" i="15"/>
  <c r="N331" i="15"/>
  <c r="M331" i="15"/>
  <c r="K331" i="15"/>
  <c r="I331" i="15"/>
  <c r="G331" i="15"/>
  <c r="U330" i="15"/>
  <c r="T330" i="15"/>
  <c r="N330" i="15"/>
  <c r="O330" i="15" s="1"/>
  <c r="M330" i="15"/>
  <c r="K330" i="15"/>
  <c r="I330" i="15"/>
  <c r="G330" i="15"/>
  <c r="U329" i="15"/>
  <c r="T329" i="15"/>
  <c r="N329" i="15"/>
  <c r="O329" i="15" s="1"/>
  <c r="M329" i="15"/>
  <c r="K329" i="15"/>
  <c r="I329" i="15"/>
  <c r="G329" i="15"/>
  <c r="U328" i="15"/>
  <c r="T328" i="15"/>
  <c r="N328" i="15"/>
  <c r="O328" i="15" s="1"/>
  <c r="M328" i="15"/>
  <c r="K328" i="15"/>
  <c r="I328" i="15"/>
  <c r="G328" i="15"/>
  <c r="U327" i="15"/>
  <c r="T327" i="15"/>
  <c r="N327" i="15"/>
  <c r="O327" i="15" s="1"/>
  <c r="M327" i="15"/>
  <c r="K327" i="15"/>
  <c r="I327" i="15"/>
  <c r="G327" i="15"/>
  <c r="U326" i="15"/>
  <c r="T326" i="15"/>
  <c r="N326" i="15"/>
  <c r="O326" i="15" s="1"/>
  <c r="M326" i="15"/>
  <c r="K326" i="15"/>
  <c r="I326" i="15"/>
  <c r="G326" i="15"/>
  <c r="U325" i="15"/>
  <c r="T325" i="15"/>
  <c r="N325" i="15"/>
  <c r="O325" i="15" s="1"/>
  <c r="M325" i="15"/>
  <c r="K325" i="15"/>
  <c r="I325" i="15"/>
  <c r="G325" i="15"/>
  <c r="U324" i="15"/>
  <c r="T324" i="15"/>
  <c r="N324" i="15"/>
  <c r="O324" i="15" s="1"/>
  <c r="M324" i="15"/>
  <c r="K324" i="15"/>
  <c r="I324" i="15"/>
  <c r="G324" i="15"/>
  <c r="T323" i="15"/>
  <c r="S323" i="15"/>
  <c r="R323" i="15"/>
  <c r="Q323" i="15"/>
  <c r="P323" i="15"/>
  <c r="U323" i="15" s="1"/>
  <c r="L323" i="15"/>
  <c r="J323" i="15"/>
  <c r="H323" i="15"/>
  <c r="F323" i="15"/>
  <c r="E323" i="15"/>
  <c r="D323" i="15"/>
  <c r="U322" i="15"/>
  <c r="T322" i="15"/>
  <c r="N322" i="15"/>
  <c r="O322" i="15" s="1"/>
  <c r="M322" i="15"/>
  <c r="K322" i="15"/>
  <c r="I322" i="15"/>
  <c r="G322" i="15"/>
  <c r="U321" i="15"/>
  <c r="T321" i="15"/>
  <c r="N321" i="15"/>
  <c r="O321" i="15" s="1"/>
  <c r="M321" i="15"/>
  <c r="K321" i="15"/>
  <c r="I321" i="15"/>
  <c r="G321" i="15"/>
  <c r="U320" i="15"/>
  <c r="T320" i="15"/>
  <c r="N320" i="15"/>
  <c r="O320" i="15" s="1"/>
  <c r="M320" i="15"/>
  <c r="K320" i="15"/>
  <c r="I320" i="15"/>
  <c r="G320" i="15"/>
  <c r="U319" i="15"/>
  <c r="T319" i="15"/>
  <c r="N319" i="15"/>
  <c r="O319" i="15" s="1"/>
  <c r="M319" i="15"/>
  <c r="K319" i="15"/>
  <c r="I319" i="15"/>
  <c r="G319" i="15"/>
  <c r="U318" i="15"/>
  <c r="T318" i="15"/>
  <c r="N318" i="15"/>
  <c r="O318" i="15" s="1"/>
  <c r="M318" i="15"/>
  <c r="K318" i="15"/>
  <c r="I318" i="15"/>
  <c r="G318" i="15"/>
  <c r="T317" i="15"/>
  <c r="S317" i="15"/>
  <c r="R317" i="15"/>
  <c r="Q317" i="15"/>
  <c r="P317" i="15"/>
  <c r="L317" i="15"/>
  <c r="J317" i="15"/>
  <c r="K317" i="15" s="1"/>
  <c r="H317" i="15"/>
  <c r="F317" i="15"/>
  <c r="N317" i="15" s="1"/>
  <c r="E317" i="15"/>
  <c r="M317" i="15" s="1"/>
  <c r="D317" i="15"/>
  <c r="U316" i="15"/>
  <c r="T316" i="15"/>
  <c r="O316" i="15"/>
  <c r="N316" i="15"/>
  <c r="M316" i="15"/>
  <c r="K316" i="15"/>
  <c r="I316" i="15"/>
  <c r="G316" i="15"/>
  <c r="U315" i="15"/>
  <c r="T315" i="15"/>
  <c r="N315" i="15"/>
  <c r="O315" i="15" s="1"/>
  <c r="M315" i="15"/>
  <c r="K315" i="15"/>
  <c r="I315" i="15"/>
  <c r="G315" i="15"/>
  <c r="U314" i="15"/>
  <c r="T314" i="15"/>
  <c r="N314" i="15"/>
  <c r="O314" i="15" s="1"/>
  <c r="M314" i="15"/>
  <c r="K314" i="15"/>
  <c r="I314" i="15"/>
  <c r="G314" i="15"/>
  <c r="U313" i="15"/>
  <c r="T313" i="15"/>
  <c r="N313" i="15"/>
  <c r="O313" i="15" s="1"/>
  <c r="M313" i="15"/>
  <c r="K313" i="15"/>
  <c r="I313" i="15"/>
  <c r="G313" i="15"/>
  <c r="U312" i="15"/>
  <c r="T312" i="15"/>
  <c r="N312" i="15"/>
  <c r="O312" i="15" s="1"/>
  <c r="M312" i="15"/>
  <c r="K312" i="15"/>
  <c r="I312" i="15"/>
  <c r="G312" i="15"/>
  <c r="U311" i="15"/>
  <c r="T311" i="15"/>
  <c r="N311" i="15"/>
  <c r="O311" i="15" s="1"/>
  <c r="M311" i="15"/>
  <c r="K311" i="15"/>
  <c r="I311" i="15"/>
  <c r="G311" i="15"/>
  <c r="S310" i="15"/>
  <c r="T310" i="15" s="1"/>
  <c r="R310" i="15"/>
  <c r="Q310" i="15"/>
  <c r="P310" i="15"/>
  <c r="L310" i="15"/>
  <c r="J310" i="15"/>
  <c r="H310" i="15"/>
  <c r="F310" i="15"/>
  <c r="N310" i="15" s="1"/>
  <c r="E310" i="15"/>
  <c r="K310" i="15" s="1"/>
  <c r="D310" i="15"/>
  <c r="U309" i="15"/>
  <c r="T309" i="15"/>
  <c r="O309" i="15"/>
  <c r="N309" i="15"/>
  <c r="M309" i="15"/>
  <c r="K309" i="15"/>
  <c r="I309" i="15"/>
  <c r="G309" i="15"/>
  <c r="U308" i="15"/>
  <c r="T308" i="15"/>
  <c r="N308" i="15"/>
  <c r="O308" i="15" s="1"/>
  <c r="M308" i="15"/>
  <c r="K308" i="15"/>
  <c r="I308" i="15"/>
  <c r="G308" i="15"/>
  <c r="U307" i="15"/>
  <c r="T307" i="15"/>
  <c r="N307" i="15"/>
  <c r="O307" i="15" s="1"/>
  <c r="M307" i="15"/>
  <c r="K307" i="15"/>
  <c r="I307" i="15"/>
  <c r="G307" i="15"/>
  <c r="U306" i="15"/>
  <c r="T306" i="15"/>
  <c r="N306" i="15"/>
  <c r="O306" i="15" s="1"/>
  <c r="M306" i="15"/>
  <c r="K306" i="15"/>
  <c r="I306" i="15"/>
  <c r="G306" i="15"/>
  <c r="U305" i="15"/>
  <c r="T305" i="15"/>
  <c r="N305" i="15"/>
  <c r="O305" i="15" s="1"/>
  <c r="M305" i="15"/>
  <c r="K305" i="15"/>
  <c r="I305" i="15"/>
  <c r="G305" i="15"/>
  <c r="U304" i="15"/>
  <c r="T304" i="15"/>
  <c r="N304" i="15"/>
  <c r="O304" i="15" s="1"/>
  <c r="M304" i="15"/>
  <c r="K304" i="15"/>
  <c r="I304" i="15"/>
  <c r="G304" i="15"/>
  <c r="S303" i="15"/>
  <c r="R303" i="15"/>
  <c r="Q303" i="15"/>
  <c r="T303" i="15" s="1"/>
  <c r="P303" i="15"/>
  <c r="L303" i="15"/>
  <c r="J303" i="15"/>
  <c r="K303" i="15" s="1"/>
  <c r="H303" i="15"/>
  <c r="F303" i="15"/>
  <c r="N303" i="15" s="1"/>
  <c r="E303" i="15"/>
  <c r="D303" i="15"/>
  <c r="U302" i="15"/>
  <c r="T302" i="15"/>
  <c r="N302" i="15"/>
  <c r="O302" i="15" s="1"/>
  <c r="M302" i="15"/>
  <c r="K302" i="15"/>
  <c r="I302" i="15"/>
  <c r="G302" i="15"/>
  <c r="S299" i="15"/>
  <c r="T299" i="15" s="1"/>
  <c r="R299" i="15"/>
  <c r="Q299" i="15"/>
  <c r="P299" i="15"/>
  <c r="L299" i="15"/>
  <c r="J299" i="15"/>
  <c r="H299" i="15"/>
  <c r="F299" i="15"/>
  <c r="E299" i="15"/>
  <c r="D299" i="15"/>
  <c r="T298" i="15"/>
  <c r="S298" i="15"/>
  <c r="R298" i="15"/>
  <c r="Q298" i="15"/>
  <c r="P298" i="15"/>
  <c r="L298" i="15"/>
  <c r="J298" i="15"/>
  <c r="K298" i="15" s="1"/>
  <c r="H298" i="15"/>
  <c r="F298" i="15"/>
  <c r="E298" i="15"/>
  <c r="D298" i="15"/>
  <c r="U297" i="15"/>
  <c r="T297" i="15"/>
  <c r="O297" i="15"/>
  <c r="N297" i="15"/>
  <c r="M297" i="15"/>
  <c r="K297" i="15"/>
  <c r="I297" i="15"/>
  <c r="G297" i="15"/>
  <c r="U296" i="15"/>
  <c r="T296" i="15"/>
  <c r="N296" i="15"/>
  <c r="O296" i="15" s="1"/>
  <c r="M296" i="15"/>
  <c r="K296" i="15"/>
  <c r="I296" i="15"/>
  <c r="G296" i="15"/>
  <c r="U295" i="15"/>
  <c r="T295" i="15"/>
  <c r="N295" i="15"/>
  <c r="O295" i="15" s="1"/>
  <c r="M295" i="15"/>
  <c r="K295" i="15"/>
  <c r="I295" i="15"/>
  <c r="G295" i="15"/>
  <c r="U294" i="15"/>
  <c r="T294" i="15"/>
  <c r="N294" i="15"/>
  <c r="O294" i="15" s="1"/>
  <c r="M294" i="15"/>
  <c r="K294" i="15"/>
  <c r="I294" i="15"/>
  <c r="G294" i="15"/>
  <c r="U293" i="15"/>
  <c r="T293" i="15"/>
  <c r="N293" i="15"/>
  <c r="O293" i="15" s="1"/>
  <c r="M293" i="15"/>
  <c r="K293" i="15"/>
  <c r="I293" i="15"/>
  <c r="G293" i="15"/>
  <c r="T292" i="15"/>
  <c r="S292" i="15"/>
  <c r="R292" i="15"/>
  <c r="Q292" i="15"/>
  <c r="P292" i="15"/>
  <c r="L292" i="15"/>
  <c r="J292" i="15"/>
  <c r="H292" i="15"/>
  <c r="F292" i="15"/>
  <c r="N292" i="15" s="1"/>
  <c r="E292" i="15"/>
  <c r="D292" i="15"/>
  <c r="U291" i="15"/>
  <c r="T291" i="15"/>
  <c r="O291" i="15"/>
  <c r="N291" i="15"/>
  <c r="M291" i="15"/>
  <c r="K291" i="15"/>
  <c r="I291" i="15"/>
  <c r="G291" i="15"/>
  <c r="U290" i="15"/>
  <c r="T290" i="15"/>
  <c r="N290" i="15"/>
  <c r="O290" i="15" s="1"/>
  <c r="M290" i="15"/>
  <c r="K290" i="15"/>
  <c r="I290" i="15"/>
  <c r="G290" i="15"/>
  <c r="U289" i="15"/>
  <c r="T289" i="15"/>
  <c r="N289" i="15"/>
  <c r="O289" i="15" s="1"/>
  <c r="M289" i="15"/>
  <c r="K289" i="15"/>
  <c r="I289" i="15"/>
  <c r="G289" i="15"/>
  <c r="U288" i="15"/>
  <c r="T288" i="15"/>
  <c r="N288" i="15"/>
  <c r="O288" i="15" s="1"/>
  <c r="M288" i="15"/>
  <c r="K288" i="15"/>
  <c r="I288" i="15"/>
  <c r="G288" i="15"/>
  <c r="U287" i="15"/>
  <c r="T287" i="15"/>
  <c r="N287" i="15"/>
  <c r="O287" i="15" s="1"/>
  <c r="M287" i="15"/>
  <c r="K287" i="15"/>
  <c r="I287" i="15"/>
  <c r="G287" i="15"/>
  <c r="U286" i="15"/>
  <c r="T286" i="15"/>
  <c r="N286" i="15"/>
  <c r="O286" i="15" s="1"/>
  <c r="M286" i="15"/>
  <c r="K286" i="15"/>
  <c r="I286" i="15"/>
  <c r="G286" i="15"/>
  <c r="S285" i="15"/>
  <c r="R285" i="15"/>
  <c r="Q285" i="15"/>
  <c r="P285" i="15"/>
  <c r="N285" i="15"/>
  <c r="L285" i="15"/>
  <c r="J285" i="15"/>
  <c r="K285" i="15" s="1"/>
  <c r="H285" i="15"/>
  <c r="F285" i="15"/>
  <c r="E285" i="15"/>
  <c r="D285" i="15"/>
  <c r="U284" i="15"/>
  <c r="T284" i="15"/>
  <c r="O284" i="15"/>
  <c r="N284" i="15"/>
  <c r="M284" i="15"/>
  <c r="K284" i="15"/>
  <c r="I284" i="15"/>
  <c r="G284" i="15"/>
  <c r="U283" i="15"/>
  <c r="T283" i="15"/>
  <c r="N283" i="15"/>
  <c r="O283" i="15" s="1"/>
  <c r="M283" i="15"/>
  <c r="K283" i="15"/>
  <c r="I283" i="15"/>
  <c r="G283" i="15"/>
  <c r="U282" i="15"/>
  <c r="T282" i="15"/>
  <c r="N282" i="15"/>
  <c r="O282" i="15" s="1"/>
  <c r="M282" i="15"/>
  <c r="K282" i="15"/>
  <c r="I282" i="15"/>
  <c r="G282" i="15"/>
  <c r="U281" i="15"/>
  <c r="T281" i="15"/>
  <c r="N281" i="15"/>
  <c r="O281" i="15" s="1"/>
  <c r="M281" i="15"/>
  <c r="K281" i="15"/>
  <c r="I281" i="15"/>
  <c r="G281" i="15"/>
  <c r="U280" i="15"/>
  <c r="T280" i="15"/>
  <c r="N280" i="15"/>
  <c r="O280" i="15" s="1"/>
  <c r="M280" i="15"/>
  <c r="K280" i="15"/>
  <c r="I280" i="15"/>
  <c r="G280" i="15"/>
  <c r="U279" i="15"/>
  <c r="T279" i="15"/>
  <c r="N279" i="15"/>
  <c r="O279" i="15" s="1"/>
  <c r="M279" i="15"/>
  <c r="K279" i="15"/>
  <c r="I279" i="15"/>
  <c r="G279" i="15"/>
  <c r="U278" i="15"/>
  <c r="T278" i="15"/>
  <c r="N278" i="15"/>
  <c r="O278" i="15" s="1"/>
  <c r="M278" i="15"/>
  <c r="K278" i="15"/>
  <c r="I278" i="15"/>
  <c r="G278" i="15"/>
  <c r="U277" i="15"/>
  <c r="T277" i="15"/>
  <c r="N277" i="15"/>
  <c r="O277" i="15" s="1"/>
  <c r="M277" i="15"/>
  <c r="K277" i="15"/>
  <c r="I277" i="15"/>
  <c r="G277" i="15"/>
  <c r="U276" i="15"/>
  <c r="T276" i="15"/>
  <c r="N276" i="15"/>
  <c r="O276" i="15" s="1"/>
  <c r="M276" i="15"/>
  <c r="K276" i="15"/>
  <c r="I276" i="15"/>
  <c r="G276" i="15"/>
  <c r="T275" i="15"/>
  <c r="S275" i="15"/>
  <c r="R275" i="15"/>
  <c r="Q275" i="15"/>
  <c r="P275" i="15"/>
  <c r="L275" i="15"/>
  <c r="J275" i="15"/>
  <c r="H275" i="15"/>
  <c r="F275" i="15"/>
  <c r="E275" i="15"/>
  <c r="D275" i="15"/>
  <c r="U274" i="15"/>
  <c r="T274" i="15"/>
  <c r="O274" i="15"/>
  <c r="N274" i="15"/>
  <c r="M274" i="15"/>
  <c r="K274" i="15"/>
  <c r="I274" i="15"/>
  <c r="G274" i="15"/>
  <c r="U273" i="15"/>
  <c r="T273" i="15"/>
  <c r="N273" i="15"/>
  <c r="O273" i="15" s="1"/>
  <c r="M273" i="15"/>
  <c r="K273" i="15"/>
  <c r="I273" i="15"/>
  <c r="G273" i="15"/>
  <c r="U272" i="15"/>
  <c r="T272" i="15"/>
  <c r="N272" i="15"/>
  <c r="O272" i="15" s="1"/>
  <c r="M272" i="15"/>
  <c r="K272" i="15"/>
  <c r="I272" i="15"/>
  <c r="G272" i="15"/>
  <c r="U271" i="15"/>
  <c r="T271" i="15"/>
  <c r="N271" i="15"/>
  <c r="O271" i="15" s="1"/>
  <c r="M271" i="15"/>
  <c r="K271" i="15"/>
  <c r="I271" i="15"/>
  <c r="G271" i="15"/>
  <c r="U270" i="15"/>
  <c r="T270" i="15"/>
  <c r="N270" i="15"/>
  <c r="O270" i="15" s="1"/>
  <c r="M270" i="15"/>
  <c r="K270" i="15"/>
  <c r="I270" i="15"/>
  <c r="G270" i="15"/>
  <c r="U269" i="15"/>
  <c r="T269" i="15"/>
  <c r="N269" i="15"/>
  <c r="O269" i="15" s="1"/>
  <c r="M269" i="15"/>
  <c r="K269" i="15"/>
  <c r="I269" i="15"/>
  <c r="G269" i="15"/>
  <c r="U268" i="15"/>
  <c r="T268" i="15"/>
  <c r="N268" i="15"/>
  <c r="O268" i="15" s="1"/>
  <c r="M268" i="15"/>
  <c r="K268" i="15"/>
  <c r="I268" i="15"/>
  <c r="G268" i="15"/>
  <c r="S267" i="15"/>
  <c r="R267" i="15"/>
  <c r="Q267" i="15"/>
  <c r="T267" i="15" s="1"/>
  <c r="P267" i="15"/>
  <c r="U267" i="15" s="1"/>
  <c r="L267" i="15"/>
  <c r="J267" i="15"/>
  <c r="H267" i="15"/>
  <c r="F267" i="15"/>
  <c r="N267" i="15" s="1"/>
  <c r="E267" i="15"/>
  <c r="K267" i="15" s="1"/>
  <c r="D267" i="15"/>
  <c r="I267" i="15" s="1"/>
  <c r="U266" i="15"/>
  <c r="T266" i="15"/>
  <c r="O266" i="15"/>
  <c r="N266" i="15"/>
  <c r="M266" i="15"/>
  <c r="K266" i="15"/>
  <c r="I266" i="15"/>
  <c r="G266" i="15"/>
  <c r="U265" i="15"/>
  <c r="T265" i="15"/>
  <c r="N265" i="15"/>
  <c r="O265" i="15" s="1"/>
  <c r="M265" i="15"/>
  <c r="K265" i="15"/>
  <c r="I265" i="15"/>
  <c r="G265" i="15"/>
  <c r="U264" i="15"/>
  <c r="T264" i="15"/>
  <c r="N264" i="15"/>
  <c r="O264" i="15" s="1"/>
  <c r="M264" i="15"/>
  <c r="K264" i="15"/>
  <c r="I264" i="15"/>
  <c r="G264" i="15"/>
  <c r="U263" i="15"/>
  <c r="T263" i="15"/>
  <c r="N263" i="15"/>
  <c r="O263" i="15" s="1"/>
  <c r="M263" i="15"/>
  <c r="K263" i="15"/>
  <c r="I263" i="15"/>
  <c r="G263" i="15"/>
  <c r="S260" i="15"/>
  <c r="R260" i="15"/>
  <c r="Q260" i="15"/>
  <c r="P260" i="15"/>
  <c r="U260" i="15" s="1"/>
  <c r="L260" i="15"/>
  <c r="J260" i="15"/>
  <c r="H260" i="15"/>
  <c r="F260" i="15"/>
  <c r="N260" i="15" s="1"/>
  <c r="E260" i="15"/>
  <c r="K260" i="15" s="1"/>
  <c r="D260" i="15"/>
  <c r="S259" i="15"/>
  <c r="T259" i="15" s="1"/>
  <c r="R259" i="15"/>
  <c r="Q259" i="15"/>
  <c r="P259" i="15"/>
  <c r="L259" i="15"/>
  <c r="J259" i="15"/>
  <c r="H259" i="15"/>
  <c r="F259" i="15"/>
  <c r="E259" i="15"/>
  <c r="M259" i="15" s="1"/>
  <c r="D259" i="15"/>
  <c r="U258" i="15"/>
  <c r="T258" i="15"/>
  <c r="O258" i="15"/>
  <c r="N258" i="15"/>
  <c r="M258" i="15"/>
  <c r="K258" i="15"/>
  <c r="I258" i="15"/>
  <c r="G258" i="15"/>
  <c r="U257" i="15"/>
  <c r="T257" i="15"/>
  <c r="N257" i="15"/>
  <c r="O257" i="15" s="1"/>
  <c r="M257" i="15"/>
  <c r="K257" i="15"/>
  <c r="I257" i="15"/>
  <c r="G257" i="15"/>
  <c r="U256" i="15"/>
  <c r="T256" i="15"/>
  <c r="N256" i="15"/>
  <c r="O256" i="15" s="1"/>
  <c r="M256" i="15"/>
  <c r="K256" i="15"/>
  <c r="I256" i="15"/>
  <c r="G256" i="15"/>
  <c r="U255" i="15"/>
  <c r="T255" i="15"/>
  <c r="N255" i="15"/>
  <c r="O255" i="15" s="1"/>
  <c r="M255" i="15"/>
  <c r="K255" i="15"/>
  <c r="I255" i="15"/>
  <c r="G255" i="15"/>
  <c r="S254" i="15"/>
  <c r="T254" i="15" s="1"/>
  <c r="R254" i="15"/>
  <c r="Q254" i="15"/>
  <c r="P254" i="15"/>
  <c r="L254" i="15"/>
  <c r="J254" i="15"/>
  <c r="H254" i="15"/>
  <c r="F254" i="15"/>
  <c r="E254" i="15"/>
  <c r="D254" i="15"/>
  <c r="U253" i="15"/>
  <c r="T253" i="15"/>
  <c r="O253" i="15"/>
  <c r="N253" i="15"/>
  <c r="M253" i="15"/>
  <c r="K253" i="15"/>
  <c r="I253" i="15"/>
  <c r="G253" i="15"/>
  <c r="U252" i="15"/>
  <c r="T252" i="15"/>
  <c r="O252" i="15"/>
  <c r="N252" i="15"/>
  <c r="M252" i="15"/>
  <c r="K252" i="15"/>
  <c r="I252" i="15"/>
  <c r="G252" i="15"/>
  <c r="U251" i="15"/>
  <c r="T251" i="15"/>
  <c r="O251" i="15"/>
  <c r="N251" i="15"/>
  <c r="M251" i="15"/>
  <c r="K251" i="15"/>
  <c r="I251" i="15"/>
  <c r="G251" i="15"/>
  <c r="U250" i="15"/>
  <c r="T250" i="15"/>
  <c r="N250" i="15"/>
  <c r="O250" i="15" s="1"/>
  <c r="M250" i="15"/>
  <c r="K250" i="15"/>
  <c r="I250" i="15"/>
  <c r="G250" i="15"/>
  <c r="U249" i="15"/>
  <c r="T249" i="15"/>
  <c r="N249" i="15"/>
  <c r="O249" i="15" s="1"/>
  <c r="M249" i="15"/>
  <c r="K249" i="15"/>
  <c r="I249" i="15"/>
  <c r="G249" i="15"/>
  <c r="U248" i="15"/>
  <c r="T248" i="15"/>
  <c r="N248" i="15"/>
  <c r="O248" i="15" s="1"/>
  <c r="M248" i="15"/>
  <c r="K248" i="15"/>
  <c r="I248" i="15"/>
  <c r="G248" i="15"/>
  <c r="S247" i="15"/>
  <c r="T247" i="15" s="1"/>
  <c r="R247" i="15"/>
  <c r="Q247" i="15"/>
  <c r="P247" i="15"/>
  <c r="N247" i="15"/>
  <c r="L247" i="15"/>
  <c r="J247" i="15"/>
  <c r="H247" i="15"/>
  <c r="F247" i="15"/>
  <c r="E247" i="15"/>
  <c r="D247" i="15"/>
  <c r="U246" i="15"/>
  <c r="T246" i="15"/>
  <c r="O246" i="15"/>
  <c r="N246" i="15"/>
  <c r="M246" i="15"/>
  <c r="K246" i="15"/>
  <c r="I246" i="15"/>
  <c r="G246" i="15"/>
  <c r="U245" i="15"/>
  <c r="T245" i="15"/>
  <c r="N245" i="15"/>
  <c r="O245" i="15" s="1"/>
  <c r="M245" i="15"/>
  <c r="K245" i="15"/>
  <c r="I245" i="15"/>
  <c r="G245" i="15"/>
  <c r="U244" i="15"/>
  <c r="T244" i="15"/>
  <c r="N244" i="15"/>
  <c r="O244" i="15" s="1"/>
  <c r="M244" i="15"/>
  <c r="K244" i="15"/>
  <c r="I244" i="15"/>
  <c r="G244" i="15"/>
  <c r="U243" i="15"/>
  <c r="T243" i="15"/>
  <c r="N243" i="15"/>
  <c r="O243" i="15" s="1"/>
  <c r="M243" i="15"/>
  <c r="K243" i="15"/>
  <c r="I243" i="15"/>
  <c r="G243" i="15"/>
  <c r="U242" i="15"/>
  <c r="T242" i="15"/>
  <c r="N242" i="15"/>
  <c r="O242" i="15" s="1"/>
  <c r="M242" i="15"/>
  <c r="K242" i="15"/>
  <c r="I242" i="15"/>
  <c r="G242" i="15"/>
  <c r="U241" i="15"/>
  <c r="T241" i="15"/>
  <c r="O241" i="15"/>
  <c r="N241" i="15"/>
  <c r="M241" i="15"/>
  <c r="K241" i="15"/>
  <c r="I241" i="15"/>
  <c r="G241" i="15"/>
  <c r="S240" i="15"/>
  <c r="T240" i="15" s="1"/>
  <c r="R240" i="15"/>
  <c r="Q240" i="15"/>
  <c r="P240" i="15"/>
  <c r="L240" i="15"/>
  <c r="J240" i="15"/>
  <c r="K240" i="15" s="1"/>
  <c r="H240" i="15"/>
  <c r="F240" i="15"/>
  <c r="G240" i="15" s="1"/>
  <c r="E240" i="15"/>
  <c r="M240" i="15" s="1"/>
  <c r="D240" i="15"/>
  <c r="U239" i="15"/>
  <c r="T239" i="15"/>
  <c r="O239" i="15"/>
  <c r="N239" i="15"/>
  <c r="M239" i="15"/>
  <c r="K239" i="15"/>
  <c r="I239" i="15"/>
  <c r="G239" i="15"/>
  <c r="U238" i="15"/>
  <c r="T238" i="15"/>
  <c r="N238" i="15"/>
  <c r="O238" i="15" s="1"/>
  <c r="M238" i="15"/>
  <c r="K238" i="15"/>
  <c r="I238" i="15"/>
  <c r="G238" i="15"/>
  <c r="U237" i="15"/>
  <c r="T237" i="15"/>
  <c r="N237" i="15"/>
  <c r="O237" i="15" s="1"/>
  <c r="M237" i="15"/>
  <c r="K237" i="15"/>
  <c r="I237" i="15"/>
  <c r="G237" i="15"/>
  <c r="U236" i="15"/>
  <c r="T236" i="15"/>
  <c r="N236" i="15"/>
  <c r="O236" i="15" s="1"/>
  <c r="M236" i="15"/>
  <c r="K236" i="15"/>
  <c r="I236" i="15"/>
  <c r="G236" i="15"/>
  <c r="U235" i="15"/>
  <c r="T235" i="15"/>
  <c r="N235" i="15"/>
  <c r="O235" i="15" s="1"/>
  <c r="M235" i="15"/>
  <c r="K235" i="15"/>
  <c r="I235" i="15"/>
  <c r="G235" i="15"/>
  <c r="U234" i="15"/>
  <c r="T234" i="15"/>
  <c r="O234" i="15"/>
  <c r="N234" i="15"/>
  <c r="M234" i="15"/>
  <c r="K234" i="15"/>
  <c r="I234" i="15"/>
  <c r="G234" i="15"/>
  <c r="T231" i="15"/>
  <c r="S231" i="15"/>
  <c r="R231" i="15"/>
  <c r="Q231" i="15"/>
  <c r="P231" i="15"/>
  <c r="L231" i="15"/>
  <c r="J231" i="15"/>
  <c r="H231" i="15"/>
  <c r="F231" i="15"/>
  <c r="N231" i="15" s="1"/>
  <c r="E231" i="15"/>
  <c r="K231" i="15" s="1"/>
  <c r="D231" i="15"/>
  <c r="S230" i="15"/>
  <c r="T230" i="15" s="1"/>
  <c r="R230" i="15"/>
  <c r="Q230" i="15"/>
  <c r="P230" i="15"/>
  <c r="L230" i="15"/>
  <c r="J230" i="15"/>
  <c r="K230" i="15" s="1"/>
  <c r="H230" i="15"/>
  <c r="F230" i="15"/>
  <c r="G230" i="15" s="1"/>
  <c r="E230" i="15"/>
  <c r="D230" i="15"/>
  <c r="U229" i="15"/>
  <c r="T229" i="15"/>
  <c r="O229" i="15"/>
  <c r="N229" i="15"/>
  <c r="M229" i="15"/>
  <c r="K229" i="15"/>
  <c r="I229" i="15"/>
  <c r="G229" i="15"/>
  <c r="U228" i="15"/>
  <c r="T228" i="15"/>
  <c r="N228" i="15"/>
  <c r="O228" i="15" s="1"/>
  <c r="M228" i="15"/>
  <c r="K228" i="15"/>
  <c r="I228" i="15"/>
  <c r="G228" i="15"/>
  <c r="U227" i="15"/>
  <c r="T227" i="15"/>
  <c r="N227" i="15"/>
  <c r="O227" i="15" s="1"/>
  <c r="M227" i="15"/>
  <c r="K227" i="15"/>
  <c r="I227" i="15"/>
  <c r="G227" i="15"/>
  <c r="U226" i="15"/>
  <c r="T226" i="15"/>
  <c r="N226" i="15"/>
  <c r="O226" i="15" s="1"/>
  <c r="M226" i="15"/>
  <c r="K226" i="15"/>
  <c r="I226" i="15"/>
  <c r="G226" i="15"/>
  <c r="U225" i="15"/>
  <c r="T225" i="15"/>
  <c r="N225" i="15"/>
  <c r="O225" i="15" s="1"/>
  <c r="M225" i="15"/>
  <c r="K225" i="15"/>
  <c r="I225" i="15"/>
  <c r="G225" i="15"/>
  <c r="T224" i="15"/>
  <c r="S224" i="15"/>
  <c r="R224" i="15"/>
  <c r="Q224" i="15"/>
  <c r="P224" i="15"/>
  <c r="L224" i="15"/>
  <c r="J224" i="15"/>
  <c r="H224" i="15"/>
  <c r="F224" i="15"/>
  <c r="E224" i="15"/>
  <c r="D224" i="15"/>
  <c r="U223" i="15"/>
  <c r="T223" i="15"/>
  <c r="O223" i="15"/>
  <c r="N223" i="15"/>
  <c r="M223" i="15"/>
  <c r="K223" i="15"/>
  <c r="I223" i="15"/>
  <c r="G223" i="15"/>
  <c r="U222" i="15"/>
  <c r="T222" i="15"/>
  <c r="N222" i="15"/>
  <c r="O222" i="15" s="1"/>
  <c r="M222" i="15"/>
  <c r="K222" i="15"/>
  <c r="I222" i="15"/>
  <c r="G222" i="15"/>
  <c r="U221" i="15"/>
  <c r="T221" i="15"/>
  <c r="N221" i="15"/>
  <c r="O221" i="15" s="1"/>
  <c r="M221" i="15"/>
  <c r="K221" i="15"/>
  <c r="I221" i="15"/>
  <c r="G221" i="15"/>
  <c r="U220" i="15"/>
  <c r="T220" i="15"/>
  <c r="N220" i="15"/>
  <c r="O220" i="15" s="1"/>
  <c r="M220" i="15"/>
  <c r="K220" i="15"/>
  <c r="I220" i="15"/>
  <c r="G220" i="15"/>
  <c r="U219" i="15"/>
  <c r="T219" i="15"/>
  <c r="N219" i="15"/>
  <c r="O219" i="15" s="1"/>
  <c r="M219" i="15"/>
  <c r="K219" i="15"/>
  <c r="I219" i="15"/>
  <c r="G219" i="15"/>
  <c r="U218" i="15"/>
  <c r="T218" i="15"/>
  <c r="N218" i="15"/>
  <c r="O218" i="15" s="1"/>
  <c r="M218" i="15"/>
  <c r="K218" i="15"/>
  <c r="I218" i="15"/>
  <c r="G218" i="15"/>
  <c r="U217" i="15"/>
  <c r="T217" i="15"/>
  <c r="N217" i="15"/>
  <c r="O217" i="15" s="1"/>
  <c r="M217" i="15"/>
  <c r="K217" i="15"/>
  <c r="I217" i="15"/>
  <c r="G217" i="15"/>
  <c r="S216" i="15"/>
  <c r="R216" i="15"/>
  <c r="Q216" i="15"/>
  <c r="P216" i="15"/>
  <c r="U216" i="15" s="1"/>
  <c r="L216" i="15"/>
  <c r="J216" i="15"/>
  <c r="H216" i="15"/>
  <c r="F216" i="15"/>
  <c r="E216" i="15"/>
  <c r="D216" i="15"/>
  <c r="I216" i="15" s="1"/>
  <c r="U215" i="15"/>
  <c r="T215" i="15"/>
  <c r="O215" i="15"/>
  <c r="N215" i="15"/>
  <c r="M215" i="15"/>
  <c r="K215" i="15"/>
  <c r="I215" i="15"/>
  <c r="G215" i="15"/>
  <c r="U214" i="15"/>
  <c r="T214" i="15"/>
  <c r="N214" i="15"/>
  <c r="O214" i="15" s="1"/>
  <c r="M214" i="15"/>
  <c r="K214" i="15"/>
  <c r="I214" i="15"/>
  <c r="G214" i="15"/>
  <c r="U213" i="15"/>
  <c r="T213" i="15"/>
  <c r="N213" i="15"/>
  <c r="O213" i="15" s="1"/>
  <c r="M213" i="15"/>
  <c r="K213" i="15"/>
  <c r="I213" i="15"/>
  <c r="G213" i="15"/>
  <c r="U212" i="15"/>
  <c r="T212" i="15"/>
  <c r="N212" i="15"/>
  <c r="O212" i="15" s="1"/>
  <c r="M212" i="15"/>
  <c r="K212" i="15"/>
  <c r="I212" i="15"/>
  <c r="G212" i="15"/>
  <c r="U211" i="15"/>
  <c r="T211" i="15"/>
  <c r="N211" i="15"/>
  <c r="O211" i="15" s="1"/>
  <c r="M211" i="15"/>
  <c r="K211" i="15"/>
  <c r="I211" i="15"/>
  <c r="G211" i="15"/>
  <c r="U210" i="15"/>
  <c r="T210" i="15"/>
  <c r="N210" i="15"/>
  <c r="O210" i="15" s="1"/>
  <c r="M210" i="15"/>
  <c r="K210" i="15"/>
  <c r="I210" i="15"/>
  <c r="G210" i="15"/>
  <c r="U209" i="15"/>
  <c r="T209" i="15"/>
  <c r="N209" i="15"/>
  <c r="O209" i="15" s="1"/>
  <c r="M209" i="15"/>
  <c r="K209" i="15"/>
  <c r="I209" i="15"/>
  <c r="G209" i="15"/>
  <c r="U208" i="15"/>
  <c r="T208" i="15"/>
  <c r="N208" i="15"/>
  <c r="O208" i="15" s="1"/>
  <c r="M208" i="15"/>
  <c r="K208" i="15"/>
  <c r="I208" i="15"/>
  <c r="G208" i="15"/>
  <c r="T205" i="15"/>
  <c r="S205" i="15"/>
  <c r="R205" i="15"/>
  <c r="Q205" i="15"/>
  <c r="P205" i="15"/>
  <c r="L205" i="15"/>
  <c r="J205" i="15"/>
  <c r="H205" i="15"/>
  <c r="F205" i="15"/>
  <c r="E205" i="15"/>
  <c r="D205" i="15"/>
  <c r="S204" i="15"/>
  <c r="R204" i="15"/>
  <c r="Q204" i="15"/>
  <c r="P204" i="15"/>
  <c r="U204" i="15" s="1"/>
  <c r="L204" i="15"/>
  <c r="J204" i="15"/>
  <c r="K204" i="15" s="1"/>
  <c r="H204" i="15"/>
  <c r="F204" i="15"/>
  <c r="G204" i="15" s="1"/>
  <c r="E204" i="15"/>
  <c r="D204" i="15"/>
  <c r="U203" i="15"/>
  <c r="T203" i="15"/>
  <c r="O203" i="15"/>
  <c r="N203" i="15"/>
  <c r="M203" i="15"/>
  <c r="K203" i="15"/>
  <c r="I203" i="15"/>
  <c r="G203" i="15"/>
  <c r="U202" i="15"/>
  <c r="T202" i="15"/>
  <c r="N202" i="15"/>
  <c r="O202" i="15" s="1"/>
  <c r="M202" i="15"/>
  <c r="K202" i="15"/>
  <c r="I202" i="15"/>
  <c r="G202" i="15"/>
  <c r="U201" i="15"/>
  <c r="T201" i="15"/>
  <c r="O201" i="15"/>
  <c r="N201" i="15"/>
  <c r="M201" i="15"/>
  <c r="K201" i="15"/>
  <c r="I201" i="15"/>
  <c r="G201" i="15"/>
  <c r="U200" i="15"/>
  <c r="T200" i="15"/>
  <c r="N200" i="15"/>
  <c r="O200" i="15" s="1"/>
  <c r="M200" i="15"/>
  <c r="K200" i="15"/>
  <c r="I200" i="15"/>
  <c r="G200" i="15"/>
  <c r="U199" i="15"/>
  <c r="T199" i="15"/>
  <c r="N199" i="15"/>
  <c r="O199" i="15" s="1"/>
  <c r="M199" i="15"/>
  <c r="K199" i="15"/>
  <c r="I199" i="15"/>
  <c r="G199" i="15"/>
  <c r="S198" i="15"/>
  <c r="R198" i="15"/>
  <c r="Q198" i="15"/>
  <c r="T198" i="15" s="1"/>
  <c r="P198" i="15"/>
  <c r="U198" i="15" s="1"/>
  <c r="L198" i="15"/>
  <c r="J198" i="15"/>
  <c r="H198" i="15"/>
  <c r="F198" i="15"/>
  <c r="E198" i="15"/>
  <c r="D198" i="15"/>
  <c r="U197" i="15"/>
  <c r="T197" i="15"/>
  <c r="O197" i="15"/>
  <c r="N197" i="15"/>
  <c r="M197" i="15"/>
  <c r="K197" i="15"/>
  <c r="I197" i="15"/>
  <c r="G197" i="15"/>
  <c r="U196" i="15"/>
  <c r="T196" i="15"/>
  <c r="N196" i="15"/>
  <c r="O196" i="15" s="1"/>
  <c r="M196" i="15"/>
  <c r="K196" i="15"/>
  <c r="I196" i="15"/>
  <c r="G196" i="15"/>
  <c r="U195" i="15"/>
  <c r="T195" i="15"/>
  <c r="N195" i="15"/>
  <c r="O195" i="15" s="1"/>
  <c r="M195" i="15"/>
  <c r="K195" i="15"/>
  <c r="I195" i="15"/>
  <c r="G195" i="15"/>
  <c r="U194" i="15"/>
  <c r="T194" i="15"/>
  <c r="N194" i="15"/>
  <c r="O194" i="15" s="1"/>
  <c r="M194" i="15"/>
  <c r="K194" i="15"/>
  <c r="I194" i="15"/>
  <c r="G194" i="15"/>
  <c r="U193" i="15"/>
  <c r="T193" i="15"/>
  <c r="N193" i="15"/>
  <c r="O193" i="15" s="1"/>
  <c r="M193" i="15"/>
  <c r="K193" i="15"/>
  <c r="I193" i="15"/>
  <c r="G193" i="15"/>
  <c r="U192" i="15"/>
  <c r="T192" i="15"/>
  <c r="N192" i="15"/>
  <c r="O192" i="15" s="1"/>
  <c r="M192" i="15"/>
  <c r="K192" i="15"/>
  <c r="I192" i="15"/>
  <c r="G192" i="15"/>
  <c r="S191" i="15"/>
  <c r="T191" i="15" s="1"/>
  <c r="R191" i="15"/>
  <c r="Q191" i="15"/>
  <c r="P191" i="15"/>
  <c r="L191" i="15"/>
  <c r="J191" i="15"/>
  <c r="H191" i="15"/>
  <c r="F191" i="15"/>
  <c r="G191" i="15" s="1"/>
  <c r="E191" i="15"/>
  <c r="M191" i="15" s="1"/>
  <c r="D191" i="15"/>
  <c r="U190" i="15"/>
  <c r="T190" i="15"/>
  <c r="O190" i="15"/>
  <c r="N190" i="15"/>
  <c r="M190" i="15"/>
  <c r="K190" i="15"/>
  <c r="I190" i="15"/>
  <c r="G190" i="15"/>
  <c r="U189" i="15"/>
  <c r="T189" i="15"/>
  <c r="N189" i="15"/>
  <c r="O189" i="15" s="1"/>
  <c r="M189" i="15"/>
  <c r="K189" i="15"/>
  <c r="I189" i="15"/>
  <c r="G189" i="15"/>
  <c r="U188" i="15"/>
  <c r="T188" i="15"/>
  <c r="N188" i="15"/>
  <c r="O188" i="15" s="1"/>
  <c r="M188" i="15"/>
  <c r="K188" i="15"/>
  <c r="I188" i="15"/>
  <c r="G188" i="15"/>
  <c r="U187" i="15"/>
  <c r="T187" i="15"/>
  <c r="N187" i="15"/>
  <c r="O187" i="15" s="1"/>
  <c r="M187" i="15"/>
  <c r="K187" i="15"/>
  <c r="I187" i="15"/>
  <c r="G187" i="15"/>
  <c r="U186" i="15"/>
  <c r="T186" i="15"/>
  <c r="N186" i="15"/>
  <c r="O186" i="15" s="1"/>
  <c r="M186" i="15"/>
  <c r="K186" i="15"/>
  <c r="I186" i="15"/>
  <c r="G186" i="15"/>
  <c r="T185" i="15"/>
  <c r="S185" i="15"/>
  <c r="R185" i="15"/>
  <c r="Q185" i="15"/>
  <c r="P185" i="15"/>
  <c r="L185" i="15"/>
  <c r="J185" i="15"/>
  <c r="H185" i="15"/>
  <c r="F185" i="15"/>
  <c r="E185" i="15"/>
  <c r="K185" i="15" s="1"/>
  <c r="D185" i="15"/>
  <c r="U184" i="15"/>
  <c r="T184" i="15"/>
  <c r="O184" i="15"/>
  <c r="N184" i="15"/>
  <c r="M184" i="15"/>
  <c r="K184" i="15"/>
  <c r="I184" i="15"/>
  <c r="G184" i="15"/>
  <c r="U183" i="15"/>
  <c r="T183" i="15"/>
  <c r="N183" i="15"/>
  <c r="O183" i="15" s="1"/>
  <c r="M183" i="15"/>
  <c r="K183" i="15"/>
  <c r="I183" i="15"/>
  <c r="G183" i="15"/>
  <c r="U182" i="15"/>
  <c r="T182" i="15"/>
  <c r="N182" i="15"/>
  <c r="O182" i="15" s="1"/>
  <c r="M182" i="15"/>
  <c r="K182" i="15"/>
  <c r="I182" i="15"/>
  <c r="G182" i="15"/>
  <c r="U181" i="15"/>
  <c r="T181" i="15"/>
  <c r="N181" i="15"/>
  <c r="O181" i="15" s="1"/>
  <c r="M181" i="15"/>
  <c r="K181" i="15"/>
  <c r="I181" i="15"/>
  <c r="G181" i="15"/>
  <c r="U180" i="15"/>
  <c r="T180" i="15"/>
  <c r="N180" i="15"/>
  <c r="O180" i="15" s="1"/>
  <c r="M180" i="15"/>
  <c r="K180" i="15"/>
  <c r="I180" i="15"/>
  <c r="G180" i="15"/>
  <c r="S179" i="15"/>
  <c r="R179" i="15"/>
  <c r="Q179" i="15"/>
  <c r="P179" i="15"/>
  <c r="U179" i="15" s="1"/>
  <c r="L179" i="15"/>
  <c r="J179" i="15"/>
  <c r="H179" i="15"/>
  <c r="F179" i="15"/>
  <c r="E179" i="15"/>
  <c r="D179" i="15"/>
  <c r="I179" i="15" s="1"/>
  <c r="U178" i="15"/>
  <c r="T178" i="15"/>
  <c r="O178" i="15"/>
  <c r="N178" i="15"/>
  <c r="M178" i="15"/>
  <c r="K178" i="15"/>
  <c r="I178" i="15"/>
  <c r="G178" i="15"/>
  <c r="U177" i="15"/>
  <c r="T177" i="15"/>
  <c r="N177" i="15"/>
  <c r="O177" i="15" s="1"/>
  <c r="M177" i="15"/>
  <c r="K177" i="15"/>
  <c r="I177" i="15"/>
  <c r="G177" i="15"/>
  <c r="U176" i="15"/>
  <c r="T176" i="15"/>
  <c r="N176" i="15"/>
  <c r="O176" i="15" s="1"/>
  <c r="M176" i="15"/>
  <c r="K176" i="15"/>
  <c r="I176" i="15"/>
  <c r="G176" i="15"/>
  <c r="U175" i="15"/>
  <c r="T175" i="15"/>
  <c r="N175" i="15"/>
  <c r="O175" i="15" s="1"/>
  <c r="M175" i="15"/>
  <c r="K175" i="15"/>
  <c r="I175" i="15"/>
  <c r="G175" i="15"/>
  <c r="U174" i="15"/>
  <c r="T174" i="15"/>
  <c r="N174" i="15"/>
  <c r="O174" i="15" s="1"/>
  <c r="M174" i="15"/>
  <c r="K174" i="15"/>
  <c r="I174" i="15"/>
  <c r="G174" i="15"/>
  <c r="U173" i="15"/>
  <c r="T173" i="15"/>
  <c r="N173" i="15"/>
  <c r="O173" i="15" s="1"/>
  <c r="M173" i="15"/>
  <c r="K173" i="15"/>
  <c r="I173" i="15"/>
  <c r="G173" i="15"/>
  <c r="S170" i="15"/>
  <c r="R170" i="15"/>
  <c r="Q170" i="15"/>
  <c r="T170" i="15" s="1"/>
  <c r="P170" i="15"/>
  <c r="U170" i="15" s="1"/>
  <c r="L170" i="15"/>
  <c r="J170" i="15"/>
  <c r="H170" i="15"/>
  <c r="F170" i="15"/>
  <c r="E170" i="15"/>
  <c r="D170" i="15"/>
  <c r="S169" i="15"/>
  <c r="R169" i="15"/>
  <c r="Q169" i="15"/>
  <c r="P169" i="15"/>
  <c r="U169" i="15" s="1"/>
  <c r="L169" i="15"/>
  <c r="J169" i="15"/>
  <c r="H169" i="15"/>
  <c r="F169" i="15"/>
  <c r="E169" i="15"/>
  <c r="D169" i="15"/>
  <c r="I169" i="15" s="1"/>
  <c r="U168" i="15"/>
  <c r="T168" i="15"/>
  <c r="O168" i="15"/>
  <c r="N168" i="15"/>
  <c r="M168" i="15"/>
  <c r="K168" i="15"/>
  <c r="I168" i="15"/>
  <c r="G168" i="15"/>
  <c r="U167" i="15"/>
  <c r="T167" i="15"/>
  <c r="N167" i="15"/>
  <c r="O167" i="15" s="1"/>
  <c r="M167" i="15"/>
  <c r="K167" i="15"/>
  <c r="I167" i="15"/>
  <c r="G167" i="15"/>
  <c r="U166" i="15"/>
  <c r="T166" i="15"/>
  <c r="N166" i="15"/>
  <c r="O166" i="15" s="1"/>
  <c r="M166" i="15"/>
  <c r="K166" i="15"/>
  <c r="I166" i="15"/>
  <c r="G166" i="15"/>
  <c r="U165" i="15"/>
  <c r="T165" i="15"/>
  <c r="N165" i="15"/>
  <c r="O165" i="15" s="1"/>
  <c r="M165" i="15"/>
  <c r="K165" i="15"/>
  <c r="I165" i="15"/>
  <c r="G165" i="15"/>
  <c r="U164" i="15"/>
  <c r="T164" i="15"/>
  <c r="N164" i="15"/>
  <c r="O164" i="15" s="1"/>
  <c r="M164" i="15"/>
  <c r="K164" i="15"/>
  <c r="I164" i="15"/>
  <c r="G164" i="15"/>
  <c r="S163" i="15"/>
  <c r="R163" i="15"/>
  <c r="Q163" i="15"/>
  <c r="T163" i="15" s="1"/>
  <c r="P163" i="15"/>
  <c r="U163" i="15" s="1"/>
  <c r="L163" i="15"/>
  <c r="J163" i="15"/>
  <c r="H163" i="15"/>
  <c r="F163" i="15"/>
  <c r="N163" i="15" s="1"/>
  <c r="E163" i="15"/>
  <c r="D163" i="15"/>
  <c r="U162" i="15"/>
  <c r="T162" i="15"/>
  <c r="O162" i="15"/>
  <c r="N162" i="15"/>
  <c r="M162" i="15"/>
  <c r="K162" i="15"/>
  <c r="I162" i="15"/>
  <c r="G162" i="15"/>
  <c r="U161" i="15"/>
  <c r="T161" i="15"/>
  <c r="O161" i="15"/>
  <c r="N161" i="15"/>
  <c r="M161" i="15"/>
  <c r="K161" i="15"/>
  <c r="I161" i="15"/>
  <c r="G161" i="15"/>
  <c r="U160" i="15"/>
  <c r="T160" i="15"/>
  <c r="N160" i="15"/>
  <c r="O160" i="15" s="1"/>
  <c r="M160" i="15"/>
  <c r="K160" i="15"/>
  <c r="I160" i="15"/>
  <c r="G160" i="15"/>
  <c r="U159" i="15"/>
  <c r="T159" i="15"/>
  <c r="N159" i="15"/>
  <c r="O159" i="15" s="1"/>
  <c r="M159" i="15"/>
  <c r="K159" i="15"/>
  <c r="I159" i="15"/>
  <c r="G159" i="15"/>
  <c r="U158" i="15"/>
  <c r="T158" i="15"/>
  <c r="N158" i="15"/>
  <c r="O158" i="15" s="1"/>
  <c r="M158" i="15"/>
  <c r="K158" i="15"/>
  <c r="I158" i="15"/>
  <c r="G158" i="15"/>
  <c r="S157" i="15"/>
  <c r="R157" i="15"/>
  <c r="Q157" i="15"/>
  <c r="P157" i="15"/>
  <c r="U157" i="15" s="1"/>
  <c r="L157" i="15"/>
  <c r="J157" i="15"/>
  <c r="K157" i="15" s="1"/>
  <c r="H157" i="15"/>
  <c r="F157" i="15"/>
  <c r="E157" i="15"/>
  <c r="D157" i="15"/>
  <c r="U156" i="15"/>
  <c r="T156" i="15"/>
  <c r="N156" i="15"/>
  <c r="O156" i="15" s="1"/>
  <c r="M156" i="15"/>
  <c r="K156" i="15"/>
  <c r="I156" i="15"/>
  <c r="G156" i="15"/>
  <c r="U155" i="15"/>
  <c r="T155" i="15"/>
  <c r="N155" i="15"/>
  <c r="O155" i="15" s="1"/>
  <c r="M155" i="15"/>
  <c r="K155" i="15"/>
  <c r="I155" i="15"/>
  <c r="G155" i="15"/>
  <c r="U154" i="15"/>
  <c r="T154" i="15"/>
  <c r="N154" i="15"/>
  <c r="O154" i="15" s="1"/>
  <c r="M154" i="15"/>
  <c r="K154" i="15"/>
  <c r="I154" i="15"/>
  <c r="G154" i="15"/>
  <c r="U153" i="15"/>
  <c r="T153" i="15"/>
  <c r="N153" i="15"/>
  <c r="O153" i="15" s="1"/>
  <c r="M153" i="15"/>
  <c r="K153" i="15"/>
  <c r="I153" i="15"/>
  <c r="G153" i="15"/>
  <c r="U152" i="15"/>
  <c r="T152" i="15"/>
  <c r="N152" i="15"/>
  <c r="O152" i="15" s="1"/>
  <c r="M152" i="15"/>
  <c r="K152" i="15"/>
  <c r="I152" i="15"/>
  <c r="G152" i="15"/>
  <c r="U151" i="15"/>
  <c r="T151" i="15"/>
  <c r="N151" i="15"/>
  <c r="O151" i="15" s="1"/>
  <c r="M151" i="15"/>
  <c r="K151" i="15"/>
  <c r="I151" i="15"/>
  <c r="G151" i="15"/>
  <c r="S150" i="15"/>
  <c r="T150" i="15" s="1"/>
  <c r="R150" i="15"/>
  <c r="Q150" i="15"/>
  <c r="P150" i="15"/>
  <c r="L150" i="15"/>
  <c r="J150" i="15"/>
  <c r="H150" i="15"/>
  <c r="F150" i="15"/>
  <c r="E150" i="15"/>
  <c r="D150" i="15"/>
  <c r="U149" i="15"/>
  <c r="T149" i="15"/>
  <c r="O149" i="15"/>
  <c r="N149" i="15"/>
  <c r="M149" i="15"/>
  <c r="K149" i="15"/>
  <c r="I149" i="15"/>
  <c r="G149" i="15"/>
  <c r="U148" i="15"/>
  <c r="T148" i="15"/>
  <c r="N148" i="15"/>
  <c r="O148" i="15" s="1"/>
  <c r="M148" i="15"/>
  <c r="K148" i="15"/>
  <c r="I148" i="15"/>
  <c r="G148" i="15"/>
  <c r="U147" i="15"/>
  <c r="T147" i="15"/>
  <c r="N147" i="15"/>
  <c r="O147" i="15" s="1"/>
  <c r="M147" i="15"/>
  <c r="K147" i="15"/>
  <c r="I147" i="15"/>
  <c r="G147" i="15"/>
  <c r="U146" i="15"/>
  <c r="T146" i="15"/>
  <c r="O146" i="15"/>
  <c r="N146" i="15"/>
  <c r="M146" i="15"/>
  <c r="K146" i="15"/>
  <c r="I146" i="15"/>
  <c r="G146" i="15"/>
  <c r="U145" i="15"/>
  <c r="T145" i="15"/>
  <c r="N145" i="15"/>
  <c r="O145" i="15" s="1"/>
  <c r="M145" i="15"/>
  <c r="K145" i="15"/>
  <c r="I145" i="15"/>
  <c r="G145" i="15"/>
  <c r="S144" i="15"/>
  <c r="R144" i="15"/>
  <c r="Q144" i="15"/>
  <c r="P144" i="15"/>
  <c r="U144" i="15" s="1"/>
  <c r="N144" i="15"/>
  <c r="L144" i="15"/>
  <c r="J144" i="15"/>
  <c r="K144" i="15" s="1"/>
  <c r="H144" i="15"/>
  <c r="F144" i="15"/>
  <c r="E144" i="15"/>
  <c r="D144" i="15"/>
  <c r="U143" i="15"/>
  <c r="T143" i="15"/>
  <c r="O143" i="15"/>
  <c r="N143" i="15"/>
  <c r="M143" i="15"/>
  <c r="K143" i="15"/>
  <c r="I143" i="15"/>
  <c r="G143" i="15"/>
  <c r="U142" i="15"/>
  <c r="T142" i="15"/>
  <c r="N142" i="15"/>
  <c r="O142" i="15" s="1"/>
  <c r="M142" i="15"/>
  <c r="K142" i="15"/>
  <c r="I142" i="15"/>
  <c r="G142" i="15"/>
  <c r="U141" i="15"/>
  <c r="T141" i="15"/>
  <c r="N141" i="15"/>
  <c r="O141" i="15" s="1"/>
  <c r="M141" i="15"/>
  <c r="K141" i="15"/>
  <c r="I141" i="15"/>
  <c r="G141" i="15"/>
  <c r="U140" i="15"/>
  <c r="T140" i="15"/>
  <c r="N140" i="15"/>
  <c r="O140" i="15" s="1"/>
  <c r="M140" i="15"/>
  <c r="K140" i="15"/>
  <c r="I140" i="15"/>
  <c r="G140" i="15"/>
  <c r="U139" i="15"/>
  <c r="T139" i="15"/>
  <c r="N139" i="15"/>
  <c r="O139" i="15" s="1"/>
  <c r="M139" i="15"/>
  <c r="K139" i="15"/>
  <c r="I139" i="15"/>
  <c r="G139" i="15"/>
  <c r="U138" i="15"/>
  <c r="T138" i="15"/>
  <c r="O138" i="15"/>
  <c r="N138" i="15"/>
  <c r="M138" i="15"/>
  <c r="K138" i="15"/>
  <c r="I138" i="15"/>
  <c r="G138" i="15"/>
  <c r="S137" i="15"/>
  <c r="R137" i="15"/>
  <c r="Q137" i="15"/>
  <c r="T137" i="15" s="1"/>
  <c r="P137" i="15"/>
  <c r="L137" i="15"/>
  <c r="M137" i="15" s="1"/>
  <c r="J137" i="15"/>
  <c r="H137" i="15"/>
  <c r="F137" i="15"/>
  <c r="E137" i="15"/>
  <c r="D137" i="15"/>
  <c r="U136" i="15"/>
  <c r="T136" i="15"/>
  <c r="O136" i="15"/>
  <c r="N136" i="15"/>
  <c r="M136" i="15"/>
  <c r="K136" i="15"/>
  <c r="I136" i="15"/>
  <c r="G136" i="15"/>
  <c r="U135" i="15"/>
  <c r="T135" i="15"/>
  <c r="O135" i="15"/>
  <c r="N135" i="15"/>
  <c r="M135" i="15"/>
  <c r="K135" i="15"/>
  <c r="I135" i="15"/>
  <c r="G135" i="15"/>
  <c r="U134" i="15"/>
  <c r="T134" i="15"/>
  <c r="O134" i="15"/>
  <c r="N134" i="15"/>
  <c r="M134" i="15"/>
  <c r="K134" i="15"/>
  <c r="I134" i="15"/>
  <c r="G134" i="15"/>
  <c r="U133" i="15"/>
  <c r="T133" i="15"/>
  <c r="O133" i="15"/>
  <c r="N133" i="15"/>
  <c r="M133" i="15"/>
  <c r="K133" i="15"/>
  <c r="I133" i="15"/>
  <c r="G133" i="15"/>
  <c r="T132" i="15"/>
  <c r="S132" i="15"/>
  <c r="R132" i="15"/>
  <c r="Q132" i="15"/>
  <c r="P132" i="15"/>
  <c r="L132" i="15"/>
  <c r="J132" i="15"/>
  <c r="H132" i="15"/>
  <c r="F132" i="15"/>
  <c r="N132" i="15" s="1"/>
  <c r="E132" i="15"/>
  <c r="D132" i="15"/>
  <c r="U131" i="15"/>
  <c r="T131" i="15"/>
  <c r="O131" i="15"/>
  <c r="N131" i="15"/>
  <c r="M131" i="15"/>
  <c r="K131" i="15"/>
  <c r="I131" i="15"/>
  <c r="G131" i="15"/>
  <c r="U130" i="15"/>
  <c r="T130" i="15"/>
  <c r="N130" i="15"/>
  <c r="O130" i="15" s="1"/>
  <c r="M130" i="15"/>
  <c r="K130" i="15"/>
  <c r="I130" i="15"/>
  <c r="G130" i="15"/>
  <c r="U129" i="15"/>
  <c r="T129" i="15"/>
  <c r="N129" i="15"/>
  <c r="O129" i="15" s="1"/>
  <c r="M129" i="15"/>
  <c r="K129" i="15"/>
  <c r="I129" i="15"/>
  <c r="G129" i="15"/>
  <c r="U128" i="15"/>
  <c r="T128" i="15"/>
  <c r="N128" i="15"/>
  <c r="O128" i="15" s="1"/>
  <c r="M128" i="15"/>
  <c r="K128" i="15"/>
  <c r="I128" i="15"/>
  <c r="G128" i="15"/>
  <c r="U127" i="15"/>
  <c r="T127" i="15"/>
  <c r="N127" i="15"/>
  <c r="O127" i="15" s="1"/>
  <c r="M127" i="15"/>
  <c r="K127" i="15"/>
  <c r="I127" i="15"/>
  <c r="G127" i="15"/>
  <c r="S126" i="15"/>
  <c r="T126" i="15" s="1"/>
  <c r="R126" i="15"/>
  <c r="Q126" i="15"/>
  <c r="P126" i="15"/>
  <c r="L126" i="15"/>
  <c r="J126" i="15"/>
  <c r="H126" i="15"/>
  <c r="F126" i="15"/>
  <c r="E126" i="15"/>
  <c r="K126" i="15" s="1"/>
  <c r="D126" i="15"/>
  <c r="U125" i="15"/>
  <c r="T125" i="15"/>
  <c r="O125" i="15"/>
  <c r="N125" i="15"/>
  <c r="M125" i="15"/>
  <c r="K125" i="15"/>
  <c r="I125" i="15"/>
  <c r="G125" i="15"/>
  <c r="U124" i="15"/>
  <c r="T124" i="15"/>
  <c r="N124" i="15"/>
  <c r="O124" i="15" s="1"/>
  <c r="M124" i="15"/>
  <c r="K124" i="15"/>
  <c r="I124" i="15"/>
  <c r="G124" i="15"/>
  <c r="U123" i="15"/>
  <c r="T123" i="15"/>
  <c r="N123" i="15"/>
  <c r="O123" i="15" s="1"/>
  <c r="M123" i="15"/>
  <c r="K123" i="15"/>
  <c r="I123" i="15"/>
  <c r="G123" i="15"/>
  <c r="U122" i="15"/>
  <c r="T122" i="15"/>
  <c r="N122" i="15"/>
  <c r="O122" i="15" s="1"/>
  <c r="M122" i="15"/>
  <c r="K122" i="15"/>
  <c r="I122" i="15"/>
  <c r="G122" i="15"/>
  <c r="U121" i="15"/>
  <c r="S121" i="15"/>
  <c r="R121" i="15"/>
  <c r="Q121" i="15"/>
  <c r="P121" i="15"/>
  <c r="L121" i="15"/>
  <c r="J121" i="15"/>
  <c r="K121" i="15" s="1"/>
  <c r="I121" i="15"/>
  <c r="H121" i="15"/>
  <c r="F121" i="15"/>
  <c r="E121" i="15"/>
  <c r="D121" i="15"/>
  <c r="G121" i="15" s="1"/>
  <c r="U120" i="15"/>
  <c r="T120" i="15"/>
  <c r="O120" i="15"/>
  <c r="N120" i="15"/>
  <c r="M120" i="15"/>
  <c r="K120" i="15"/>
  <c r="I120" i="15"/>
  <c r="G120" i="15"/>
  <c r="U119" i="15"/>
  <c r="T119" i="15"/>
  <c r="O119" i="15"/>
  <c r="N119" i="15"/>
  <c r="M119" i="15"/>
  <c r="K119" i="15"/>
  <c r="I119" i="15"/>
  <c r="G119" i="15"/>
  <c r="U118" i="15"/>
  <c r="T118" i="15"/>
  <c r="O118" i="15"/>
  <c r="N118" i="15"/>
  <c r="M118" i="15"/>
  <c r="K118" i="15"/>
  <c r="I118" i="15"/>
  <c r="G118" i="15"/>
  <c r="U117" i="15"/>
  <c r="T117" i="15"/>
  <c r="O117" i="15"/>
  <c r="N117" i="15"/>
  <c r="M117" i="15"/>
  <c r="K117" i="15"/>
  <c r="I117" i="15"/>
  <c r="G117" i="15"/>
  <c r="U116" i="15"/>
  <c r="T116" i="15"/>
  <c r="O116" i="15"/>
  <c r="N116" i="15"/>
  <c r="M116" i="15"/>
  <c r="K116" i="15"/>
  <c r="I116" i="15"/>
  <c r="G116" i="15"/>
  <c r="U115" i="15"/>
  <c r="T115" i="15"/>
  <c r="O115" i="15"/>
  <c r="N115" i="15"/>
  <c r="M115" i="15"/>
  <c r="K115" i="15"/>
  <c r="I115" i="15"/>
  <c r="G115" i="15"/>
  <c r="U114" i="15"/>
  <c r="T114" i="15"/>
  <c r="O114" i="15"/>
  <c r="N114" i="15"/>
  <c r="M114" i="15"/>
  <c r="K114" i="15"/>
  <c r="I114" i="15"/>
  <c r="G114" i="15"/>
  <c r="U113" i="15"/>
  <c r="T113" i="15"/>
  <c r="O113" i="15"/>
  <c r="N113" i="15"/>
  <c r="M113" i="15"/>
  <c r="K113" i="15"/>
  <c r="I113" i="15"/>
  <c r="G113" i="15"/>
  <c r="S112" i="15"/>
  <c r="R112" i="15"/>
  <c r="Q112" i="15"/>
  <c r="P112" i="15"/>
  <c r="L112" i="15"/>
  <c r="J112" i="15"/>
  <c r="H112" i="15"/>
  <c r="I112" i="15" s="1"/>
  <c r="F112" i="15"/>
  <c r="N112" i="15" s="1"/>
  <c r="E112" i="15"/>
  <c r="K112" i="15" s="1"/>
  <c r="D112" i="15"/>
  <c r="U111" i="15"/>
  <c r="T111" i="15"/>
  <c r="O111" i="15"/>
  <c r="N111" i="15"/>
  <c r="M111" i="15"/>
  <c r="K111" i="15"/>
  <c r="I111" i="15"/>
  <c r="G111" i="15"/>
  <c r="U110" i="15"/>
  <c r="T110" i="15"/>
  <c r="N110" i="15"/>
  <c r="O110" i="15" s="1"/>
  <c r="M110" i="15"/>
  <c r="K110" i="15"/>
  <c r="I110" i="15"/>
  <c r="G110" i="15"/>
  <c r="U109" i="15"/>
  <c r="T109" i="15"/>
  <c r="N109" i="15"/>
  <c r="O109" i="15" s="1"/>
  <c r="M109" i="15"/>
  <c r="K109" i="15"/>
  <c r="I109" i="15"/>
  <c r="G109" i="15"/>
  <c r="U108" i="15"/>
  <c r="T108" i="15"/>
  <c r="N108" i="15"/>
  <c r="O108" i="15" s="1"/>
  <c r="M108" i="15"/>
  <c r="K108" i="15"/>
  <c r="I108" i="15"/>
  <c r="G108" i="15"/>
  <c r="U107" i="15"/>
  <c r="T107" i="15"/>
  <c r="N107" i="15"/>
  <c r="O107" i="15" s="1"/>
  <c r="M107" i="15"/>
  <c r="K107" i="15"/>
  <c r="I107" i="15"/>
  <c r="G107" i="15"/>
  <c r="S106" i="15"/>
  <c r="R106" i="15"/>
  <c r="Q106" i="15"/>
  <c r="T106" i="15" s="1"/>
  <c r="P106" i="15"/>
  <c r="U106" i="15" s="1"/>
  <c r="L106" i="15"/>
  <c r="J106" i="15"/>
  <c r="H106" i="15"/>
  <c r="F106" i="15"/>
  <c r="N106" i="15" s="1"/>
  <c r="E106" i="15"/>
  <c r="D106" i="15"/>
  <c r="U105" i="15"/>
  <c r="T105" i="15"/>
  <c r="N105" i="15"/>
  <c r="O105" i="15" s="1"/>
  <c r="M105" i="15"/>
  <c r="K105" i="15"/>
  <c r="I105" i="15"/>
  <c r="G105" i="15"/>
  <c r="S102" i="15"/>
  <c r="R102" i="15"/>
  <c r="Q102" i="15"/>
  <c r="P102" i="15"/>
  <c r="L102" i="15"/>
  <c r="J102" i="15"/>
  <c r="H102" i="15"/>
  <c r="F102" i="15"/>
  <c r="E102" i="15"/>
  <c r="D102" i="15"/>
  <c r="S101" i="15"/>
  <c r="R101" i="15"/>
  <c r="Q101" i="15"/>
  <c r="P101" i="15"/>
  <c r="L101" i="15"/>
  <c r="J101" i="15"/>
  <c r="H101" i="15"/>
  <c r="I101" i="15" s="1"/>
  <c r="F101" i="15"/>
  <c r="E101" i="15"/>
  <c r="D101" i="15"/>
  <c r="U100" i="15"/>
  <c r="T100" i="15"/>
  <c r="O100" i="15"/>
  <c r="N100" i="15"/>
  <c r="M100" i="15"/>
  <c r="K100" i="15"/>
  <c r="I100" i="15"/>
  <c r="G100" i="15"/>
  <c r="U99" i="15"/>
  <c r="T99" i="15"/>
  <c r="N99" i="15"/>
  <c r="O99" i="15" s="1"/>
  <c r="M99" i="15"/>
  <c r="K99" i="15"/>
  <c r="I99" i="15"/>
  <c r="G99" i="15"/>
  <c r="U98" i="15"/>
  <c r="T98" i="15"/>
  <c r="N98" i="15"/>
  <c r="O98" i="15" s="1"/>
  <c r="M98" i="15"/>
  <c r="K98" i="15"/>
  <c r="I98" i="15"/>
  <c r="G98" i="15"/>
  <c r="U97" i="15"/>
  <c r="T97" i="15"/>
  <c r="N97" i="15"/>
  <c r="O97" i="15" s="1"/>
  <c r="M97" i="15"/>
  <c r="K97" i="15"/>
  <c r="I97" i="15"/>
  <c r="G97" i="15"/>
  <c r="S96" i="15"/>
  <c r="R96" i="15"/>
  <c r="Q96" i="15"/>
  <c r="T96" i="15" s="1"/>
  <c r="P96" i="15"/>
  <c r="U96" i="15" s="1"/>
  <c r="L96" i="15"/>
  <c r="J96" i="15"/>
  <c r="H96" i="15"/>
  <c r="F96" i="15"/>
  <c r="N96" i="15" s="1"/>
  <c r="E96" i="15"/>
  <c r="D96" i="15"/>
  <c r="U95" i="15"/>
  <c r="T95" i="15"/>
  <c r="O95" i="15"/>
  <c r="N95" i="15"/>
  <c r="M95" i="15"/>
  <c r="K95" i="15"/>
  <c r="I95" i="15"/>
  <c r="G95" i="15"/>
  <c r="U94" i="15"/>
  <c r="T94" i="15"/>
  <c r="O94" i="15"/>
  <c r="N94" i="15"/>
  <c r="M94" i="15"/>
  <c r="K94" i="15"/>
  <c r="I94" i="15"/>
  <c r="G94" i="15"/>
  <c r="U93" i="15"/>
  <c r="T93" i="15"/>
  <c r="O93" i="15"/>
  <c r="N93" i="15"/>
  <c r="M93" i="15"/>
  <c r="K93" i="15"/>
  <c r="I93" i="15"/>
  <c r="G93" i="15"/>
  <c r="U92" i="15"/>
  <c r="T92" i="15"/>
  <c r="O92" i="15"/>
  <c r="N92" i="15"/>
  <c r="M92" i="15"/>
  <c r="K92" i="15"/>
  <c r="I92" i="15"/>
  <c r="G92" i="15"/>
  <c r="S91" i="15"/>
  <c r="R91" i="15"/>
  <c r="Q91" i="15"/>
  <c r="P91" i="15"/>
  <c r="L91" i="15"/>
  <c r="J91" i="15"/>
  <c r="K91" i="15" s="1"/>
  <c r="H91" i="15"/>
  <c r="I91" i="15" s="1"/>
  <c r="G91" i="15"/>
  <c r="F91" i="15"/>
  <c r="E91" i="15"/>
  <c r="D91" i="15"/>
  <c r="U90" i="15"/>
  <c r="T90" i="15"/>
  <c r="N90" i="15"/>
  <c r="O90" i="15" s="1"/>
  <c r="M90" i="15"/>
  <c r="K90" i="15"/>
  <c r="I90" i="15"/>
  <c r="G90" i="15"/>
  <c r="U89" i="15"/>
  <c r="T89" i="15"/>
  <c r="N89" i="15"/>
  <c r="O89" i="15" s="1"/>
  <c r="M89" i="15"/>
  <c r="K89" i="15"/>
  <c r="I89" i="15"/>
  <c r="G89" i="15"/>
  <c r="U88" i="15"/>
  <c r="T88" i="15"/>
  <c r="N88" i="15"/>
  <c r="O88" i="15" s="1"/>
  <c r="M88" i="15"/>
  <c r="K88" i="15"/>
  <c r="I88" i="15"/>
  <c r="G88" i="15"/>
  <c r="S85" i="15"/>
  <c r="R85" i="15"/>
  <c r="Q85" i="15"/>
  <c r="P85" i="15"/>
  <c r="U85" i="15" s="1"/>
  <c r="L85" i="15"/>
  <c r="J85" i="15"/>
  <c r="H85" i="15"/>
  <c r="F85" i="15"/>
  <c r="N85" i="15" s="1"/>
  <c r="E85" i="15"/>
  <c r="K85" i="15" s="1"/>
  <c r="D85" i="15"/>
  <c r="I85" i="15" s="1"/>
  <c r="U84" i="15"/>
  <c r="S84" i="15"/>
  <c r="R84" i="15"/>
  <c r="Q84" i="15"/>
  <c r="P84" i="15"/>
  <c r="L84" i="15"/>
  <c r="J84" i="15"/>
  <c r="K84" i="15" s="1"/>
  <c r="H84" i="15"/>
  <c r="F84" i="15"/>
  <c r="E84" i="15"/>
  <c r="D84" i="15"/>
  <c r="G84" i="15" s="1"/>
  <c r="U83" i="15"/>
  <c r="T83" i="15"/>
  <c r="O83" i="15"/>
  <c r="N83" i="15"/>
  <c r="M83" i="15"/>
  <c r="K83" i="15"/>
  <c r="I83" i="15"/>
  <c r="G83" i="15"/>
  <c r="U82" i="15"/>
  <c r="T82" i="15"/>
  <c r="O82" i="15"/>
  <c r="N82" i="15"/>
  <c r="M82" i="15"/>
  <c r="K82" i="15"/>
  <c r="I82" i="15"/>
  <c r="G82" i="15"/>
  <c r="U81" i="15"/>
  <c r="T81" i="15"/>
  <c r="O81" i="15"/>
  <c r="N81" i="15"/>
  <c r="M81" i="15"/>
  <c r="K81" i="15"/>
  <c r="I81" i="15"/>
  <c r="G81" i="15"/>
  <c r="U80" i="15"/>
  <c r="T80" i="15"/>
  <c r="O80" i="15"/>
  <c r="N80" i="15"/>
  <c r="M80" i="15"/>
  <c r="K80" i="15"/>
  <c r="I80" i="15"/>
  <c r="G80" i="15"/>
  <c r="U79" i="15"/>
  <c r="T79" i="15"/>
  <c r="O79" i="15"/>
  <c r="N79" i="15"/>
  <c r="M79" i="15"/>
  <c r="K79" i="15"/>
  <c r="I79" i="15"/>
  <c r="G79" i="15"/>
  <c r="U78" i="15"/>
  <c r="S78" i="15"/>
  <c r="R78" i="15"/>
  <c r="Q78" i="15"/>
  <c r="P78" i="15"/>
  <c r="L78" i="15"/>
  <c r="J78" i="15"/>
  <c r="H78" i="15"/>
  <c r="I78" i="15" s="1"/>
  <c r="F78" i="15"/>
  <c r="E78" i="15"/>
  <c r="K78" i="15" s="1"/>
  <c r="D78" i="15"/>
  <c r="U77" i="15"/>
  <c r="T77" i="15"/>
  <c r="O77" i="15"/>
  <c r="N77" i="15"/>
  <c r="M77" i="15"/>
  <c r="K77" i="15"/>
  <c r="I77" i="15"/>
  <c r="G77" i="15"/>
  <c r="U76" i="15"/>
  <c r="T76" i="15"/>
  <c r="N76" i="15"/>
  <c r="O76" i="15" s="1"/>
  <c r="M76" i="15"/>
  <c r="K76" i="15"/>
  <c r="I76" i="15"/>
  <c r="G76" i="15"/>
  <c r="U75" i="15"/>
  <c r="T75" i="15"/>
  <c r="N75" i="15"/>
  <c r="O75" i="15" s="1"/>
  <c r="M75" i="15"/>
  <c r="K75" i="15"/>
  <c r="I75" i="15"/>
  <c r="G75" i="15"/>
  <c r="U74" i="15"/>
  <c r="T74" i="15"/>
  <c r="N74" i="15"/>
  <c r="O74" i="15" s="1"/>
  <c r="M74" i="15"/>
  <c r="K74" i="15"/>
  <c r="I74" i="15"/>
  <c r="G74" i="15"/>
  <c r="U73" i="15"/>
  <c r="T73" i="15"/>
  <c r="N73" i="15"/>
  <c r="O73" i="15" s="1"/>
  <c r="M73" i="15"/>
  <c r="K73" i="15"/>
  <c r="I73" i="15"/>
  <c r="G73" i="15"/>
  <c r="U72" i="15"/>
  <c r="T72" i="15"/>
  <c r="N72" i="15"/>
  <c r="O72" i="15" s="1"/>
  <c r="M72" i="15"/>
  <c r="K72" i="15"/>
  <c r="I72" i="15"/>
  <c r="G72" i="15"/>
  <c r="U71" i="15"/>
  <c r="T71" i="15"/>
  <c r="N71" i="15"/>
  <c r="O71" i="15" s="1"/>
  <c r="M71" i="15"/>
  <c r="K71" i="15"/>
  <c r="I71" i="15"/>
  <c r="G71" i="15"/>
  <c r="S70" i="15"/>
  <c r="R70" i="15"/>
  <c r="Q70" i="15"/>
  <c r="T70" i="15" s="1"/>
  <c r="P70" i="15"/>
  <c r="U70" i="15" s="1"/>
  <c r="L70" i="15"/>
  <c r="J70" i="15"/>
  <c r="H70" i="15"/>
  <c r="F70" i="15"/>
  <c r="N70" i="15" s="1"/>
  <c r="E70" i="15"/>
  <c r="D70" i="15"/>
  <c r="U69" i="15"/>
  <c r="T69" i="15"/>
  <c r="O69" i="15"/>
  <c r="N69" i="15"/>
  <c r="M69" i="15"/>
  <c r="K69" i="15"/>
  <c r="I69" i="15"/>
  <c r="G69" i="15"/>
  <c r="U68" i="15"/>
  <c r="T68" i="15"/>
  <c r="N68" i="15"/>
  <c r="O68" i="15" s="1"/>
  <c r="M68" i="15"/>
  <c r="K68" i="15"/>
  <c r="I68" i="15"/>
  <c r="G68" i="15"/>
  <c r="U67" i="15"/>
  <c r="T67" i="15"/>
  <c r="N67" i="15"/>
  <c r="O67" i="15" s="1"/>
  <c r="M67" i="15"/>
  <c r="K67" i="15"/>
  <c r="I67" i="15"/>
  <c r="G67" i="15"/>
  <c r="U66" i="15"/>
  <c r="T66" i="15"/>
  <c r="N66" i="15"/>
  <c r="O66" i="15" s="1"/>
  <c r="M66" i="15"/>
  <c r="K66" i="15"/>
  <c r="I66" i="15"/>
  <c r="G66" i="15"/>
  <c r="U65" i="15"/>
  <c r="T65" i="15"/>
  <c r="N65" i="15"/>
  <c r="O65" i="15" s="1"/>
  <c r="M65" i="15"/>
  <c r="K65" i="15"/>
  <c r="I65" i="15"/>
  <c r="G65" i="15"/>
  <c r="U64" i="15"/>
  <c r="T64" i="15"/>
  <c r="N64" i="15"/>
  <c r="O64" i="15" s="1"/>
  <c r="M64" i="15"/>
  <c r="K64" i="15"/>
  <c r="I64" i="15"/>
  <c r="G64" i="15"/>
  <c r="S63" i="15"/>
  <c r="R63" i="15"/>
  <c r="Q63" i="15"/>
  <c r="P63" i="15"/>
  <c r="U63" i="15" s="1"/>
  <c r="L63" i="15"/>
  <c r="J63" i="15"/>
  <c r="H63" i="15"/>
  <c r="I63" i="15" s="1"/>
  <c r="F63" i="15"/>
  <c r="N63" i="15" s="1"/>
  <c r="E63" i="15"/>
  <c r="D63" i="15"/>
  <c r="U62" i="15"/>
  <c r="T62" i="15"/>
  <c r="O62" i="15"/>
  <c r="N62" i="15"/>
  <c r="M62" i="15"/>
  <c r="K62" i="15"/>
  <c r="I62" i="15"/>
  <c r="G62" i="15"/>
  <c r="U61" i="15"/>
  <c r="T61" i="15"/>
  <c r="O61" i="15"/>
  <c r="N61" i="15"/>
  <c r="M61" i="15"/>
  <c r="K61" i="15"/>
  <c r="I61" i="15"/>
  <c r="G61" i="15"/>
  <c r="U60" i="15"/>
  <c r="T60" i="15"/>
  <c r="O60" i="15"/>
  <c r="N60" i="15"/>
  <c r="M60" i="15"/>
  <c r="K60" i="15"/>
  <c r="I60" i="15"/>
  <c r="G60" i="15"/>
  <c r="U59" i="15"/>
  <c r="T59" i="15"/>
  <c r="O59" i="15"/>
  <c r="N59" i="15"/>
  <c r="M59" i="15"/>
  <c r="K59" i="15"/>
  <c r="I59" i="15"/>
  <c r="G59" i="15"/>
  <c r="U58" i="15"/>
  <c r="S58" i="15"/>
  <c r="R58" i="15"/>
  <c r="Q58" i="15"/>
  <c r="P58" i="15"/>
  <c r="L58" i="15"/>
  <c r="J58" i="15"/>
  <c r="H58" i="15"/>
  <c r="I58" i="15" s="1"/>
  <c r="F58" i="15"/>
  <c r="E58" i="15"/>
  <c r="D58" i="15"/>
  <c r="U57" i="15"/>
  <c r="T57" i="15"/>
  <c r="N57" i="15"/>
  <c r="O57" i="15" s="1"/>
  <c r="M57" i="15"/>
  <c r="K57" i="15"/>
  <c r="I57" i="15"/>
  <c r="G57" i="15"/>
  <c r="S54" i="15"/>
  <c r="R54" i="15"/>
  <c r="Q54" i="15"/>
  <c r="P54" i="15"/>
  <c r="U54" i="15" s="1"/>
  <c r="L54" i="15"/>
  <c r="J54" i="15"/>
  <c r="H54" i="15"/>
  <c r="F54" i="15"/>
  <c r="N54" i="15" s="1"/>
  <c r="E54" i="15"/>
  <c r="K54" i="15" s="1"/>
  <c r="D54" i="15"/>
  <c r="U53" i="15"/>
  <c r="S53" i="15"/>
  <c r="R53" i="15"/>
  <c r="Q53" i="15"/>
  <c r="P53" i="15"/>
  <c r="L53" i="15"/>
  <c r="K53" i="15"/>
  <c r="J53" i="15"/>
  <c r="I53" i="15"/>
  <c r="H53" i="15"/>
  <c r="F53" i="15"/>
  <c r="E53" i="15"/>
  <c r="D53" i="15"/>
  <c r="G53" i="15" s="1"/>
  <c r="U52" i="15"/>
  <c r="T52" i="15"/>
  <c r="O52" i="15"/>
  <c r="N52" i="15"/>
  <c r="M52" i="15"/>
  <c r="K52" i="15"/>
  <c r="I52" i="15"/>
  <c r="G52" i="15"/>
  <c r="U51" i="15"/>
  <c r="T51" i="15"/>
  <c r="O51" i="15"/>
  <c r="N51" i="15"/>
  <c r="M51" i="15"/>
  <c r="K51" i="15"/>
  <c r="I51" i="15"/>
  <c r="G51" i="15"/>
  <c r="U50" i="15"/>
  <c r="T50" i="15"/>
  <c r="O50" i="15"/>
  <c r="N50" i="15"/>
  <c r="M50" i="15"/>
  <c r="K50" i="15"/>
  <c r="I50" i="15"/>
  <c r="G50" i="15"/>
  <c r="U49" i="15"/>
  <c r="T49" i="15"/>
  <c r="O49" i="15"/>
  <c r="N49" i="15"/>
  <c r="M49" i="15"/>
  <c r="K49" i="15"/>
  <c r="I49" i="15"/>
  <c r="G49" i="15"/>
  <c r="U48" i="15"/>
  <c r="T48" i="15"/>
  <c r="O48" i="15"/>
  <c r="N48" i="15"/>
  <c r="M48" i="15"/>
  <c r="K48" i="15"/>
  <c r="I48" i="15"/>
  <c r="G48" i="15"/>
  <c r="S47" i="15"/>
  <c r="R47" i="15"/>
  <c r="Q47" i="15"/>
  <c r="P47" i="15"/>
  <c r="L47" i="15"/>
  <c r="J47" i="15"/>
  <c r="H47" i="15"/>
  <c r="F47" i="15"/>
  <c r="E47" i="15"/>
  <c r="K47" i="15" s="1"/>
  <c r="D47" i="15"/>
  <c r="U46" i="15"/>
  <c r="T46" i="15"/>
  <c r="O46" i="15"/>
  <c r="N46" i="15"/>
  <c r="M46" i="15"/>
  <c r="K46" i="15"/>
  <c r="I46" i="15"/>
  <c r="G46" i="15"/>
  <c r="U45" i="15"/>
  <c r="T45" i="15"/>
  <c r="N45" i="15"/>
  <c r="O45" i="15" s="1"/>
  <c r="M45" i="15"/>
  <c r="K45" i="15"/>
  <c r="I45" i="15"/>
  <c r="G45" i="15"/>
  <c r="U44" i="15"/>
  <c r="T44" i="15"/>
  <c r="N44" i="15"/>
  <c r="O44" i="15" s="1"/>
  <c r="M44" i="15"/>
  <c r="K44" i="15"/>
  <c r="I44" i="15"/>
  <c r="G44" i="15"/>
  <c r="U43" i="15"/>
  <c r="T43" i="15"/>
  <c r="N43" i="15"/>
  <c r="O43" i="15" s="1"/>
  <c r="M43" i="15"/>
  <c r="K43" i="15"/>
  <c r="I43" i="15"/>
  <c r="G43" i="15"/>
  <c r="U42" i="15"/>
  <c r="T42" i="15"/>
  <c r="N42" i="15"/>
  <c r="O42" i="15" s="1"/>
  <c r="M42" i="15"/>
  <c r="K42" i="15"/>
  <c r="I42" i="15"/>
  <c r="G42" i="15"/>
  <c r="U41" i="15"/>
  <c r="T41" i="15"/>
  <c r="N41" i="15"/>
  <c r="O41" i="15" s="1"/>
  <c r="M41" i="15"/>
  <c r="K41" i="15"/>
  <c r="I41" i="15"/>
  <c r="G41" i="15"/>
  <c r="S40" i="15"/>
  <c r="R40" i="15"/>
  <c r="Q40" i="15"/>
  <c r="T40" i="15" s="1"/>
  <c r="P40" i="15"/>
  <c r="U40" i="15" s="1"/>
  <c r="L40" i="15"/>
  <c r="K40" i="15"/>
  <c r="J40" i="15"/>
  <c r="I40" i="15"/>
  <c r="H40" i="15"/>
  <c r="F40" i="15"/>
  <c r="N40" i="15" s="1"/>
  <c r="O40" i="15" s="1"/>
  <c r="E40" i="15"/>
  <c r="M40" i="15" s="1"/>
  <c r="D40" i="15"/>
  <c r="G40" i="15" s="1"/>
  <c r="U39" i="15"/>
  <c r="T39" i="15"/>
  <c r="O39" i="15"/>
  <c r="N39" i="15"/>
  <c r="M39" i="15"/>
  <c r="K39" i="15"/>
  <c r="I39" i="15"/>
  <c r="G39" i="15"/>
  <c r="U38" i="15"/>
  <c r="T38" i="15"/>
  <c r="O38" i="15"/>
  <c r="N38" i="15"/>
  <c r="M38" i="15"/>
  <c r="K38" i="15"/>
  <c r="I38" i="15"/>
  <c r="G38" i="15"/>
  <c r="U37" i="15"/>
  <c r="T37" i="15"/>
  <c r="O37" i="15"/>
  <c r="N37" i="15"/>
  <c r="M37" i="15"/>
  <c r="K37" i="15"/>
  <c r="I37" i="15"/>
  <c r="G37" i="15"/>
  <c r="U36" i="15"/>
  <c r="T36" i="15"/>
  <c r="O36" i="15"/>
  <c r="N36" i="15"/>
  <c r="M36" i="15"/>
  <c r="K36" i="15"/>
  <c r="I36" i="15"/>
  <c r="G36" i="15"/>
  <c r="S35" i="15"/>
  <c r="R35" i="15"/>
  <c r="Q35" i="15"/>
  <c r="P35" i="15"/>
  <c r="L35" i="15"/>
  <c r="J35" i="15"/>
  <c r="H35" i="15"/>
  <c r="F35" i="15"/>
  <c r="E35" i="15"/>
  <c r="D35" i="15"/>
  <c r="U34" i="15"/>
  <c r="T34" i="15"/>
  <c r="O34" i="15"/>
  <c r="N34" i="15"/>
  <c r="M34" i="15"/>
  <c r="K34" i="15"/>
  <c r="I34" i="15"/>
  <c r="G34" i="15"/>
  <c r="U33" i="15"/>
  <c r="T33" i="15"/>
  <c r="O33" i="15"/>
  <c r="N33" i="15"/>
  <c r="M33" i="15"/>
  <c r="K33" i="15"/>
  <c r="I33" i="15"/>
  <c r="G33" i="15"/>
  <c r="U32" i="15"/>
  <c r="T32" i="15"/>
  <c r="O32" i="15"/>
  <c r="N32" i="15"/>
  <c r="M32" i="15"/>
  <c r="K32" i="15"/>
  <c r="I32" i="15"/>
  <c r="G32" i="15"/>
  <c r="U31" i="15"/>
  <c r="T31" i="15"/>
  <c r="O31" i="15"/>
  <c r="N31" i="15"/>
  <c r="M31" i="15"/>
  <c r="K31" i="15"/>
  <c r="I31" i="15"/>
  <c r="G31" i="15"/>
  <c r="U30" i="15"/>
  <c r="T30" i="15"/>
  <c r="O30" i="15"/>
  <c r="N30" i="15"/>
  <c r="M30" i="15"/>
  <c r="K30" i="15"/>
  <c r="I30" i="15"/>
  <c r="G30" i="15"/>
  <c r="U29" i="15"/>
  <c r="T29" i="15"/>
  <c r="O29" i="15"/>
  <c r="N29" i="15"/>
  <c r="M29" i="15"/>
  <c r="K29" i="15"/>
  <c r="I29" i="15"/>
  <c r="G29" i="15"/>
  <c r="U28" i="15"/>
  <c r="T28" i="15"/>
  <c r="O28" i="15"/>
  <c r="N28" i="15"/>
  <c r="M28" i="15"/>
  <c r="K28" i="15"/>
  <c r="I28" i="15"/>
  <c r="G28" i="15"/>
  <c r="S27" i="15"/>
  <c r="R27" i="15"/>
  <c r="Q27" i="15"/>
  <c r="P27" i="15"/>
  <c r="U27" i="15" s="1"/>
  <c r="L27" i="15"/>
  <c r="J27" i="15"/>
  <c r="H27" i="15"/>
  <c r="G27" i="15"/>
  <c r="F27" i="15"/>
  <c r="E27" i="15"/>
  <c r="D27" i="15"/>
  <c r="I27" i="15" s="1"/>
  <c r="U26" i="15"/>
  <c r="T26" i="15"/>
  <c r="N26" i="15"/>
  <c r="O26" i="15" s="1"/>
  <c r="M26" i="15"/>
  <c r="K26" i="15"/>
  <c r="I26" i="15"/>
  <c r="G26" i="15"/>
  <c r="U25" i="15"/>
  <c r="T25" i="15"/>
  <c r="N25" i="15"/>
  <c r="O25" i="15" s="1"/>
  <c r="M25" i="15"/>
  <c r="K25" i="15"/>
  <c r="I25" i="15"/>
  <c r="G25" i="15"/>
  <c r="U24" i="15"/>
  <c r="T24" i="15"/>
  <c r="N24" i="15"/>
  <c r="O24" i="15" s="1"/>
  <c r="M24" i="15"/>
  <c r="K24" i="15"/>
  <c r="I24" i="15"/>
  <c r="G24" i="15"/>
  <c r="U23" i="15"/>
  <c r="T23" i="15"/>
  <c r="N23" i="15"/>
  <c r="O23" i="15" s="1"/>
  <c r="M23" i="15"/>
  <c r="K23" i="15"/>
  <c r="I23" i="15"/>
  <c r="G23" i="15"/>
  <c r="U22" i="15"/>
  <c r="T22" i="15"/>
  <c r="N22" i="15"/>
  <c r="O22" i="15" s="1"/>
  <c r="M22" i="15"/>
  <c r="K22" i="15"/>
  <c r="I22" i="15"/>
  <c r="G22" i="15"/>
  <c r="U21" i="15"/>
  <c r="T21" i="15"/>
  <c r="O21" i="15"/>
  <c r="N21" i="15"/>
  <c r="M21" i="15"/>
  <c r="K21" i="15"/>
  <c r="I21" i="15"/>
  <c r="G21" i="15"/>
  <c r="U20" i="15"/>
  <c r="T20" i="15"/>
  <c r="N20" i="15"/>
  <c r="O20" i="15" s="1"/>
  <c r="M20" i="15"/>
  <c r="K20" i="15"/>
  <c r="I20" i="15"/>
  <c r="G20" i="15"/>
  <c r="S19" i="15"/>
  <c r="R19" i="15"/>
  <c r="Q19" i="15"/>
  <c r="T19" i="15" s="1"/>
  <c r="P19" i="15"/>
  <c r="U19" i="15" s="1"/>
  <c r="L19" i="15"/>
  <c r="J19" i="15"/>
  <c r="H19" i="15"/>
  <c r="F19" i="15"/>
  <c r="E19" i="15"/>
  <c r="D19" i="15"/>
  <c r="I19" i="15" s="1"/>
  <c r="U18" i="15"/>
  <c r="T18" i="15"/>
  <c r="O18" i="15"/>
  <c r="N18" i="15"/>
  <c r="M18" i="15"/>
  <c r="K18" i="15"/>
  <c r="I18" i="15"/>
  <c r="G18" i="15"/>
  <c r="U17" i="15"/>
  <c r="T17" i="15"/>
  <c r="O17" i="15"/>
  <c r="N17" i="15"/>
  <c r="M17" i="15"/>
  <c r="K17" i="15"/>
  <c r="I17" i="15"/>
  <c r="G17" i="15"/>
  <c r="U16" i="15"/>
  <c r="T16" i="15"/>
  <c r="O16" i="15"/>
  <c r="N16" i="15"/>
  <c r="M16" i="15"/>
  <c r="K16" i="15"/>
  <c r="I16" i="15"/>
  <c r="G16" i="15"/>
  <c r="U15" i="15"/>
  <c r="T15" i="15"/>
  <c r="O15" i="15"/>
  <c r="N15" i="15"/>
  <c r="M15" i="15"/>
  <c r="K15" i="15"/>
  <c r="I15" i="15"/>
  <c r="G15" i="15"/>
  <c r="U14" i="15"/>
  <c r="T14" i="15"/>
  <c r="O14" i="15"/>
  <c r="N14" i="15"/>
  <c r="M14" i="15"/>
  <c r="K14" i="15"/>
  <c r="I14" i="15"/>
  <c r="G14" i="15"/>
  <c r="U13" i="15"/>
  <c r="T13" i="15"/>
  <c r="O13" i="15"/>
  <c r="N13" i="15"/>
  <c r="M13" i="15"/>
  <c r="K13" i="15"/>
  <c r="I13" i="15"/>
  <c r="G13" i="15"/>
  <c r="U12" i="15"/>
  <c r="T12" i="15"/>
  <c r="O12" i="15"/>
  <c r="N12" i="15"/>
  <c r="M12" i="15"/>
  <c r="K12" i="15"/>
  <c r="I12" i="15"/>
  <c r="G12" i="15"/>
  <c r="U11" i="15"/>
  <c r="T11" i="15"/>
  <c r="O11" i="15"/>
  <c r="N11" i="15"/>
  <c r="M11" i="15"/>
  <c r="K11" i="15"/>
  <c r="I11" i="15"/>
  <c r="G11" i="15"/>
  <c r="U10" i="15"/>
  <c r="S10" i="15"/>
  <c r="R10" i="15"/>
  <c r="Q10" i="15"/>
  <c r="P10" i="15"/>
  <c r="L10" i="15"/>
  <c r="J10" i="15"/>
  <c r="I10" i="15"/>
  <c r="H10" i="15"/>
  <c r="G10" i="15"/>
  <c r="F10" i="15"/>
  <c r="E10" i="15"/>
  <c r="M10" i="15" s="1"/>
  <c r="D10" i="15"/>
  <c r="U9" i="15"/>
  <c r="T9" i="15"/>
  <c r="O9" i="15"/>
  <c r="N9" i="15"/>
  <c r="M9" i="15"/>
  <c r="K9" i="15"/>
  <c r="I9" i="15"/>
  <c r="G9" i="15"/>
  <c r="U8" i="15"/>
  <c r="T8" i="15"/>
  <c r="O8" i="15"/>
  <c r="N8" i="15"/>
  <c r="M8" i="15"/>
  <c r="K8" i="15"/>
  <c r="I8" i="15"/>
  <c r="G8" i="15"/>
  <c r="S339" i="14"/>
  <c r="R339" i="14"/>
  <c r="Q339" i="14"/>
  <c r="P339" i="14"/>
  <c r="U339" i="14" s="1"/>
  <c r="L339" i="14"/>
  <c r="J339" i="14"/>
  <c r="H339" i="14"/>
  <c r="F339" i="14"/>
  <c r="E339" i="14"/>
  <c r="K339" i="14" s="1"/>
  <c r="D339" i="14"/>
  <c r="I339" i="14" s="1"/>
  <c r="S338" i="14"/>
  <c r="T338" i="14" s="1"/>
  <c r="R338" i="14"/>
  <c r="Q338" i="14"/>
  <c r="P338" i="14"/>
  <c r="L338" i="14"/>
  <c r="J338" i="14"/>
  <c r="K338" i="14" s="1"/>
  <c r="H338" i="14"/>
  <c r="F338" i="14"/>
  <c r="E338" i="14"/>
  <c r="D338" i="14"/>
  <c r="S337" i="14"/>
  <c r="R337" i="14"/>
  <c r="Q337" i="14"/>
  <c r="T337" i="14" s="1"/>
  <c r="P337" i="14"/>
  <c r="U337" i="14" s="1"/>
  <c r="L337" i="14"/>
  <c r="J337" i="14"/>
  <c r="H337" i="14"/>
  <c r="F337" i="14"/>
  <c r="E337" i="14"/>
  <c r="K337" i="14" s="1"/>
  <c r="D337" i="14"/>
  <c r="I337" i="14" s="1"/>
  <c r="U336" i="14"/>
  <c r="T336" i="14"/>
  <c r="O336" i="14"/>
  <c r="N336" i="14"/>
  <c r="M336" i="14"/>
  <c r="K336" i="14"/>
  <c r="I336" i="14"/>
  <c r="G336" i="14"/>
  <c r="U335" i="14"/>
  <c r="T335" i="14"/>
  <c r="N335" i="14"/>
  <c r="O335" i="14" s="1"/>
  <c r="M335" i="14"/>
  <c r="K335" i="14"/>
  <c r="I335" i="14"/>
  <c r="G335" i="14"/>
  <c r="U334" i="14"/>
  <c r="T334" i="14"/>
  <c r="N334" i="14"/>
  <c r="O334" i="14" s="1"/>
  <c r="M334" i="14"/>
  <c r="K334" i="14"/>
  <c r="I334" i="14"/>
  <c r="G334" i="14"/>
  <c r="U333" i="14"/>
  <c r="T333" i="14"/>
  <c r="N333" i="14"/>
  <c r="O333" i="14" s="1"/>
  <c r="M333" i="14"/>
  <c r="K333" i="14"/>
  <c r="I333" i="14"/>
  <c r="G333" i="14"/>
  <c r="S332" i="14"/>
  <c r="T332" i="14" s="1"/>
  <c r="R332" i="14"/>
  <c r="Q332" i="14"/>
  <c r="P332" i="14"/>
  <c r="L332" i="14"/>
  <c r="J332" i="14"/>
  <c r="H332" i="14"/>
  <c r="F332" i="14"/>
  <c r="E332" i="14"/>
  <c r="K332" i="14" s="1"/>
  <c r="D332" i="14"/>
  <c r="U331" i="14"/>
  <c r="T331" i="14"/>
  <c r="O331" i="14"/>
  <c r="N331" i="14"/>
  <c r="M331" i="14"/>
  <c r="K331" i="14"/>
  <c r="I331" i="14"/>
  <c r="G331" i="14"/>
  <c r="U330" i="14"/>
  <c r="T330" i="14"/>
  <c r="N330" i="14"/>
  <c r="O330" i="14" s="1"/>
  <c r="M330" i="14"/>
  <c r="K330" i="14"/>
  <c r="I330" i="14"/>
  <c r="G330" i="14"/>
  <c r="U329" i="14"/>
  <c r="T329" i="14"/>
  <c r="N329" i="14"/>
  <c r="O329" i="14" s="1"/>
  <c r="M329" i="14"/>
  <c r="K329" i="14"/>
  <c r="I329" i="14"/>
  <c r="G329" i="14"/>
  <c r="U328" i="14"/>
  <c r="T328" i="14"/>
  <c r="N328" i="14"/>
  <c r="O328" i="14" s="1"/>
  <c r="M328" i="14"/>
  <c r="K328" i="14"/>
  <c r="I328" i="14"/>
  <c r="G328" i="14"/>
  <c r="U327" i="14"/>
  <c r="T327" i="14"/>
  <c r="N327" i="14"/>
  <c r="O327" i="14" s="1"/>
  <c r="M327" i="14"/>
  <c r="K327" i="14"/>
  <c r="I327" i="14"/>
  <c r="G327" i="14"/>
  <c r="U326" i="14"/>
  <c r="T326" i="14"/>
  <c r="N326" i="14"/>
  <c r="O326" i="14" s="1"/>
  <c r="M326" i="14"/>
  <c r="K326" i="14"/>
  <c r="I326" i="14"/>
  <c r="G326" i="14"/>
  <c r="U325" i="14"/>
  <c r="T325" i="14"/>
  <c r="N325" i="14"/>
  <c r="O325" i="14" s="1"/>
  <c r="M325" i="14"/>
  <c r="K325" i="14"/>
  <c r="I325" i="14"/>
  <c r="G325" i="14"/>
  <c r="U324" i="14"/>
  <c r="T324" i="14"/>
  <c r="N324" i="14"/>
  <c r="O324" i="14" s="1"/>
  <c r="M324" i="14"/>
  <c r="K324" i="14"/>
  <c r="I324" i="14"/>
  <c r="G324" i="14"/>
  <c r="S323" i="14"/>
  <c r="R323" i="14"/>
  <c r="Q323" i="14"/>
  <c r="T323" i="14" s="1"/>
  <c r="P323" i="14"/>
  <c r="U323" i="14" s="1"/>
  <c r="M323" i="14"/>
  <c r="L323" i="14"/>
  <c r="J323" i="14"/>
  <c r="H323" i="14"/>
  <c r="F323" i="14"/>
  <c r="G323" i="14" s="1"/>
  <c r="E323" i="14"/>
  <c r="K323" i="14" s="1"/>
  <c r="D323" i="14"/>
  <c r="I323" i="14" s="1"/>
  <c r="U322" i="14"/>
  <c r="T322" i="14"/>
  <c r="O322" i="14"/>
  <c r="N322" i="14"/>
  <c r="M322" i="14"/>
  <c r="K322" i="14"/>
  <c r="I322" i="14"/>
  <c r="G322" i="14"/>
  <c r="U321" i="14"/>
  <c r="T321" i="14"/>
  <c r="O321" i="14"/>
  <c r="N321" i="14"/>
  <c r="M321" i="14"/>
  <c r="K321" i="14"/>
  <c r="I321" i="14"/>
  <c r="G321" i="14"/>
  <c r="U320" i="14"/>
  <c r="T320" i="14"/>
  <c r="O320" i="14"/>
  <c r="N320" i="14"/>
  <c r="M320" i="14"/>
  <c r="K320" i="14"/>
  <c r="I320" i="14"/>
  <c r="G320" i="14"/>
  <c r="U319" i="14"/>
  <c r="T319" i="14"/>
  <c r="O319" i="14"/>
  <c r="N319" i="14"/>
  <c r="M319" i="14"/>
  <c r="K319" i="14"/>
  <c r="I319" i="14"/>
  <c r="G319" i="14"/>
  <c r="U318" i="14"/>
  <c r="T318" i="14"/>
  <c r="O318" i="14"/>
  <c r="N318" i="14"/>
  <c r="M318" i="14"/>
  <c r="K318" i="14"/>
  <c r="I318" i="14"/>
  <c r="G318" i="14"/>
  <c r="T317" i="14"/>
  <c r="S317" i="14"/>
  <c r="R317" i="14"/>
  <c r="Q317" i="14"/>
  <c r="P317" i="14"/>
  <c r="L317" i="14"/>
  <c r="K317" i="14"/>
  <c r="J317" i="14"/>
  <c r="H317" i="14"/>
  <c r="F317" i="14"/>
  <c r="E317" i="14"/>
  <c r="D317" i="14"/>
  <c r="U316" i="14"/>
  <c r="T316" i="14"/>
  <c r="O316" i="14"/>
  <c r="N316" i="14"/>
  <c r="M316" i="14"/>
  <c r="K316" i="14"/>
  <c r="I316" i="14"/>
  <c r="G316" i="14"/>
  <c r="U315" i="14"/>
  <c r="T315" i="14"/>
  <c r="N315" i="14"/>
  <c r="O315" i="14" s="1"/>
  <c r="M315" i="14"/>
  <c r="K315" i="14"/>
  <c r="I315" i="14"/>
  <c r="G315" i="14"/>
  <c r="U314" i="14"/>
  <c r="T314" i="14"/>
  <c r="N314" i="14"/>
  <c r="O314" i="14" s="1"/>
  <c r="M314" i="14"/>
  <c r="K314" i="14"/>
  <c r="I314" i="14"/>
  <c r="G314" i="14"/>
  <c r="U313" i="14"/>
  <c r="T313" i="14"/>
  <c r="N313" i="14"/>
  <c r="O313" i="14" s="1"/>
  <c r="M313" i="14"/>
  <c r="K313" i="14"/>
  <c r="I313" i="14"/>
  <c r="G313" i="14"/>
  <c r="U312" i="14"/>
  <c r="T312" i="14"/>
  <c r="N312" i="14"/>
  <c r="O312" i="14" s="1"/>
  <c r="M312" i="14"/>
  <c r="K312" i="14"/>
  <c r="I312" i="14"/>
  <c r="G312" i="14"/>
  <c r="U311" i="14"/>
  <c r="T311" i="14"/>
  <c r="N311" i="14"/>
  <c r="O311" i="14" s="1"/>
  <c r="M311" i="14"/>
  <c r="K311" i="14"/>
  <c r="I311" i="14"/>
  <c r="G311" i="14"/>
  <c r="S310" i="14"/>
  <c r="R310" i="14"/>
  <c r="Q310" i="14"/>
  <c r="P310" i="14"/>
  <c r="L310" i="14"/>
  <c r="J310" i="14"/>
  <c r="I310" i="14"/>
  <c r="H310" i="14"/>
  <c r="U310" i="14" s="1"/>
  <c r="F310" i="14"/>
  <c r="E310" i="14"/>
  <c r="D310" i="14"/>
  <c r="U309" i="14"/>
  <c r="T309" i="14"/>
  <c r="O309" i="14"/>
  <c r="N309" i="14"/>
  <c r="M309" i="14"/>
  <c r="K309" i="14"/>
  <c r="I309" i="14"/>
  <c r="G309" i="14"/>
  <c r="U308" i="14"/>
  <c r="T308" i="14"/>
  <c r="N308" i="14"/>
  <c r="O308" i="14" s="1"/>
  <c r="M308" i="14"/>
  <c r="K308" i="14"/>
  <c r="I308" i="14"/>
  <c r="G308" i="14"/>
  <c r="U307" i="14"/>
  <c r="T307" i="14"/>
  <c r="N307" i="14"/>
  <c r="O307" i="14" s="1"/>
  <c r="M307" i="14"/>
  <c r="K307" i="14"/>
  <c r="I307" i="14"/>
  <c r="G307" i="14"/>
  <c r="U306" i="14"/>
  <c r="T306" i="14"/>
  <c r="N306" i="14"/>
  <c r="O306" i="14" s="1"/>
  <c r="M306" i="14"/>
  <c r="K306" i="14"/>
  <c r="I306" i="14"/>
  <c r="G306" i="14"/>
  <c r="U305" i="14"/>
  <c r="T305" i="14"/>
  <c r="N305" i="14"/>
  <c r="O305" i="14" s="1"/>
  <c r="M305" i="14"/>
  <c r="K305" i="14"/>
  <c r="I305" i="14"/>
  <c r="G305" i="14"/>
  <c r="U304" i="14"/>
  <c r="T304" i="14"/>
  <c r="N304" i="14"/>
  <c r="O304" i="14" s="1"/>
  <c r="M304" i="14"/>
  <c r="K304" i="14"/>
  <c r="I304" i="14"/>
  <c r="G304" i="14"/>
  <c r="S303" i="14"/>
  <c r="R303" i="14"/>
  <c r="Q303" i="14"/>
  <c r="P303" i="14"/>
  <c r="L303" i="14"/>
  <c r="K303" i="14"/>
  <c r="J303" i="14"/>
  <c r="H303" i="14"/>
  <c r="F303" i="14"/>
  <c r="E303" i="14"/>
  <c r="D303" i="14"/>
  <c r="U302" i="14"/>
  <c r="T302" i="14"/>
  <c r="N302" i="14"/>
  <c r="O302" i="14" s="1"/>
  <c r="M302" i="14"/>
  <c r="K302" i="14"/>
  <c r="I302" i="14"/>
  <c r="G302" i="14"/>
  <c r="S299" i="14"/>
  <c r="R299" i="14"/>
  <c r="Q299" i="14"/>
  <c r="P299" i="14"/>
  <c r="L299" i="14"/>
  <c r="J299" i="14"/>
  <c r="H299" i="14"/>
  <c r="F299" i="14"/>
  <c r="G299" i="14" s="1"/>
  <c r="E299" i="14"/>
  <c r="D299" i="14"/>
  <c r="S298" i="14"/>
  <c r="T298" i="14" s="1"/>
  <c r="R298" i="14"/>
  <c r="Q298" i="14"/>
  <c r="P298" i="14"/>
  <c r="L298" i="14"/>
  <c r="J298" i="14"/>
  <c r="K298" i="14" s="1"/>
  <c r="H298" i="14"/>
  <c r="F298" i="14"/>
  <c r="E298" i="14"/>
  <c r="D298" i="14"/>
  <c r="I298" i="14" s="1"/>
  <c r="U297" i="14"/>
  <c r="T297" i="14"/>
  <c r="O297" i="14"/>
  <c r="N297" i="14"/>
  <c r="M297" i="14"/>
  <c r="K297" i="14"/>
  <c r="I297" i="14"/>
  <c r="G297" i="14"/>
  <c r="U296" i="14"/>
  <c r="T296" i="14"/>
  <c r="N296" i="14"/>
  <c r="O296" i="14" s="1"/>
  <c r="M296" i="14"/>
  <c r="K296" i="14"/>
  <c r="I296" i="14"/>
  <c r="G296" i="14"/>
  <c r="U295" i="14"/>
  <c r="T295" i="14"/>
  <c r="N295" i="14"/>
  <c r="O295" i="14" s="1"/>
  <c r="M295" i="14"/>
  <c r="K295" i="14"/>
  <c r="I295" i="14"/>
  <c r="G295" i="14"/>
  <c r="U294" i="14"/>
  <c r="T294" i="14"/>
  <c r="N294" i="14"/>
  <c r="O294" i="14" s="1"/>
  <c r="M294" i="14"/>
  <c r="K294" i="14"/>
  <c r="I294" i="14"/>
  <c r="G294" i="14"/>
  <c r="U293" i="14"/>
  <c r="T293" i="14"/>
  <c r="N293" i="14"/>
  <c r="O293" i="14" s="1"/>
  <c r="M293" i="14"/>
  <c r="K293" i="14"/>
  <c r="I293" i="14"/>
  <c r="G293" i="14"/>
  <c r="S292" i="14"/>
  <c r="R292" i="14"/>
  <c r="Q292" i="14"/>
  <c r="T292" i="14" s="1"/>
  <c r="P292" i="14"/>
  <c r="U292" i="14" s="1"/>
  <c r="N292" i="14"/>
  <c r="L292" i="14"/>
  <c r="J292" i="14"/>
  <c r="H292" i="14"/>
  <c r="F292" i="14"/>
  <c r="E292" i="14"/>
  <c r="D292" i="14"/>
  <c r="I292" i="14" s="1"/>
  <c r="U291" i="14"/>
  <c r="T291" i="14"/>
  <c r="O291" i="14"/>
  <c r="N291" i="14"/>
  <c r="M291" i="14"/>
  <c r="K291" i="14"/>
  <c r="I291" i="14"/>
  <c r="G291" i="14"/>
  <c r="U290" i="14"/>
  <c r="T290" i="14"/>
  <c r="N290" i="14"/>
  <c r="O290" i="14" s="1"/>
  <c r="M290" i="14"/>
  <c r="K290" i="14"/>
  <c r="I290" i="14"/>
  <c r="G290" i="14"/>
  <c r="U289" i="14"/>
  <c r="T289" i="14"/>
  <c r="N289" i="14"/>
  <c r="O289" i="14" s="1"/>
  <c r="M289" i="14"/>
  <c r="K289" i="14"/>
  <c r="I289" i="14"/>
  <c r="G289" i="14"/>
  <c r="U288" i="14"/>
  <c r="T288" i="14"/>
  <c r="N288" i="14"/>
  <c r="O288" i="14" s="1"/>
  <c r="M288" i="14"/>
  <c r="K288" i="14"/>
  <c r="I288" i="14"/>
  <c r="G288" i="14"/>
  <c r="U287" i="14"/>
  <c r="T287" i="14"/>
  <c r="N287" i="14"/>
  <c r="O287" i="14" s="1"/>
  <c r="M287" i="14"/>
  <c r="K287" i="14"/>
  <c r="I287" i="14"/>
  <c r="G287" i="14"/>
  <c r="U286" i="14"/>
  <c r="T286" i="14"/>
  <c r="N286" i="14"/>
  <c r="O286" i="14" s="1"/>
  <c r="M286" i="14"/>
  <c r="K286" i="14"/>
  <c r="I286" i="14"/>
  <c r="G286" i="14"/>
  <c r="S285" i="14"/>
  <c r="T285" i="14" s="1"/>
  <c r="R285" i="14"/>
  <c r="Q285" i="14"/>
  <c r="P285" i="14"/>
  <c r="L285" i="14"/>
  <c r="J285" i="14"/>
  <c r="H285" i="14"/>
  <c r="F285" i="14"/>
  <c r="E285" i="14"/>
  <c r="K285" i="14" s="1"/>
  <c r="D285" i="14"/>
  <c r="G285" i="14" s="1"/>
  <c r="U284" i="14"/>
  <c r="T284" i="14"/>
  <c r="O284" i="14"/>
  <c r="N284" i="14"/>
  <c r="M284" i="14"/>
  <c r="K284" i="14"/>
  <c r="I284" i="14"/>
  <c r="G284" i="14"/>
  <c r="U283" i="14"/>
  <c r="T283" i="14"/>
  <c r="N283" i="14"/>
  <c r="O283" i="14" s="1"/>
  <c r="M283" i="14"/>
  <c r="K283" i="14"/>
  <c r="I283" i="14"/>
  <c r="G283" i="14"/>
  <c r="U282" i="14"/>
  <c r="T282" i="14"/>
  <c r="N282" i="14"/>
  <c r="O282" i="14" s="1"/>
  <c r="M282" i="14"/>
  <c r="K282" i="14"/>
  <c r="I282" i="14"/>
  <c r="G282" i="14"/>
  <c r="U281" i="14"/>
  <c r="T281" i="14"/>
  <c r="N281" i="14"/>
  <c r="O281" i="14" s="1"/>
  <c r="M281" i="14"/>
  <c r="K281" i="14"/>
  <c r="I281" i="14"/>
  <c r="G281" i="14"/>
  <c r="U280" i="14"/>
  <c r="T280" i="14"/>
  <c r="N280" i="14"/>
  <c r="O280" i="14" s="1"/>
  <c r="M280" i="14"/>
  <c r="K280" i="14"/>
  <c r="I280" i="14"/>
  <c r="G280" i="14"/>
  <c r="U279" i="14"/>
  <c r="T279" i="14"/>
  <c r="N279" i="14"/>
  <c r="O279" i="14" s="1"/>
  <c r="M279" i="14"/>
  <c r="K279" i="14"/>
  <c r="I279" i="14"/>
  <c r="G279" i="14"/>
  <c r="U278" i="14"/>
  <c r="T278" i="14"/>
  <c r="N278" i="14"/>
  <c r="O278" i="14" s="1"/>
  <c r="M278" i="14"/>
  <c r="K278" i="14"/>
  <c r="I278" i="14"/>
  <c r="G278" i="14"/>
  <c r="U277" i="14"/>
  <c r="T277" i="14"/>
  <c r="N277" i="14"/>
  <c r="O277" i="14" s="1"/>
  <c r="M277" i="14"/>
  <c r="K277" i="14"/>
  <c r="I277" i="14"/>
  <c r="G277" i="14"/>
  <c r="U276" i="14"/>
  <c r="T276" i="14"/>
  <c r="N276" i="14"/>
  <c r="O276" i="14" s="1"/>
  <c r="M276" i="14"/>
  <c r="K276" i="14"/>
  <c r="I276" i="14"/>
  <c r="G276" i="14"/>
  <c r="S275" i="14"/>
  <c r="R275" i="14"/>
  <c r="Q275" i="14"/>
  <c r="T275" i="14" s="1"/>
  <c r="P275" i="14"/>
  <c r="U275" i="14" s="1"/>
  <c r="N275" i="14"/>
  <c r="O275" i="14" s="1"/>
  <c r="L275" i="14"/>
  <c r="J275" i="14"/>
  <c r="H275" i="14"/>
  <c r="F275" i="14"/>
  <c r="G275" i="14" s="1"/>
  <c r="E275" i="14"/>
  <c r="D275" i="14"/>
  <c r="I275" i="14" s="1"/>
  <c r="U274" i="14"/>
  <c r="T274" i="14"/>
  <c r="O274" i="14"/>
  <c r="N274" i="14"/>
  <c r="M274" i="14"/>
  <c r="K274" i="14"/>
  <c r="I274" i="14"/>
  <c r="G274" i="14"/>
  <c r="U273" i="14"/>
  <c r="T273" i="14"/>
  <c r="O273" i="14"/>
  <c r="N273" i="14"/>
  <c r="M273" i="14"/>
  <c r="K273" i="14"/>
  <c r="I273" i="14"/>
  <c r="G273" i="14"/>
  <c r="U272" i="14"/>
  <c r="T272" i="14"/>
  <c r="O272" i="14"/>
  <c r="N272" i="14"/>
  <c r="M272" i="14"/>
  <c r="K272" i="14"/>
  <c r="I272" i="14"/>
  <c r="G272" i="14"/>
  <c r="U271" i="14"/>
  <c r="T271" i="14"/>
  <c r="O271" i="14"/>
  <c r="N271" i="14"/>
  <c r="M271" i="14"/>
  <c r="K271" i="14"/>
  <c r="I271" i="14"/>
  <c r="G271" i="14"/>
  <c r="U270" i="14"/>
  <c r="T270" i="14"/>
  <c r="O270" i="14"/>
  <c r="N270" i="14"/>
  <c r="M270" i="14"/>
  <c r="K270" i="14"/>
  <c r="I270" i="14"/>
  <c r="G270" i="14"/>
  <c r="U269" i="14"/>
  <c r="T269" i="14"/>
  <c r="O269" i="14"/>
  <c r="N269" i="14"/>
  <c r="M269" i="14"/>
  <c r="K269" i="14"/>
  <c r="I269" i="14"/>
  <c r="G269" i="14"/>
  <c r="U268" i="14"/>
  <c r="T268" i="14"/>
  <c r="O268" i="14"/>
  <c r="N268" i="14"/>
  <c r="M268" i="14"/>
  <c r="K268" i="14"/>
  <c r="I268" i="14"/>
  <c r="G268" i="14"/>
  <c r="S267" i="14"/>
  <c r="T267" i="14" s="1"/>
  <c r="R267" i="14"/>
  <c r="Q267" i="14"/>
  <c r="P267" i="14"/>
  <c r="L267" i="14"/>
  <c r="J267" i="14"/>
  <c r="K267" i="14" s="1"/>
  <c r="H267" i="14"/>
  <c r="G267" i="14"/>
  <c r="F267" i="14"/>
  <c r="E267" i="14"/>
  <c r="D267" i="14"/>
  <c r="U266" i="14"/>
  <c r="T266" i="14"/>
  <c r="O266" i="14"/>
  <c r="N266" i="14"/>
  <c r="M266" i="14"/>
  <c r="K266" i="14"/>
  <c r="I266" i="14"/>
  <c r="G266" i="14"/>
  <c r="U265" i="14"/>
  <c r="T265" i="14"/>
  <c r="N265" i="14"/>
  <c r="O265" i="14" s="1"/>
  <c r="M265" i="14"/>
  <c r="K265" i="14"/>
  <c r="I265" i="14"/>
  <c r="G265" i="14"/>
  <c r="U264" i="14"/>
  <c r="T264" i="14"/>
  <c r="N264" i="14"/>
  <c r="O264" i="14" s="1"/>
  <c r="M264" i="14"/>
  <c r="K264" i="14"/>
  <c r="I264" i="14"/>
  <c r="G264" i="14"/>
  <c r="U263" i="14"/>
  <c r="T263" i="14"/>
  <c r="N263" i="14"/>
  <c r="O263" i="14" s="1"/>
  <c r="M263" i="14"/>
  <c r="K263" i="14"/>
  <c r="I263" i="14"/>
  <c r="G263" i="14"/>
  <c r="S260" i="14"/>
  <c r="R260" i="14"/>
  <c r="Q260" i="14"/>
  <c r="P260" i="14"/>
  <c r="U260" i="14" s="1"/>
  <c r="L260" i="14"/>
  <c r="J260" i="14"/>
  <c r="I260" i="14"/>
  <c r="H260" i="14"/>
  <c r="F260" i="14"/>
  <c r="E260" i="14"/>
  <c r="D260" i="14"/>
  <c r="S259" i="14"/>
  <c r="T259" i="14" s="1"/>
  <c r="R259" i="14"/>
  <c r="Q259" i="14"/>
  <c r="P259" i="14"/>
  <c r="L259" i="14"/>
  <c r="J259" i="14"/>
  <c r="H259" i="14"/>
  <c r="F259" i="14"/>
  <c r="E259" i="14"/>
  <c r="K259" i="14" s="1"/>
  <c r="D259" i="14"/>
  <c r="U258" i="14"/>
  <c r="T258" i="14"/>
  <c r="O258" i="14"/>
  <c r="N258" i="14"/>
  <c r="M258" i="14"/>
  <c r="K258" i="14"/>
  <c r="I258" i="14"/>
  <c r="G258" i="14"/>
  <c r="U257" i="14"/>
  <c r="T257" i="14"/>
  <c r="N257" i="14"/>
  <c r="O257" i="14" s="1"/>
  <c r="M257" i="14"/>
  <c r="K257" i="14"/>
  <c r="I257" i="14"/>
  <c r="G257" i="14"/>
  <c r="U256" i="14"/>
  <c r="T256" i="14"/>
  <c r="N256" i="14"/>
  <c r="O256" i="14" s="1"/>
  <c r="M256" i="14"/>
  <c r="K256" i="14"/>
  <c r="I256" i="14"/>
  <c r="G256" i="14"/>
  <c r="U255" i="14"/>
  <c r="T255" i="14"/>
  <c r="N255" i="14"/>
  <c r="O255" i="14" s="1"/>
  <c r="M255" i="14"/>
  <c r="K255" i="14"/>
  <c r="I255" i="14"/>
  <c r="G255" i="14"/>
  <c r="S254" i="14"/>
  <c r="R254" i="14"/>
  <c r="Q254" i="14"/>
  <c r="T254" i="14" s="1"/>
  <c r="P254" i="14"/>
  <c r="L254" i="14"/>
  <c r="J254" i="14"/>
  <c r="H254" i="14"/>
  <c r="F254" i="14"/>
  <c r="G254" i="14" s="1"/>
  <c r="E254" i="14"/>
  <c r="D254" i="14"/>
  <c r="U253" i="14"/>
  <c r="T253" i="14"/>
  <c r="O253" i="14"/>
  <c r="N253" i="14"/>
  <c r="M253" i="14"/>
  <c r="K253" i="14"/>
  <c r="I253" i="14"/>
  <c r="G253" i="14"/>
  <c r="U252" i="14"/>
  <c r="T252" i="14"/>
  <c r="O252" i="14"/>
  <c r="N252" i="14"/>
  <c r="M252" i="14"/>
  <c r="K252" i="14"/>
  <c r="I252" i="14"/>
  <c r="G252" i="14"/>
  <c r="U251" i="14"/>
  <c r="T251" i="14"/>
  <c r="O251" i="14"/>
  <c r="N251" i="14"/>
  <c r="M251" i="14"/>
  <c r="K251" i="14"/>
  <c r="I251" i="14"/>
  <c r="G251" i="14"/>
  <c r="U250" i="14"/>
  <c r="T250" i="14"/>
  <c r="N250" i="14"/>
  <c r="O250" i="14" s="1"/>
  <c r="M250" i="14"/>
  <c r="K250" i="14"/>
  <c r="I250" i="14"/>
  <c r="G250" i="14"/>
  <c r="U249" i="14"/>
  <c r="T249" i="14"/>
  <c r="N249" i="14"/>
  <c r="O249" i="14" s="1"/>
  <c r="M249" i="14"/>
  <c r="K249" i="14"/>
  <c r="I249" i="14"/>
  <c r="G249" i="14"/>
  <c r="U248" i="14"/>
  <c r="T248" i="14"/>
  <c r="N248" i="14"/>
  <c r="O248" i="14" s="1"/>
  <c r="M248" i="14"/>
  <c r="K248" i="14"/>
  <c r="I248" i="14"/>
  <c r="G248" i="14"/>
  <c r="S247" i="14"/>
  <c r="R247" i="14"/>
  <c r="Q247" i="14"/>
  <c r="T247" i="14" s="1"/>
  <c r="P247" i="14"/>
  <c r="U247" i="14" s="1"/>
  <c r="L247" i="14"/>
  <c r="J247" i="14"/>
  <c r="H247" i="14"/>
  <c r="F247" i="14"/>
  <c r="E247" i="14"/>
  <c r="D247" i="14"/>
  <c r="I247" i="14" s="1"/>
  <c r="U246" i="14"/>
  <c r="T246" i="14"/>
  <c r="O246" i="14"/>
  <c r="N246" i="14"/>
  <c r="M246" i="14"/>
  <c r="K246" i="14"/>
  <c r="I246" i="14"/>
  <c r="G246" i="14"/>
  <c r="U245" i="14"/>
  <c r="T245" i="14"/>
  <c r="N245" i="14"/>
  <c r="O245" i="14" s="1"/>
  <c r="M245" i="14"/>
  <c r="K245" i="14"/>
  <c r="I245" i="14"/>
  <c r="G245" i="14"/>
  <c r="U244" i="14"/>
  <c r="T244" i="14"/>
  <c r="N244" i="14"/>
  <c r="O244" i="14" s="1"/>
  <c r="M244" i="14"/>
  <c r="K244" i="14"/>
  <c r="I244" i="14"/>
  <c r="G244" i="14"/>
  <c r="U243" i="14"/>
  <c r="T243" i="14"/>
  <c r="N243" i="14"/>
  <c r="O243" i="14" s="1"/>
  <c r="M243" i="14"/>
  <c r="K243" i="14"/>
  <c r="I243" i="14"/>
  <c r="G243" i="14"/>
  <c r="U242" i="14"/>
  <c r="T242" i="14"/>
  <c r="N242" i="14"/>
  <c r="O242" i="14" s="1"/>
  <c r="M242" i="14"/>
  <c r="K242" i="14"/>
  <c r="I242" i="14"/>
  <c r="G242" i="14"/>
  <c r="U241" i="14"/>
  <c r="T241" i="14"/>
  <c r="O241" i="14"/>
  <c r="N241" i="14"/>
  <c r="M241" i="14"/>
  <c r="K241" i="14"/>
  <c r="I241" i="14"/>
  <c r="G241" i="14"/>
  <c r="S240" i="14"/>
  <c r="R240" i="14"/>
  <c r="Q240" i="14"/>
  <c r="T240" i="14" s="1"/>
  <c r="P240" i="14"/>
  <c r="L240" i="14"/>
  <c r="J240" i="14"/>
  <c r="H240" i="14"/>
  <c r="U240" i="14" s="1"/>
  <c r="F240" i="14"/>
  <c r="E240" i="14"/>
  <c r="D240" i="14"/>
  <c r="I240" i="14" s="1"/>
  <c r="U239" i="14"/>
  <c r="T239" i="14"/>
  <c r="O239" i="14"/>
  <c r="N239" i="14"/>
  <c r="M239" i="14"/>
  <c r="K239" i="14"/>
  <c r="I239" i="14"/>
  <c r="G239" i="14"/>
  <c r="U238" i="14"/>
  <c r="T238" i="14"/>
  <c r="N238" i="14"/>
  <c r="O238" i="14" s="1"/>
  <c r="M238" i="14"/>
  <c r="K238" i="14"/>
  <c r="I238" i="14"/>
  <c r="G238" i="14"/>
  <c r="U237" i="14"/>
  <c r="T237" i="14"/>
  <c r="N237" i="14"/>
  <c r="O237" i="14" s="1"/>
  <c r="M237" i="14"/>
  <c r="K237" i="14"/>
  <c r="I237" i="14"/>
  <c r="G237" i="14"/>
  <c r="U236" i="14"/>
  <c r="T236" i="14"/>
  <c r="N236" i="14"/>
  <c r="O236" i="14" s="1"/>
  <c r="M236" i="14"/>
  <c r="K236" i="14"/>
  <c r="I236" i="14"/>
  <c r="G236" i="14"/>
  <c r="U235" i="14"/>
  <c r="T235" i="14"/>
  <c r="N235" i="14"/>
  <c r="O235" i="14" s="1"/>
  <c r="M235" i="14"/>
  <c r="K235" i="14"/>
  <c r="I235" i="14"/>
  <c r="G235" i="14"/>
  <c r="U234" i="14"/>
  <c r="T234" i="14"/>
  <c r="O234" i="14"/>
  <c r="N234" i="14"/>
  <c r="M234" i="14"/>
  <c r="K234" i="14"/>
  <c r="I234" i="14"/>
  <c r="G234" i="14"/>
  <c r="S231" i="14"/>
  <c r="R231" i="14"/>
  <c r="Q231" i="14"/>
  <c r="T231" i="14" s="1"/>
  <c r="P231" i="14"/>
  <c r="U231" i="14" s="1"/>
  <c r="L231" i="14"/>
  <c r="J231" i="14"/>
  <c r="K231" i="14" s="1"/>
  <c r="H231" i="14"/>
  <c r="F231" i="14"/>
  <c r="E231" i="14"/>
  <c r="D231" i="14"/>
  <c r="I231" i="14" s="1"/>
  <c r="U230" i="14"/>
  <c r="S230" i="14"/>
  <c r="R230" i="14"/>
  <c r="Q230" i="14"/>
  <c r="P230" i="14"/>
  <c r="L230" i="14"/>
  <c r="J230" i="14"/>
  <c r="I230" i="14"/>
  <c r="H230" i="14"/>
  <c r="G230" i="14"/>
  <c r="F230" i="14"/>
  <c r="E230" i="14"/>
  <c r="M230" i="14" s="1"/>
  <c r="D230" i="14"/>
  <c r="U229" i="14"/>
  <c r="T229" i="14"/>
  <c r="O229" i="14"/>
  <c r="N229" i="14"/>
  <c r="M229" i="14"/>
  <c r="K229" i="14"/>
  <c r="I229" i="14"/>
  <c r="G229" i="14"/>
  <c r="U228" i="14"/>
  <c r="T228" i="14"/>
  <c r="O228" i="14"/>
  <c r="N228" i="14"/>
  <c r="M228" i="14"/>
  <c r="K228" i="14"/>
  <c r="I228" i="14"/>
  <c r="G228" i="14"/>
  <c r="U227" i="14"/>
  <c r="T227" i="14"/>
  <c r="O227" i="14"/>
  <c r="N227" i="14"/>
  <c r="M227" i="14"/>
  <c r="K227" i="14"/>
  <c r="I227" i="14"/>
  <c r="G227" i="14"/>
  <c r="U226" i="14"/>
  <c r="T226" i="14"/>
  <c r="O226" i="14"/>
  <c r="N226" i="14"/>
  <c r="M226" i="14"/>
  <c r="K226" i="14"/>
  <c r="I226" i="14"/>
  <c r="G226" i="14"/>
  <c r="U225" i="14"/>
  <c r="T225" i="14"/>
  <c r="O225" i="14"/>
  <c r="N225" i="14"/>
  <c r="M225" i="14"/>
  <c r="K225" i="14"/>
  <c r="I225" i="14"/>
  <c r="G225" i="14"/>
  <c r="S224" i="14"/>
  <c r="R224" i="14"/>
  <c r="Q224" i="14"/>
  <c r="T224" i="14" s="1"/>
  <c r="P224" i="14"/>
  <c r="L224" i="14"/>
  <c r="J224" i="14"/>
  <c r="H224" i="14"/>
  <c r="F224" i="14"/>
  <c r="E224" i="14"/>
  <c r="K224" i="14" s="1"/>
  <c r="D224" i="14"/>
  <c r="U223" i="14"/>
  <c r="T223" i="14"/>
  <c r="O223" i="14"/>
  <c r="N223" i="14"/>
  <c r="M223" i="14"/>
  <c r="K223" i="14"/>
  <c r="I223" i="14"/>
  <c r="G223" i="14"/>
  <c r="U222" i="14"/>
  <c r="T222" i="14"/>
  <c r="N222" i="14"/>
  <c r="O222" i="14" s="1"/>
  <c r="M222" i="14"/>
  <c r="K222" i="14"/>
  <c r="I222" i="14"/>
  <c r="G222" i="14"/>
  <c r="U221" i="14"/>
  <c r="T221" i="14"/>
  <c r="N221" i="14"/>
  <c r="O221" i="14" s="1"/>
  <c r="M221" i="14"/>
  <c r="K221" i="14"/>
  <c r="I221" i="14"/>
  <c r="G221" i="14"/>
  <c r="U220" i="14"/>
  <c r="T220" i="14"/>
  <c r="N220" i="14"/>
  <c r="O220" i="14" s="1"/>
  <c r="M220" i="14"/>
  <c r="K220" i="14"/>
  <c r="I220" i="14"/>
  <c r="G220" i="14"/>
  <c r="U219" i="14"/>
  <c r="T219" i="14"/>
  <c r="N219" i="14"/>
  <c r="O219" i="14" s="1"/>
  <c r="M219" i="14"/>
  <c r="K219" i="14"/>
  <c r="I219" i="14"/>
  <c r="G219" i="14"/>
  <c r="U218" i="14"/>
  <c r="T218" i="14"/>
  <c r="N218" i="14"/>
  <c r="O218" i="14" s="1"/>
  <c r="M218" i="14"/>
  <c r="K218" i="14"/>
  <c r="I218" i="14"/>
  <c r="G218" i="14"/>
  <c r="U217" i="14"/>
  <c r="T217" i="14"/>
  <c r="N217" i="14"/>
  <c r="O217" i="14" s="1"/>
  <c r="M217" i="14"/>
  <c r="K217" i="14"/>
  <c r="I217" i="14"/>
  <c r="G217" i="14"/>
  <c r="S216" i="14"/>
  <c r="R216" i="14"/>
  <c r="Q216" i="14"/>
  <c r="P216" i="14"/>
  <c r="L216" i="14"/>
  <c r="J216" i="14"/>
  <c r="I216" i="14"/>
  <c r="H216" i="14"/>
  <c r="U216" i="14" s="1"/>
  <c r="F216" i="14"/>
  <c r="G216" i="14" s="1"/>
  <c r="E216" i="14"/>
  <c r="D216" i="14"/>
  <c r="U215" i="14"/>
  <c r="T215" i="14"/>
  <c r="O215" i="14"/>
  <c r="N215" i="14"/>
  <c r="M215" i="14"/>
  <c r="K215" i="14"/>
  <c r="I215" i="14"/>
  <c r="G215" i="14"/>
  <c r="U214" i="14"/>
  <c r="T214" i="14"/>
  <c r="O214" i="14"/>
  <c r="N214" i="14"/>
  <c r="M214" i="14"/>
  <c r="K214" i="14"/>
  <c r="I214" i="14"/>
  <c r="G214" i="14"/>
  <c r="U213" i="14"/>
  <c r="T213" i="14"/>
  <c r="O213" i="14"/>
  <c r="N213" i="14"/>
  <c r="M213" i="14"/>
  <c r="K213" i="14"/>
  <c r="I213" i="14"/>
  <c r="G213" i="14"/>
  <c r="U212" i="14"/>
  <c r="T212" i="14"/>
  <c r="O212" i="14"/>
  <c r="N212" i="14"/>
  <c r="M212" i="14"/>
  <c r="K212" i="14"/>
  <c r="I212" i="14"/>
  <c r="G212" i="14"/>
  <c r="U211" i="14"/>
  <c r="T211" i="14"/>
  <c r="O211" i="14"/>
  <c r="N211" i="14"/>
  <c r="M211" i="14"/>
  <c r="K211" i="14"/>
  <c r="I211" i="14"/>
  <c r="G211" i="14"/>
  <c r="U210" i="14"/>
  <c r="T210" i="14"/>
  <c r="O210" i="14"/>
  <c r="N210" i="14"/>
  <c r="M210" i="14"/>
  <c r="K210" i="14"/>
  <c r="I210" i="14"/>
  <c r="G210" i="14"/>
  <c r="U209" i="14"/>
  <c r="T209" i="14"/>
  <c r="O209" i="14"/>
  <c r="N209" i="14"/>
  <c r="M209" i="14"/>
  <c r="K209" i="14"/>
  <c r="I209" i="14"/>
  <c r="G209" i="14"/>
  <c r="U208" i="14"/>
  <c r="T208" i="14"/>
  <c r="O208" i="14"/>
  <c r="N208" i="14"/>
  <c r="M208" i="14"/>
  <c r="K208" i="14"/>
  <c r="I208" i="14"/>
  <c r="G208" i="14"/>
  <c r="S205" i="14"/>
  <c r="R205" i="14"/>
  <c r="Q205" i="14"/>
  <c r="T205" i="14" s="1"/>
  <c r="P205" i="14"/>
  <c r="U205" i="14" s="1"/>
  <c r="L205" i="14"/>
  <c r="J205" i="14"/>
  <c r="H205" i="14"/>
  <c r="F205" i="14"/>
  <c r="N205" i="14" s="1"/>
  <c r="O205" i="14" s="1"/>
  <c r="E205" i="14"/>
  <c r="D205" i="14"/>
  <c r="I205" i="14" s="1"/>
  <c r="U204" i="14"/>
  <c r="S204" i="14"/>
  <c r="R204" i="14"/>
  <c r="Q204" i="14"/>
  <c r="T204" i="14" s="1"/>
  <c r="P204" i="14"/>
  <c r="L204" i="14"/>
  <c r="J204" i="14"/>
  <c r="H204" i="14"/>
  <c r="F204" i="14"/>
  <c r="E204" i="14"/>
  <c r="D204" i="14"/>
  <c r="O204" i="14" s="1"/>
  <c r="U203" i="14"/>
  <c r="T203" i="14"/>
  <c r="O203" i="14"/>
  <c r="N203" i="14"/>
  <c r="M203" i="14"/>
  <c r="K203" i="14"/>
  <c r="I203" i="14"/>
  <c r="G203" i="14"/>
  <c r="U202" i="14"/>
  <c r="T202" i="14"/>
  <c r="O202" i="14"/>
  <c r="N202" i="14"/>
  <c r="M202" i="14"/>
  <c r="K202" i="14"/>
  <c r="I202" i="14"/>
  <c r="G202" i="14"/>
  <c r="U201" i="14"/>
  <c r="T201" i="14"/>
  <c r="O201" i="14"/>
  <c r="N201" i="14"/>
  <c r="M201" i="14"/>
  <c r="K201" i="14"/>
  <c r="I201" i="14"/>
  <c r="G201" i="14"/>
  <c r="U200" i="14"/>
  <c r="T200" i="14"/>
  <c r="O200" i="14"/>
  <c r="N200" i="14"/>
  <c r="M200" i="14"/>
  <c r="K200" i="14"/>
  <c r="I200" i="14"/>
  <c r="G200" i="14"/>
  <c r="U199" i="14"/>
  <c r="T199" i="14"/>
  <c r="O199" i="14"/>
  <c r="N199" i="14"/>
  <c r="M199" i="14"/>
  <c r="K199" i="14"/>
  <c r="I199" i="14"/>
  <c r="G199" i="14"/>
  <c r="S198" i="14"/>
  <c r="R198" i="14"/>
  <c r="Q198" i="14"/>
  <c r="P198" i="14"/>
  <c r="L198" i="14"/>
  <c r="J198" i="14"/>
  <c r="H198" i="14"/>
  <c r="U198" i="14" s="1"/>
  <c r="F198" i="14"/>
  <c r="E198" i="14"/>
  <c r="K198" i="14" s="1"/>
  <c r="D198" i="14"/>
  <c r="U197" i="14"/>
  <c r="T197" i="14"/>
  <c r="O197" i="14"/>
  <c r="N197" i="14"/>
  <c r="M197" i="14"/>
  <c r="K197" i="14"/>
  <c r="I197" i="14"/>
  <c r="G197" i="14"/>
  <c r="U196" i="14"/>
  <c r="T196" i="14"/>
  <c r="N196" i="14"/>
  <c r="O196" i="14" s="1"/>
  <c r="M196" i="14"/>
  <c r="K196" i="14"/>
  <c r="I196" i="14"/>
  <c r="G196" i="14"/>
  <c r="U195" i="14"/>
  <c r="T195" i="14"/>
  <c r="N195" i="14"/>
  <c r="O195" i="14" s="1"/>
  <c r="M195" i="14"/>
  <c r="K195" i="14"/>
  <c r="I195" i="14"/>
  <c r="G195" i="14"/>
  <c r="U194" i="14"/>
  <c r="T194" i="14"/>
  <c r="N194" i="14"/>
  <c r="O194" i="14" s="1"/>
  <c r="M194" i="14"/>
  <c r="K194" i="14"/>
  <c r="I194" i="14"/>
  <c r="G194" i="14"/>
  <c r="U193" i="14"/>
  <c r="T193" i="14"/>
  <c r="N193" i="14"/>
  <c r="O193" i="14" s="1"/>
  <c r="M193" i="14"/>
  <c r="K193" i="14"/>
  <c r="I193" i="14"/>
  <c r="G193" i="14"/>
  <c r="U192" i="14"/>
  <c r="T192" i="14"/>
  <c r="N192" i="14"/>
  <c r="O192" i="14" s="1"/>
  <c r="M192" i="14"/>
  <c r="K192" i="14"/>
  <c r="I192" i="14"/>
  <c r="G192" i="14"/>
  <c r="S191" i="14"/>
  <c r="R191" i="14"/>
  <c r="Q191" i="14"/>
  <c r="T191" i="14" s="1"/>
  <c r="P191" i="14"/>
  <c r="U191" i="14" s="1"/>
  <c r="N191" i="14"/>
  <c r="L191" i="14"/>
  <c r="J191" i="14"/>
  <c r="H191" i="14"/>
  <c r="F191" i="14"/>
  <c r="E191" i="14"/>
  <c r="M191" i="14" s="1"/>
  <c r="D191" i="14"/>
  <c r="I191" i="14" s="1"/>
  <c r="U190" i="14"/>
  <c r="T190" i="14"/>
  <c r="N190" i="14"/>
  <c r="O190" i="14" s="1"/>
  <c r="M190" i="14"/>
  <c r="K190" i="14"/>
  <c r="I190" i="14"/>
  <c r="G190" i="14"/>
  <c r="U189" i="14"/>
  <c r="T189" i="14"/>
  <c r="O189" i="14"/>
  <c r="N189" i="14"/>
  <c r="M189" i="14"/>
  <c r="K189" i="14"/>
  <c r="I189" i="14"/>
  <c r="G189" i="14"/>
  <c r="U188" i="14"/>
  <c r="T188" i="14"/>
  <c r="N188" i="14"/>
  <c r="O188" i="14" s="1"/>
  <c r="M188" i="14"/>
  <c r="K188" i="14"/>
  <c r="I188" i="14"/>
  <c r="G188" i="14"/>
  <c r="U187" i="14"/>
  <c r="T187" i="14"/>
  <c r="N187" i="14"/>
  <c r="O187" i="14" s="1"/>
  <c r="M187" i="14"/>
  <c r="K187" i="14"/>
  <c r="I187" i="14"/>
  <c r="G187" i="14"/>
  <c r="U186" i="14"/>
  <c r="T186" i="14"/>
  <c r="O186" i="14"/>
  <c r="N186" i="14"/>
  <c r="M186" i="14"/>
  <c r="K186" i="14"/>
  <c r="I186" i="14"/>
  <c r="G186" i="14"/>
  <c r="S185" i="14"/>
  <c r="R185" i="14"/>
  <c r="Q185" i="14"/>
  <c r="T185" i="14" s="1"/>
  <c r="P185" i="14"/>
  <c r="L185" i="14"/>
  <c r="J185" i="14"/>
  <c r="K185" i="14" s="1"/>
  <c r="H185" i="14"/>
  <c r="G185" i="14"/>
  <c r="F185" i="14"/>
  <c r="E185" i="14"/>
  <c r="M185" i="14" s="1"/>
  <c r="D185" i="14"/>
  <c r="U184" i="14"/>
  <c r="T184" i="14"/>
  <c r="N184" i="14"/>
  <c r="O184" i="14" s="1"/>
  <c r="M184" i="14"/>
  <c r="K184" i="14"/>
  <c r="I184" i="14"/>
  <c r="G184" i="14"/>
  <c r="U183" i="14"/>
  <c r="T183" i="14"/>
  <c r="O183" i="14"/>
  <c r="N183" i="14"/>
  <c r="M183" i="14"/>
  <c r="K183" i="14"/>
  <c r="I183" i="14"/>
  <c r="G183" i="14"/>
  <c r="U182" i="14"/>
  <c r="T182" i="14"/>
  <c r="O182" i="14"/>
  <c r="N182" i="14"/>
  <c r="M182" i="14"/>
  <c r="K182" i="14"/>
  <c r="I182" i="14"/>
  <c r="G182" i="14"/>
  <c r="U181" i="14"/>
  <c r="T181" i="14"/>
  <c r="O181" i="14"/>
  <c r="N181" i="14"/>
  <c r="M181" i="14"/>
  <c r="K181" i="14"/>
  <c r="I181" i="14"/>
  <c r="G181" i="14"/>
  <c r="U180" i="14"/>
  <c r="T180" i="14"/>
  <c r="O180" i="14"/>
  <c r="N180" i="14"/>
  <c r="M180" i="14"/>
  <c r="K180" i="14"/>
  <c r="I180" i="14"/>
  <c r="G180" i="14"/>
  <c r="S179" i="14"/>
  <c r="R179" i="14"/>
  <c r="Q179" i="14"/>
  <c r="T179" i="14" s="1"/>
  <c r="P179" i="14"/>
  <c r="U179" i="14" s="1"/>
  <c r="L179" i="14"/>
  <c r="J179" i="14"/>
  <c r="H179" i="14"/>
  <c r="F179" i="14"/>
  <c r="N179" i="14" s="1"/>
  <c r="E179" i="14"/>
  <c r="D179" i="14"/>
  <c r="U178" i="14"/>
  <c r="T178" i="14"/>
  <c r="O178" i="14"/>
  <c r="N178" i="14"/>
  <c r="M178" i="14"/>
  <c r="K178" i="14"/>
  <c r="I178" i="14"/>
  <c r="G178" i="14"/>
  <c r="U177" i="14"/>
  <c r="T177" i="14"/>
  <c r="O177" i="14"/>
  <c r="N177" i="14"/>
  <c r="M177" i="14"/>
  <c r="K177" i="14"/>
  <c r="I177" i="14"/>
  <c r="G177" i="14"/>
  <c r="U176" i="14"/>
  <c r="T176" i="14"/>
  <c r="O176" i="14"/>
  <c r="N176" i="14"/>
  <c r="M176" i="14"/>
  <c r="K176" i="14"/>
  <c r="I176" i="14"/>
  <c r="G176" i="14"/>
  <c r="U175" i="14"/>
  <c r="T175" i="14"/>
  <c r="O175" i="14"/>
  <c r="N175" i="14"/>
  <c r="M175" i="14"/>
  <c r="K175" i="14"/>
  <c r="I175" i="14"/>
  <c r="G175" i="14"/>
  <c r="U174" i="14"/>
  <c r="T174" i="14"/>
  <c r="O174" i="14"/>
  <c r="N174" i="14"/>
  <c r="M174" i="14"/>
  <c r="K174" i="14"/>
  <c r="I174" i="14"/>
  <c r="G174" i="14"/>
  <c r="U173" i="14"/>
  <c r="T173" i="14"/>
  <c r="O173" i="14"/>
  <c r="N173" i="14"/>
  <c r="M173" i="14"/>
  <c r="K173" i="14"/>
  <c r="I173" i="14"/>
  <c r="G173" i="14"/>
  <c r="S170" i="14"/>
  <c r="T170" i="14" s="1"/>
  <c r="R170" i="14"/>
  <c r="Q170" i="14"/>
  <c r="P170" i="14"/>
  <c r="L170" i="14"/>
  <c r="K170" i="14"/>
  <c r="J170" i="14"/>
  <c r="H170" i="14"/>
  <c r="F170" i="14"/>
  <c r="E170" i="14"/>
  <c r="D170" i="14"/>
  <c r="U169" i="14"/>
  <c r="S169" i="14"/>
  <c r="R169" i="14"/>
  <c r="Q169" i="14"/>
  <c r="T169" i="14" s="1"/>
  <c r="P169" i="14"/>
  <c r="L169" i="14"/>
  <c r="J169" i="14"/>
  <c r="H169" i="14"/>
  <c r="F169" i="14"/>
  <c r="N169" i="14" s="1"/>
  <c r="E169" i="14"/>
  <c r="K169" i="14" s="1"/>
  <c r="D169" i="14"/>
  <c r="U168" i="14"/>
  <c r="T168" i="14"/>
  <c r="N168" i="14"/>
  <c r="O168" i="14" s="1"/>
  <c r="M168" i="14"/>
  <c r="K168" i="14"/>
  <c r="I168" i="14"/>
  <c r="G168" i="14"/>
  <c r="U167" i="14"/>
  <c r="T167" i="14"/>
  <c r="O167" i="14"/>
  <c r="N167" i="14"/>
  <c r="M167" i="14"/>
  <c r="K167" i="14"/>
  <c r="I167" i="14"/>
  <c r="G167" i="14"/>
  <c r="U166" i="14"/>
  <c r="T166" i="14"/>
  <c r="O166" i="14"/>
  <c r="N166" i="14"/>
  <c r="M166" i="14"/>
  <c r="K166" i="14"/>
  <c r="I166" i="14"/>
  <c r="G166" i="14"/>
  <c r="U165" i="14"/>
  <c r="T165" i="14"/>
  <c r="O165" i="14"/>
  <c r="N165" i="14"/>
  <c r="M165" i="14"/>
  <c r="K165" i="14"/>
  <c r="I165" i="14"/>
  <c r="G165" i="14"/>
  <c r="U164" i="14"/>
  <c r="T164" i="14"/>
  <c r="O164" i="14"/>
  <c r="N164" i="14"/>
  <c r="M164" i="14"/>
  <c r="K164" i="14"/>
  <c r="I164" i="14"/>
  <c r="G164" i="14"/>
  <c r="S163" i="14"/>
  <c r="T163" i="14" s="1"/>
  <c r="R163" i="14"/>
  <c r="Q163" i="14"/>
  <c r="P163" i="14"/>
  <c r="L163" i="14"/>
  <c r="K163" i="14"/>
  <c r="J163" i="14"/>
  <c r="H163" i="14"/>
  <c r="F163" i="14"/>
  <c r="E163" i="14"/>
  <c r="D163" i="14"/>
  <c r="U162" i="14"/>
  <c r="T162" i="14"/>
  <c r="N162" i="14"/>
  <c r="O162" i="14" s="1"/>
  <c r="M162" i="14"/>
  <c r="K162" i="14"/>
  <c r="I162" i="14"/>
  <c r="G162" i="14"/>
  <c r="U161" i="14"/>
  <c r="T161" i="14"/>
  <c r="O161" i="14"/>
  <c r="N161" i="14"/>
  <c r="M161" i="14"/>
  <c r="K161" i="14"/>
  <c r="I161" i="14"/>
  <c r="G161" i="14"/>
  <c r="U160" i="14"/>
  <c r="T160" i="14"/>
  <c r="O160" i="14"/>
  <c r="N160" i="14"/>
  <c r="M160" i="14"/>
  <c r="K160" i="14"/>
  <c r="I160" i="14"/>
  <c r="G160" i="14"/>
  <c r="U159" i="14"/>
  <c r="T159" i="14"/>
  <c r="O159" i="14"/>
  <c r="N159" i="14"/>
  <c r="M159" i="14"/>
  <c r="K159" i="14"/>
  <c r="I159" i="14"/>
  <c r="G159" i="14"/>
  <c r="U158" i="14"/>
  <c r="T158" i="14"/>
  <c r="O158" i="14"/>
  <c r="N158" i="14"/>
  <c r="M158" i="14"/>
  <c r="K158" i="14"/>
  <c r="I158" i="14"/>
  <c r="G158" i="14"/>
  <c r="S157" i="14"/>
  <c r="R157" i="14"/>
  <c r="Q157" i="14"/>
  <c r="T157" i="14" s="1"/>
  <c r="P157" i="14"/>
  <c r="U157" i="14" s="1"/>
  <c r="L157" i="14"/>
  <c r="J157" i="14"/>
  <c r="H157" i="14"/>
  <c r="F157" i="14"/>
  <c r="E157" i="14"/>
  <c r="D157" i="14"/>
  <c r="U156" i="14"/>
  <c r="T156" i="14"/>
  <c r="N156" i="14"/>
  <c r="O156" i="14" s="1"/>
  <c r="M156" i="14"/>
  <c r="K156" i="14"/>
  <c r="I156" i="14"/>
  <c r="G156" i="14"/>
  <c r="U155" i="14"/>
  <c r="T155" i="14"/>
  <c r="O155" i="14"/>
  <c r="N155" i="14"/>
  <c r="M155" i="14"/>
  <c r="K155" i="14"/>
  <c r="I155" i="14"/>
  <c r="G155" i="14"/>
  <c r="U154" i="14"/>
  <c r="T154" i="14"/>
  <c r="O154" i="14"/>
  <c r="N154" i="14"/>
  <c r="M154" i="14"/>
  <c r="K154" i="14"/>
  <c r="I154" i="14"/>
  <c r="G154" i="14"/>
  <c r="U153" i="14"/>
  <c r="T153" i="14"/>
  <c r="N153" i="14"/>
  <c r="O153" i="14" s="1"/>
  <c r="M153" i="14"/>
  <c r="K153" i="14"/>
  <c r="I153" i="14"/>
  <c r="G153" i="14"/>
  <c r="U152" i="14"/>
  <c r="T152" i="14"/>
  <c r="N152" i="14"/>
  <c r="O152" i="14" s="1"/>
  <c r="M152" i="14"/>
  <c r="K152" i="14"/>
  <c r="I152" i="14"/>
  <c r="G152" i="14"/>
  <c r="U151" i="14"/>
  <c r="T151" i="14"/>
  <c r="O151" i="14"/>
  <c r="N151" i="14"/>
  <c r="M151" i="14"/>
  <c r="K151" i="14"/>
  <c r="I151" i="14"/>
  <c r="G151" i="14"/>
  <c r="S150" i="14"/>
  <c r="T150" i="14" s="1"/>
  <c r="R150" i="14"/>
  <c r="Q150" i="14"/>
  <c r="P150" i="14"/>
  <c r="U150" i="14" s="1"/>
  <c r="L150" i="14"/>
  <c r="J150" i="14"/>
  <c r="H150" i="14"/>
  <c r="N150" i="14" s="1"/>
  <c r="G150" i="14"/>
  <c r="F150" i="14"/>
  <c r="E150" i="14"/>
  <c r="M150" i="14" s="1"/>
  <c r="D150" i="14"/>
  <c r="U149" i="14"/>
  <c r="T149" i="14"/>
  <c r="N149" i="14"/>
  <c r="O149" i="14" s="1"/>
  <c r="M149" i="14"/>
  <c r="K149" i="14"/>
  <c r="I149" i="14"/>
  <c r="G149" i="14"/>
  <c r="U148" i="14"/>
  <c r="T148" i="14"/>
  <c r="O148" i="14"/>
  <c r="N148" i="14"/>
  <c r="M148" i="14"/>
  <c r="K148" i="14"/>
  <c r="I148" i="14"/>
  <c r="G148" i="14"/>
  <c r="U147" i="14"/>
  <c r="T147" i="14"/>
  <c r="O147" i="14"/>
  <c r="N147" i="14"/>
  <c r="M147" i="14"/>
  <c r="K147" i="14"/>
  <c r="I147" i="14"/>
  <c r="G147" i="14"/>
  <c r="U146" i="14"/>
  <c r="T146" i="14"/>
  <c r="O146" i="14"/>
  <c r="N146" i="14"/>
  <c r="M146" i="14"/>
  <c r="K146" i="14"/>
  <c r="I146" i="14"/>
  <c r="G146" i="14"/>
  <c r="U145" i="14"/>
  <c r="T145" i="14"/>
  <c r="O145" i="14"/>
  <c r="N145" i="14"/>
  <c r="M145" i="14"/>
  <c r="K145" i="14"/>
  <c r="I145" i="14"/>
  <c r="G145" i="14"/>
  <c r="S144" i="14"/>
  <c r="R144" i="14"/>
  <c r="Q144" i="14"/>
  <c r="T144" i="14" s="1"/>
  <c r="P144" i="14"/>
  <c r="U144" i="14" s="1"/>
  <c r="L144" i="14"/>
  <c r="J144" i="14"/>
  <c r="H144" i="14"/>
  <c r="F144" i="14"/>
  <c r="N144" i="14" s="1"/>
  <c r="E144" i="14"/>
  <c r="K144" i="14" s="1"/>
  <c r="D144" i="14"/>
  <c r="U143" i="14"/>
  <c r="T143" i="14"/>
  <c r="N143" i="14"/>
  <c r="O143" i="14" s="1"/>
  <c r="M143" i="14"/>
  <c r="K143" i="14"/>
  <c r="I143" i="14"/>
  <c r="G143" i="14"/>
  <c r="U142" i="14"/>
  <c r="T142" i="14"/>
  <c r="O142" i="14"/>
  <c r="N142" i="14"/>
  <c r="M142" i="14"/>
  <c r="K142" i="14"/>
  <c r="I142" i="14"/>
  <c r="G142" i="14"/>
  <c r="U141" i="14"/>
  <c r="T141" i="14"/>
  <c r="O141" i="14"/>
  <c r="N141" i="14"/>
  <c r="M141" i="14"/>
  <c r="K141" i="14"/>
  <c r="I141" i="14"/>
  <c r="G141" i="14"/>
  <c r="U140" i="14"/>
  <c r="T140" i="14"/>
  <c r="N140" i="14"/>
  <c r="O140" i="14" s="1"/>
  <c r="M140" i="14"/>
  <c r="K140" i="14"/>
  <c r="I140" i="14"/>
  <c r="G140" i="14"/>
  <c r="U139" i="14"/>
  <c r="T139" i="14"/>
  <c r="O139" i="14"/>
  <c r="N139" i="14"/>
  <c r="M139" i="14"/>
  <c r="K139" i="14"/>
  <c r="I139" i="14"/>
  <c r="G139" i="14"/>
  <c r="U138" i="14"/>
  <c r="T138" i="14"/>
  <c r="O138" i="14"/>
  <c r="N138" i="14"/>
  <c r="M138" i="14"/>
  <c r="K138" i="14"/>
  <c r="I138" i="14"/>
  <c r="G138" i="14"/>
  <c r="S137" i="14"/>
  <c r="R137" i="14"/>
  <c r="Q137" i="14"/>
  <c r="P137" i="14"/>
  <c r="L137" i="14"/>
  <c r="J137" i="14"/>
  <c r="K137" i="14" s="1"/>
  <c r="H137" i="14"/>
  <c r="F137" i="14"/>
  <c r="E137" i="14"/>
  <c r="D137" i="14"/>
  <c r="I137" i="14" s="1"/>
  <c r="U136" i="14"/>
  <c r="T136" i="14"/>
  <c r="O136" i="14"/>
  <c r="N136" i="14"/>
  <c r="M136" i="14"/>
  <c r="K136" i="14"/>
  <c r="I136" i="14"/>
  <c r="G136" i="14"/>
  <c r="U135" i="14"/>
  <c r="T135" i="14"/>
  <c r="O135" i="14"/>
  <c r="N135" i="14"/>
  <c r="M135" i="14"/>
  <c r="K135" i="14"/>
  <c r="I135" i="14"/>
  <c r="G135" i="14"/>
  <c r="U134" i="14"/>
  <c r="T134" i="14"/>
  <c r="O134" i="14"/>
  <c r="N134" i="14"/>
  <c r="M134" i="14"/>
  <c r="K134" i="14"/>
  <c r="I134" i="14"/>
  <c r="G134" i="14"/>
  <c r="U133" i="14"/>
  <c r="T133" i="14"/>
  <c r="N133" i="14"/>
  <c r="O133" i="14" s="1"/>
  <c r="M133" i="14"/>
  <c r="K133" i="14"/>
  <c r="I133" i="14"/>
  <c r="G133" i="14"/>
  <c r="S132" i="14"/>
  <c r="R132" i="14"/>
  <c r="Q132" i="14"/>
  <c r="T132" i="14" s="1"/>
  <c r="P132" i="14"/>
  <c r="U132" i="14" s="1"/>
  <c r="L132" i="14"/>
  <c r="M132" i="14" s="1"/>
  <c r="J132" i="14"/>
  <c r="H132" i="14"/>
  <c r="F132" i="14"/>
  <c r="N132" i="14" s="1"/>
  <c r="E132" i="14"/>
  <c r="D132" i="14"/>
  <c r="U131" i="14"/>
  <c r="T131" i="14"/>
  <c r="N131" i="14"/>
  <c r="O131" i="14" s="1"/>
  <c r="M131" i="14"/>
  <c r="K131" i="14"/>
  <c r="I131" i="14"/>
  <c r="G131" i="14"/>
  <c r="U130" i="14"/>
  <c r="T130" i="14"/>
  <c r="O130" i="14"/>
  <c r="N130" i="14"/>
  <c r="M130" i="14"/>
  <c r="K130" i="14"/>
  <c r="I130" i="14"/>
  <c r="G130" i="14"/>
  <c r="U129" i="14"/>
  <c r="T129" i="14"/>
  <c r="O129" i="14"/>
  <c r="N129" i="14"/>
  <c r="M129" i="14"/>
  <c r="K129" i="14"/>
  <c r="I129" i="14"/>
  <c r="G129" i="14"/>
  <c r="U128" i="14"/>
  <c r="T128" i="14"/>
  <c r="O128" i="14"/>
  <c r="N128" i="14"/>
  <c r="M128" i="14"/>
  <c r="K128" i="14"/>
  <c r="I128" i="14"/>
  <c r="G128" i="14"/>
  <c r="U127" i="14"/>
  <c r="T127" i="14"/>
  <c r="O127" i="14"/>
  <c r="N127" i="14"/>
  <c r="M127" i="14"/>
  <c r="K127" i="14"/>
  <c r="I127" i="14"/>
  <c r="G127" i="14"/>
  <c r="S126" i="14"/>
  <c r="R126" i="14"/>
  <c r="Q126" i="14"/>
  <c r="T126" i="14" s="1"/>
  <c r="P126" i="14"/>
  <c r="U126" i="14" s="1"/>
  <c r="L126" i="14"/>
  <c r="J126" i="14"/>
  <c r="H126" i="14"/>
  <c r="G126" i="14"/>
  <c r="F126" i="14"/>
  <c r="E126" i="14"/>
  <c r="D126" i="14"/>
  <c r="I126" i="14" s="1"/>
  <c r="U125" i="14"/>
  <c r="T125" i="14"/>
  <c r="O125" i="14"/>
  <c r="N125" i="14"/>
  <c r="M125" i="14"/>
  <c r="K125" i="14"/>
  <c r="I125" i="14"/>
  <c r="G125" i="14"/>
  <c r="U124" i="14"/>
  <c r="T124" i="14"/>
  <c r="O124" i="14"/>
  <c r="N124" i="14"/>
  <c r="M124" i="14"/>
  <c r="K124" i="14"/>
  <c r="I124" i="14"/>
  <c r="G124" i="14"/>
  <c r="U123" i="14"/>
  <c r="T123" i="14"/>
  <c r="O123" i="14"/>
  <c r="N123" i="14"/>
  <c r="M123" i="14"/>
  <c r="K123" i="14"/>
  <c r="I123" i="14"/>
  <c r="G123" i="14"/>
  <c r="U122" i="14"/>
  <c r="T122" i="14"/>
  <c r="O122" i="14"/>
  <c r="N122" i="14"/>
  <c r="M122" i="14"/>
  <c r="K122" i="14"/>
  <c r="I122" i="14"/>
  <c r="G122" i="14"/>
  <c r="S121" i="14"/>
  <c r="R121" i="14"/>
  <c r="Q121" i="14"/>
  <c r="T121" i="14" s="1"/>
  <c r="P121" i="14"/>
  <c r="L121" i="14"/>
  <c r="J121" i="14"/>
  <c r="H121" i="14"/>
  <c r="F121" i="14"/>
  <c r="E121" i="14"/>
  <c r="K121" i="14" s="1"/>
  <c r="D121" i="14"/>
  <c r="U120" i="14"/>
  <c r="T120" i="14"/>
  <c r="N120" i="14"/>
  <c r="O120" i="14" s="1"/>
  <c r="M120" i="14"/>
  <c r="K120" i="14"/>
  <c r="I120" i="14"/>
  <c r="G120" i="14"/>
  <c r="U119" i="14"/>
  <c r="T119" i="14"/>
  <c r="O119" i="14"/>
  <c r="N119" i="14"/>
  <c r="M119" i="14"/>
  <c r="K119" i="14"/>
  <c r="I119" i="14"/>
  <c r="G119" i="14"/>
  <c r="U118" i="14"/>
  <c r="T118" i="14"/>
  <c r="O118" i="14"/>
  <c r="N118" i="14"/>
  <c r="M118" i="14"/>
  <c r="K118" i="14"/>
  <c r="I118" i="14"/>
  <c r="G118" i="14"/>
  <c r="U117" i="14"/>
  <c r="T117" i="14"/>
  <c r="N117" i="14"/>
  <c r="O117" i="14" s="1"/>
  <c r="M117" i="14"/>
  <c r="K117" i="14"/>
  <c r="I117" i="14"/>
  <c r="G117" i="14"/>
  <c r="U116" i="14"/>
  <c r="T116" i="14"/>
  <c r="O116" i="14"/>
  <c r="N116" i="14"/>
  <c r="M116" i="14"/>
  <c r="K116" i="14"/>
  <c r="I116" i="14"/>
  <c r="G116" i="14"/>
  <c r="U115" i="14"/>
  <c r="T115" i="14"/>
  <c r="O115" i="14"/>
  <c r="N115" i="14"/>
  <c r="M115" i="14"/>
  <c r="K115" i="14"/>
  <c r="I115" i="14"/>
  <c r="G115" i="14"/>
  <c r="U114" i="14"/>
  <c r="T114" i="14"/>
  <c r="O114" i="14"/>
  <c r="N114" i="14"/>
  <c r="M114" i="14"/>
  <c r="K114" i="14"/>
  <c r="I114" i="14"/>
  <c r="G114" i="14"/>
  <c r="U113" i="14"/>
  <c r="T113" i="14"/>
  <c r="O113" i="14"/>
  <c r="N113" i="14"/>
  <c r="M113" i="14"/>
  <c r="K113" i="14"/>
  <c r="I113" i="14"/>
  <c r="G113" i="14"/>
  <c r="S112" i="14"/>
  <c r="R112" i="14"/>
  <c r="Q112" i="14"/>
  <c r="P112" i="14"/>
  <c r="L112" i="14"/>
  <c r="J112" i="14"/>
  <c r="H112" i="14"/>
  <c r="N112" i="14" s="1"/>
  <c r="O112" i="14" s="1"/>
  <c r="F112" i="14"/>
  <c r="E112" i="14"/>
  <c r="D112" i="14"/>
  <c r="U111" i="14"/>
  <c r="T111" i="14"/>
  <c r="N111" i="14"/>
  <c r="O111" i="14" s="1"/>
  <c r="M111" i="14"/>
  <c r="K111" i="14"/>
  <c r="I111" i="14"/>
  <c r="G111" i="14"/>
  <c r="U110" i="14"/>
  <c r="T110" i="14"/>
  <c r="O110" i="14"/>
  <c r="N110" i="14"/>
  <c r="M110" i="14"/>
  <c r="K110" i="14"/>
  <c r="I110" i="14"/>
  <c r="G110" i="14"/>
  <c r="U109" i="14"/>
  <c r="T109" i="14"/>
  <c r="O109" i="14"/>
  <c r="N109" i="14"/>
  <c r="M109" i="14"/>
  <c r="K109" i="14"/>
  <c r="I109" i="14"/>
  <c r="G109" i="14"/>
  <c r="U108" i="14"/>
  <c r="T108" i="14"/>
  <c r="O108" i="14"/>
  <c r="N108" i="14"/>
  <c r="M108" i="14"/>
  <c r="K108" i="14"/>
  <c r="I108" i="14"/>
  <c r="G108" i="14"/>
  <c r="U107" i="14"/>
  <c r="T107" i="14"/>
  <c r="O107" i="14"/>
  <c r="N107" i="14"/>
  <c r="M107" i="14"/>
  <c r="K107" i="14"/>
  <c r="I107" i="14"/>
  <c r="G107" i="14"/>
  <c r="T106" i="14"/>
  <c r="S106" i="14"/>
  <c r="R106" i="14"/>
  <c r="Q106" i="14"/>
  <c r="P106" i="14"/>
  <c r="L106" i="14"/>
  <c r="J106" i="14"/>
  <c r="H106" i="14"/>
  <c r="F106" i="14"/>
  <c r="N106" i="14" s="1"/>
  <c r="E106" i="14"/>
  <c r="D106" i="14"/>
  <c r="U105" i="14"/>
  <c r="T105" i="14"/>
  <c r="N105" i="14"/>
  <c r="O105" i="14" s="1"/>
  <c r="M105" i="14"/>
  <c r="K105" i="14"/>
  <c r="I105" i="14"/>
  <c r="G105" i="14"/>
  <c r="S102" i="14"/>
  <c r="R102" i="14"/>
  <c r="Q102" i="14"/>
  <c r="T102" i="14" s="1"/>
  <c r="P102" i="14"/>
  <c r="L102" i="14"/>
  <c r="J102" i="14"/>
  <c r="K102" i="14" s="1"/>
  <c r="H102" i="14"/>
  <c r="F102" i="14"/>
  <c r="E102" i="14"/>
  <c r="D102" i="14"/>
  <c r="S101" i="14"/>
  <c r="R101" i="14"/>
  <c r="Q101" i="14"/>
  <c r="T101" i="14" s="1"/>
  <c r="P101" i="14"/>
  <c r="M101" i="14"/>
  <c r="L101" i="14"/>
  <c r="J101" i="14"/>
  <c r="H101" i="14"/>
  <c r="F101" i="14"/>
  <c r="N101" i="14" s="1"/>
  <c r="E101" i="14"/>
  <c r="D101" i="14"/>
  <c r="U100" i="14"/>
  <c r="T100" i="14"/>
  <c r="O100" i="14"/>
  <c r="N100" i="14"/>
  <c r="M100" i="14"/>
  <c r="K100" i="14"/>
  <c r="I100" i="14"/>
  <c r="G100" i="14"/>
  <c r="U99" i="14"/>
  <c r="T99" i="14"/>
  <c r="N99" i="14"/>
  <c r="O99" i="14" s="1"/>
  <c r="M99" i="14"/>
  <c r="K99" i="14"/>
  <c r="I99" i="14"/>
  <c r="G99" i="14"/>
  <c r="U98" i="14"/>
  <c r="T98" i="14"/>
  <c r="N98" i="14"/>
  <c r="O98" i="14" s="1"/>
  <c r="M98" i="14"/>
  <c r="K98" i="14"/>
  <c r="I98" i="14"/>
  <c r="G98" i="14"/>
  <c r="U97" i="14"/>
  <c r="T97" i="14"/>
  <c r="N97" i="14"/>
  <c r="O97" i="14" s="1"/>
  <c r="M97" i="14"/>
  <c r="K97" i="14"/>
  <c r="I97" i="14"/>
  <c r="G97" i="14"/>
  <c r="T96" i="14"/>
  <c r="S96" i="14"/>
  <c r="R96" i="14"/>
  <c r="Q96" i="14"/>
  <c r="P96" i="14"/>
  <c r="U96" i="14" s="1"/>
  <c r="L96" i="14"/>
  <c r="J96" i="14"/>
  <c r="H96" i="14"/>
  <c r="F96" i="14"/>
  <c r="N96" i="14" s="1"/>
  <c r="E96" i="14"/>
  <c r="M96" i="14" s="1"/>
  <c r="D96" i="14"/>
  <c r="U95" i="14"/>
  <c r="T95" i="14"/>
  <c r="O95" i="14"/>
  <c r="N95" i="14"/>
  <c r="M95" i="14"/>
  <c r="K95" i="14"/>
  <c r="I95" i="14"/>
  <c r="G95" i="14"/>
  <c r="U94" i="14"/>
  <c r="T94" i="14"/>
  <c r="N94" i="14"/>
  <c r="O94" i="14" s="1"/>
  <c r="M94" i="14"/>
  <c r="K94" i="14"/>
  <c r="I94" i="14"/>
  <c r="G94" i="14"/>
  <c r="U93" i="14"/>
  <c r="T93" i="14"/>
  <c r="N93" i="14"/>
  <c r="O93" i="14" s="1"/>
  <c r="M93" i="14"/>
  <c r="K93" i="14"/>
  <c r="I93" i="14"/>
  <c r="G93" i="14"/>
  <c r="U92" i="14"/>
  <c r="T92" i="14"/>
  <c r="N92" i="14"/>
  <c r="O92" i="14" s="1"/>
  <c r="M92" i="14"/>
  <c r="K92" i="14"/>
  <c r="I92" i="14"/>
  <c r="G92" i="14"/>
  <c r="T91" i="14"/>
  <c r="S91" i="14"/>
  <c r="R91" i="14"/>
  <c r="Q91" i="14"/>
  <c r="P91" i="14"/>
  <c r="L91" i="14"/>
  <c r="J91" i="14"/>
  <c r="H91" i="14"/>
  <c r="F91" i="14"/>
  <c r="E91" i="14"/>
  <c r="M91" i="14" s="1"/>
  <c r="D91" i="14"/>
  <c r="U90" i="14"/>
  <c r="T90" i="14"/>
  <c r="N90" i="14"/>
  <c r="O90" i="14" s="1"/>
  <c r="M90" i="14"/>
  <c r="K90" i="14"/>
  <c r="I90" i="14"/>
  <c r="G90" i="14"/>
  <c r="U89" i="14"/>
  <c r="T89" i="14"/>
  <c r="O89" i="14"/>
  <c r="N89" i="14"/>
  <c r="M89" i="14"/>
  <c r="K89" i="14"/>
  <c r="I89" i="14"/>
  <c r="G89" i="14"/>
  <c r="U88" i="14"/>
  <c r="T88" i="14"/>
  <c r="N88" i="14"/>
  <c r="O88" i="14" s="1"/>
  <c r="M88" i="14"/>
  <c r="K88" i="14"/>
  <c r="I88" i="14"/>
  <c r="G88" i="14"/>
  <c r="S85" i="14"/>
  <c r="R85" i="14"/>
  <c r="Q85" i="14"/>
  <c r="T85" i="14" s="1"/>
  <c r="P85" i="14"/>
  <c r="L85" i="14"/>
  <c r="J85" i="14"/>
  <c r="K85" i="14" s="1"/>
  <c r="H85" i="14"/>
  <c r="F85" i="14"/>
  <c r="E85" i="14"/>
  <c r="M85" i="14" s="1"/>
  <c r="D85" i="14"/>
  <c r="S84" i="14"/>
  <c r="R84" i="14"/>
  <c r="Q84" i="14"/>
  <c r="T84" i="14" s="1"/>
  <c r="P84" i="14"/>
  <c r="U84" i="14" s="1"/>
  <c r="L84" i="14"/>
  <c r="J84" i="14"/>
  <c r="H84" i="14"/>
  <c r="F84" i="14"/>
  <c r="N84" i="14" s="1"/>
  <c r="E84" i="14"/>
  <c r="D84" i="14"/>
  <c r="U83" i="14"/>
  <c r="T83" i="14"/>
  <c r="O83" i="14"/>
  <c r="N83" i="14"/>
  <c r="M83" i="14"/>
  <c r="K83" i="14"/>
  <c r="I83" i="14"/>
  <c r="G83" i="14"/>
  <c r="U82" i="14"/>
  <c r="T82" i="14"/>
  <c r="O82" i="14"/>
  <c r="N82" i="14"/>
  <c r="M82" i="14"/>
  <c r="K82" i="14"/>
  <c r="I82" i="14"/>
  <c r="G82" i="14"/>
  <c r="U81" i="14"/>
  <c r="T81" i="14"/>
  <c r="N81" i="14"/>
  <c r="O81" i="14" s="1"/>
  <c r="M81" i="14"/>
  <c r="K81" i="14"/>
  <c r="I81" i="14"/>
  <c r="G81" i="14"/>
  <c r="U80" i="14"/>
  <c r="T80" i="14"/>
  <c r="N80" i="14"/>
  <c r="O80" i="14" s="1"/>
  <c r="M80" i="14"/>
  <c r="K80" i="14"/>
  <c r="I80" i="14"/>
  <c r="G80" i="14"/>
  <c r="U79" i="14"/>
  <c r="T79" i="14"/>
  <c r="N79" i="14"/>
  <c r="O79" i="14" s="1"/>
  <c r="M79" i="14"/>
  <c r="K79" i="14"/>
  <c r="I79" i="14"/>
  <c r="G79" i="14"/>
  <c r="S78" i="14"/>
  <c r="R78" i="14"/>
  <c r="Q78" i="14"/>
  <c r="T78" i="14" s="1"/>
  <c r="P78" i="14"/>
  <c r="U78" i="14" s="1"/>
  <c r="L78" i="14"/>
  <c r="J78" i="14"/>
  <c r="K78" i="14" s="1"/>
  <c r="H78" i="14"/>
  <c r="F78" i="14"/>
  <c r="N78" i="14" s="1"/>
  <c r="E78" i="14"/>
  <c r="D78" i="14"/>
  <c r="U77" i="14"/>
  <c r="T77" i="14"/>
  <c r="O77" i="14"/>
  <c r="N77" i="14"/>
  <c r="M77" i="14"/>
  <c r="K77" i="14"/>
  <c r="I77" i="14"/>
  <c r="G77" i="14"/>
  <c r="U76" i="14"/>
  <c r="T76" i="14"/>
  <c r="N76" i="14"/>
  <c r="O76" i="14" s="1"/>
  <c r="M76" i="14"/>
  <c r="K76" i="14"/>
  <c r="I76" i="14"/>
  <c r="G76" i="14"/>
  <c r="U75" i="14"/>
  <c r="T75" i="14"/>
  <c r="N75" i="14"/>
  <c r="O75" i="14" s="1"/>
  <c r="M75" i="14"/>
  <c r="K75" i="14"/>
  <c r="I75" i="14"/>
  <c r="G75" i="14"/>
  <c r="U74" i="14"/>
  <c r="T74" i="14"/>
  <c r="N74" i="14"/>
  <c r="O74" i="14" s="1"/>
  <c r="M74" i="14"/>
  <c r="K74" i="14"/>
  <c r="I74" i="14"/>
  <c r="G74" i="14"/>
  <c r="U73" i="14"/>
  <c r="T73" i="14"/>
  <c r="N73" i="14"/>
  <c r="O73" i="14" s="1"/>
  <c r="M73" i="14"/>
  <c r="K73" i="14"/>
  <c r="I73" i="14"/>
  <c r="G73" i="14"/>
  <c r="U72" i="14"/>
  <c r="T72" i="14"/>
  <c r="N72" i="14"/>
  <c r="O72" i="14" s="1"/>
  <c r="M72" i="14"/>
  <c r="K72" i="14"/>
  <c r="I72" i="14"/>
  <c r="G72" i="14"/>
  <c r="U71" i="14"/>
  <c r="T71" i="14"/>
  <c r="N71" i="14"/>
  <c r="O71" i="14" s="1"/>
  <c r="M71" i="14"/>
  <c r="K71" i="14"/>
  <c r="I71" i="14"/>
  <c r="G71" i="14"/>
  <c r="S70" i="14"/>
  <c r="R70" i="14"/>
  <c r="Q70" i="14"/>
  <c r="P70" i="14"/>
  <c r="L70" i="14"/>
  <c r="J70" i="14"/>
  <c r="H70" i="14"/>
  <c r="F70" i="14"/>
  <c r="E70" i="14"/>
  <c r="M70" i="14" s="1"/>
  <c r="D70" i="14"/>
  <c r="U69" i="14"/>
  <c r="T69" i="14"/>
  <c r="O69" i="14"/>
  <c r="N69" i="14"/>
  <c r="M69" i="14"/>
  <c r="K69" i="14"/>
  <c r="I69" i="14"/>
  <c r="G69" i="14"/>
  <c r="U68" i="14"/>
  <c r="T68" i="14"/>
  <c r="N68" i="14"/>
  <c r="O68" i="14" s="1"/>
  <c r="M68" i="14"/>
  <c r="K68" i="14"/>
  <c r="I68" i="14"/>
  <c r="G68" i="14"/>
  <c r="U67" i="14"/>
  <c r="T67" i="14"/>
  <c r="N67" i="14"/>
  <c r="O67" i="14" s="1"/>
  <c r="M67" i="14"/>
  <c r="K67" i="14"/>
  <c r="I67" i="14"/>
  <c r="G67" i="14"/>
  <c r="U66" i="14"/>
  <c r="T66" i="14"/>
  <c r="N66" i="14"/>
  <c r="O66" i="14" s="1"/>
  <c r="M66" i="14"/>
  <c r="K66" i="14"/>
  <c r="I66" i="14"/>
  <c r="G66" i="14"/>
  <c r="U65" i="14"/>
  <c r="T65" i="14"/>
  <c r="N65" i="14"/>
  <c r="O65" i="14" s="1"/>
  <c r="M65" i="14"/>
  <c r="K65" i="14"/>
  <c r="I65" i="14"/>
  <c r="G65" i="14"/>
  <c r="U64" i="14"/>
  <c r="T64" i="14"/>
  <c r="N64" i="14"/>
  <c r="O64" i="14" s="1"/>
  <c r="M64" i="14"/>
  <c r="K64" i="14"/>
  <c r="I64" i="14"/>
  <c r="G64" i="14"/>
  <c r="S63" i="14"/>
  <c r="R63" i="14"/>
  <c r="Q63" i="14"/>
  <c r="T63" i="14" s="1"/>
  <c r="P63" i="14"/>
  <c r="L63" i="14"/>
  <c r="J63" i="14"/>
  <c r="H63" i="14"/>
  <c r="F63" i="14"/>
  <c r="N63" i="14" s="1"/>
  <c r="E63" i="14"/>
  <c r="M63" i="14" s="1"/>
  <c r="D63" i="14"/>
  <c r="U62" i="14"/>
  <c r="T62" i="14"/>
  <c r="O62" i="14"/>
  <c r="N62" i="14"/>
  <c r="M62" i="14"/>
  <c r="K62" i="14"/>
  <c r="I62" i="14"/>
  <c r="G62" i="14"/>
  <c r="U61" i="14"/>
  <c r="T61" i="14"/>
  <c r="N61" i="14"/>
  <c r="O61" i="14" s="1"/>
  <c r="M61" i="14"/>
  <c r="K61" i="14"/>
  <c r="I61" i="14"/>
  <c r="G61" i="14"/>
  <c r="U60" i="14"/>
  <c r="T60" i="14"/>
  <c r="O60" i="14"/>
  <c r="N60" i="14"/>
  <c r="M60" i="14"/>
  <c r="K60" i="14"/>
  <c r="I60" i="14"/>
  <c r="G60" i="14"/>
  <c r="U59" i="14"/>
  <c r="T59" i="14"/>
  <c r="N59" i="14"/>
  <c r="O59" i="14" s="1"/>
  <c r="M59" i="14"/>
  <c r="K59" i="14"/>
  <c r="I59" i="14"/>
  <c r="G59" i="14"/>
  <c r="T58" i="14"/>
  <c r="S58" i="14"/>
  <c r="R58" i="14"/>
  <c r="Q58" i="14"/>
  <c r="P58" i="14"/>
  <c r="U58" i="14" s="1"/>
  <c r="L58" i="14"/>
  <c r="J58" i="14"/>
  <c r="H58" i="14"/>
  <c r="F58" i="14"/>
  <c r="N58" i="14" s="1"/>
  <c r="E58" i="14"/>
  <c r="M58" i="14" s="1"/>
  <c r="D58" i="14"/>
  <c r="U57" i="14"/>
  <c r="T57" i="14"/>
  <c r="N57" i="14"/>
  <c r="O57" i="14" s="1"/>
  <c r="M57" i="14"/>
  <c r="K57" i="14"/>
  <c r="I57" i="14"/>
  <c r="G57" i="14"/>
  <c r="T54" i="14"/>
  <c r="S54" i="14"/>
  <c r="R54" i="14"/>
  <c r="Q54" i="14"/>
  <c r="P54" i="14"/>
  <c r="L54" i="14"/>
  <c r="J54" i="14"/>
  <c r="K54" i="14" s="1"/>
  <c r="H54" i="14"/>
  <c r="F54" i="14"/>
  <c r="N54" i="14" s="1"/>
  <c r="E54" i="14"/>
  <c r="D54" i="14"/>
  <c r="S53" i="14"/>
  <c r="R53" i="14"/>
  <c r="Q53" i="14"/>
  <c r="T53" i="14" s="1"/>
  <c r="P53" i="14"/>
  <c r="L53" i="14"/>
  <c r="J53" i="14"/>
  <c r="H53" i="14"/>
  <c r="F53" i="14"/>
  <c r="E53" i="14"/>
  <c r="D53" i="14"/>
  <c r="U52" i="14"/>
  <c r="T52" i="14"/>
  <c r="N52" i="14"/>
  <c r="O52" i="14" s="1"/>
  <c r="M52" i="14"/>
  <c r="K52" i="14"/>
  <c r="I52" i="14"/>
  <c r="G52" i="14"/>
  <c r="U51" i="14"/>
  <c r="T51" i="14"/>
  <c r="O51" i="14"/>
  <c r="N51" i="14"/>
  <c r="M51" i="14"/>
  <c r="K51" i="14"/>
  <c r="I51" i="14"/>
  <c r="G51" i="14"/>
  <c r="U50" i="14"/>
  <c r="T50" i="14"/>
  <c r="O50" i="14"/>
  <c r="N50" i="14"/>
  <c r="M50" i="14"/>
  <c r="K50" i="14"/>
  <c r="I50" i="14"/>
  <c r="G50" i="14"/>
  <c r="U49" i="14"/>
  <c r="T49" i="14"/>
  <c r="O49" i="14"/>
  <c r="N49" i="14"/>
  <c r="M49" i="14"/>
  <c r="K49" i="14"/>
  <c r="I49" i="14"/>
  <c r="G49" i="14"/>
  <c r="U48" i="14"/>
  <c r="T48" i="14"/>
  <c r="O48" i="14"/>
  <c r="N48" i="14"/>
  <c r="M48" i="14"/>
  <c r="K48" i="14"/>
  <c r="I48" i="14"/>
  <c r="G48" i="14"/>
  <c r="T47" i="14"/>
  <c r="S47" i="14"/>
  <c r="R47" i="14"/>
  <c r="Q47" i="14"/>
  <c r="P47" i="14"/>
  <c r="U47" i="14" s="1"/>
  <c r="L47" i="14"/>
  <c r="J47" i="14"/>
  <c r="H47" i="14"/>
  <c r="F47" i="14"/>
  <c r="E47" i="14"/>
  <c r="M47" i="14" s="1"/>
  <c r="D47" i="14"/>
  <c r="O47" i="14" s="1"/>
  <c r="U46" i="14"/>
  <c r="T46" i="14"/>
  <c r="O46" i="14"/>
  <c r="N46" i="14"/>
  <c r="M46" i="14"/>
  <c r="K46" i="14"/>
  <c r="I46" i="14"/>
  <c r="G46" i="14"/>
  <c r="U45" i="14"/>
  <c r="T45" i="14"/>
  <c r="O45" i="14"/>
  <c r="N45" i="14"/>
  <c r="M45" i="14"/>
  <c r="K45" i="14"/>
  <c r="I45" i="14"/>
  <c r="G45" i="14"/>
  <c r="U44" i="14"/>
  <c r="T44" i="14"/>
  <c r="O44" i="14"/>
  <c r="N44" i="14"/>
  <c r="M44" i="14"/>
  <c r="K44" i="14"/>
  <c r="I44" i="14"/>
  <c r="G44" i="14"/>
  <c r="U43" i="14"/>
  <c r="T43" i="14"/>
  <c r="O43" i="14"/>
  <c r="N43" i="14"/>
  <c r="M43" i="14"/>
  <c r="K43" i="14"/>
  <c r="I43" i="14"/>
  <c r="G43" i="14"/>
  <c r="U42" i="14"/>
  <c r="T42" i="14"/>
  <c r="O42" i="14"/>
  <c r="N42" i="14"/>
  <c r="M42" i="14"/>
  <c r="K42" i="14"/>
  <c r="I42" i="14"/>
  <c r="G42" i="14"/>
  <c r="U41" i="14"/>
  <c r="T41" i="14"/>
  <c r="O41" i="14"/>
  <c r="N41" i="14"/>
  <c r="M41" i="14"/>
  <c r="K41" i="14"/>
  <c r="I41" i="14"/>
  <c r="G41" i="14"/>
  <c r="S40" i="14"/>
  <c r="T40" i="14" s="1"/>
  <c r="R40" i="14"/>
  <c r="Q40" i="14"/>
  <c r="P40" i="14"/>
  <c r="L40" i="14"/>
  <c r="J40" i="14"/>
  <c r="H40" i="14"/>
  <c r="F40" i="14"/>
  <c r="E40" i="14"/>
  <c r="D40" i="14"/>
  <c r="U39" i="14"/>
  <c r="T39" i="14"/>
  <c r="N39" i="14"/>
  <c r="O39" i="14" s="1"/>
  <c r="M39" i="14"/>
  <c r="K39" i="14"/>
  <c r="I39" i="14"/>
  <c r="G39" i="14"/>
  <c r="U38" i="14"/>
  <c r="T38" i="14"/>
  <c r="O38" i="14"/>
  <c r="N38" i="14"/>
  <c r="M38" i="14"/>
  <c r="K38" i="14"/>
  <c r="I38" i="14"/>
  <c r="G38" i="14"/>
  <c r="U37" i="14"/>
  <c r="T37" i="14"/>
  <c r="O37" i="14"/>
  <c r="N37" i="14"/>
  <c r="M37" i="14"/>
  <c r="K37" i="14"/>
  <c r="I37" i="14"/>
  <c r="G37" i="14"/>
  <c r="U36" i="14"/>
  <c r="T36" i="14"/>
  <c r="O36" i="14"/>
  <c r="N36" i="14"/>
  <c r="M36" i="14"/>
  <c r="K36" i="14"/>
  <c r="I36" i="14"/>
  <c r="G36" i="14"/>
  <c r="S35" i="14"/>
  <c r="R35" i="14"/>
  <c r="Q35" i="14"/>
  <c r="T35" i="14" s="1"/>
  <c r="P35" i="14"/>
  <c r="L35" i="14"/>
  <c r="J35" i="14"/>
  <c r="K35" i="14" s="1"/>
  <c r="H35" i="14"/>
  <c r="F35" i="14"/>
  <c r="E35" i="14"/>
  <c r="D35" i="14"/>
  <c r="U34" i="14"/>
  <c r="T34" i="14"/>
  <c r="N34" i="14"/>
  <c r="O34" i="14" s="1"/>
  <c r="M34" i="14"/>
  <c r="K34" i="14"/>
  <c r="I34" i="14"/>
  <c r="G34" i="14"/>
  <c r="U33" i="14"/>
  <c r="T33" i="14"/>
  <c r="O33" i="14"/>
  <c r="N33" i="14"/>
  <c r="M33" i="14"/>
  <c r="K33" i="14"/>
  <c r="I33" i="14"/>
  <c r="G33" i="14"/>
  <c r="U32" i="14"/>
  <c r="T32" i="14"/>
  <c r="O32" i="14"/>
  <c r="N32" i="14"/>
  <c r="M32" i="14"/>
  <c r="K32" i="14"/>
  <c r="I32" i="14"/>
  <c r="G32" i="14"/>
  <c r="U31" i="14"/>
  <c r="T31" i="14"/>
  <c r="N31" i="14"/>
  <c r="O31" i="14" s="1"/>
  <c r="M31" i="14"/>
  <c r="K31" i="14"/>
  <c r="I31" i="14"/>
  <c r="G31" i="14"/>
  <c r="U30" i="14"/>
  <c r="T30" i="14"/>
  <c r="O30" i="14"/>
  <c r="N30" i="14"/>
  <c r="M30" i="14"/>
  <c r="K30" i="14"/>
  <c r="I30" i="14"/>
  <c r="G30" i="14"/>
  <c r="U29" i="14"/>
  <c r="T29" i="14"/>
  <c r="O29" i="14"/>
  <c r="N29" i="14"/>
  <c r="M29" i="14"/>
  <c r="K29" i="14"/>
  <c r="I29" i="14"/>
  <c r="G29" i="14"/>
  <c r="U28" i="14"/>
  <c r="T28" i="14"/>
  <c r="O28" i="14"/>
  <c r="N28" i="14"/>
  <c r="M28" i="14"/>
  <c r="K28" i="14"/>
  <c r="I28" i="14"/>
  <c r="G28" i="14"/>
  <c r="S27" i="14"/>
  <c r="R27" i="14"/>
  <c r="Q27" i="14"/>
  <c r="P27" i="14"/>
  <c r="L27" i="14"/>
  <c r="J27" i="14"/>
  <c r="H27" i="14"/>
  <c r="F27" i="14"/>
  <c r="E27" i="14"/>
  <c r="M27" i="14" s="1"/>
  <c r="D27" i="14"/>
  <c r="U26" i="14"/>
  <c r="T26" i="14"/>
  <c r="N26" i="14"/>
  <c r="O26" i="14" s="1"/>
  <c r="M26" i="14"/>
  <c r="K26" i="14"/>
  <c r="I26" i="14"/>
  <c r="G26" i="14"/>
  <c r="U25" i="14"/>
  <c r="T25" i="14"/>
  <c r="O25" i="14"/>
  <c r="N25" i="14"/>
  <c r="M25" i="14"/>
  <c r="K25" i="14"/>
  <c r="I25" i="14"/>
  <c r="G25" i="14"/>
  <c r="U24" i="14"/>
  <c r="T24" i="14"/>
  <c r="N24" i="14"/>
  <c r="O24" i="14" s="1"/>
  <c r="M24" i="14"/>
  <c r="K24" i="14"/>
  <c r="I24" i="14"/>
  <c r="G24" i="14"/>
  <c r="U23" i="14"/>
  <c r="T23" i="14"/>
  <c r="O23" i="14"/>
  <c r="N23" i="14"/>
  <c r="M23" i="14"/>
  <c r="K23" i="14"/>
  <c r="I23" i="14"/>
  <c r="G23" i="14"/>
  <c r="U22" i="14"/>
  <c r="T22" i="14"/>
  <c r="O22" i="14"/>
  <c r="N22" i="14"/>
  <c r="M22" i="14"/>
  <c r="K22" i="14"/>
  <c r="I22" i="14"/>
  <c r="G22" i="14"/>
  <c r="U21" i="14"/>
  <c r="T21" i="14"/>
  <c r="O21" i="14"/>
  <c r="N21" i="14"/>
  <c r="M21" i="14"/>
  <c r="K21" i="14"/>
  <c r="I21" i="14"/>
  <c r="G21" i="14"/>
  <c r="U20" i="14"/>
  <c r="T20" i="14"/>
  <c r="O20" i="14"/>
  <c r="N20" i="14"/>
  <c r="M20" i="14"/>
  <c r="K20" i="14"/>
  <c r="I20" i="14"/>
  <c r="G20" i="14"/>
  <c r="T19" i="14"/>
  <c r="S19" i="14"/>
  <c r="R19" i="14"/>
  <c r="Q19" i="14"/>
  <c r="P19" i="14"/>
  <c r="U19" i="14" s="1"/>
  <c r="L19" i="14"/>
  <c r="J19" i="14"/>
  <c r="H19" i="14"/>
  <c r="F19" i="14"/>
  <c r="N19" i="14" s="1"/>
  <c r="E19" i="14"/>
  <c r="M19" i="14" s="1"/>
  <c r="D19" i="14"/>
  <c r="U18" i="14"/>
  <c r="T18" i="14"/>
  <c r="O18" i="14"/>
  <c r="N18" i="14"/>
  <c r="M18" i="14"/>
  <c r="K18" i="14"/>
  <c r="I18" i="14"/>
  <c r="G18" i="14"/>
  <c r="U17" i="14"/>
  <c r="T17" i="14"/>
  <c r="N17" i="14"/>
  <c r="O17" i="14" s="1"/>
  <c r="M17" i="14"/>
  <c r="K17" i="14"/>
  <c r="I17" i="14"/>
  <c r="G17" i="14"/>
  <c r="U16" i="14"/>
  <c r="T16" i="14"/>
  <c r="N16" i="14"/>
  <c r="O16" i="14" s="1"/>
  <c r="M16" i="14"/>
  <c r="K16" i="14"/>
  <c r="I16" i="14"/>
  <c r="G16" i="14"/>
  <c r="U15" i="14"/>
  <c r="T15" i="14"/>
  <c r="N15" i="14"/>
  <c r="O15" i="14" s="1"/>
  <c r="M15" i="14"/>
  <c r="K15" i="14"/>
  <c r="I15" i="14"/>
  <c r="G15" i="14"/>
  <c r="U14" i="14"/>
  <c r="T14" i="14"/>
  <c r="N14" i="14"/>
  <c r="O14" i="14" s="1"/>
  <c r="M14" i="14"/>
  <c r="K14" i="14"/>
  <c r="I14" i="14"/>
  <c r="G14" i="14"/>
  <c r="U13" i="14"/>
  <c r="T13" i="14"/>
  <c r="N13" i="14"/>
  <c r="O13" i="14" s="1"/>
  <c r="M13" i="14"/>
  <c r="K13" i="14"/>
  <c r="I13" i="14"/>
  <c r="G13" i="14"/>
  <c r="U12" i="14"/>
  <c r="T12" i="14"/>
  <c r="N12" i="14"/>
  <c r="O12" i="14" s="1"/>
  <c r="M12" i="14"/>
  <c r="K12" i="14"/>
  <c r="I12" i="14"/>
  <c r="G12" i="14"/>
  <c r="U11" i="14"/>
  <c r="T11" i="14"/>
  <c r="N11" i="14"/>
  <c r="O11" i="14" s="1"/>
  <c r="M11" i="14"/>
  <c r="K11" i="14"/>
  <c r="I11" i="14"/>
  <c r="G11" i="14"/>
  <c r="S10" i="14"/>
  <c r="T10" i="14" s="1"/>
  <c r="R10" i="14"/>
  <c r="Q10" i="14"/>
  <c r="P10" i="14"/>
  <c r="L10" i="14"/>
  <c r="J10" i="14"/>
  <c r="H10" i="14"/>
  <c r="F10" i="14"/>
  <c r="E10" i="14"/>
  <c r="D10" i="14"/>
  <c r="U9" i="14"/>
  <c r="T9" i="14"/>
  <c r="N9" i="14"/>
  <c r="O9" i="14" s="1"/>
  <c r="M9" i="14"/>
  <c r="K9" i="14"/>
  <c r="I9" i="14"/>
  <c r="G9" i="14"/>
  <c r="U8" i="14"/>
  <c r="T8" i="14"/>
  <c r="N8" i="14"/>
  <c r="O8" i="14" s="1"/>
  <c r="M8" i="14"/>
  <c r="K8" i="14"/>
  <c r="I8" i="14"/>
  <c r="G8" i="14"/>
  <c r="T339" i="13"/>
  <c r="S339" i="13"/>
  <c r="R339" i="13"/>
  <c r="Q339" i="13"/>
  <c r="P339" i="13"/>
  <c r="L339" i="13"/>
  <c r="J339" i="13"/>
  <c r="H339" i="13"/>
  <c r="F339" i="13"/>
  <c r="E339" i="13"/>
  <c r="D339" i="13"/>
  <c r="S338" i="13"/>
  <c r="R338" i="13"/>
  <c r="Q338" i="13"/>
  <c r="T338" i="13" s="1"/>
  <c r="P338" i="13"/>
  <c r="L338" i="13"/>
  <c r="J338" i="13"/>
  <c r="H338" i="13"/>
  <c r="F338" i="13"/>
  <c r="N338" i="13" s="1"/>
  <c r="E338" i="13"/>
  <c r="M338" i="13" s="1"/>
  <c r="D338" i="13"/>
  <c r="T337" i="13"/>
  <c r="S337" i="13"/>
  <c r="R337" i="13"/>
  <c r="Q337" i="13"/>
  <c r="P337" i="13"/>
  <c r="U337" i="13" s="1"/>
  <c r="L337" i="13"/>
  <c r="J337" i="13"/>
  <c r="H337" i="13"/>
  <c r="F337" i="13"/>
  <c r="N337" i="13" s="1"/>
  <c r="E337" i="13"/>
  <c r="D337" i="13"/>
  <c r="U336" i="13"/>
  <c r="T336" i="13"/>
  <c r="O336" i="13"/>
  <c r="N336" i="13"/>
  <c r="M336" i="13"/>
  <c r="K336" i="13"/>
  <c r="I336" i="13"/>
  <c r="G336" i="13"/>
  <c r="U335" i="13"/>
  <c r="T335" i="13"/>
  <c r="N335" i="13"/>
  <c r="O335" i="13" s="1"/>
  <c r="M335" i="13"/>
  <c r="K335" i="13"/>
  <c r="I335" i="13"/>
  <c r="G335" i="13"/>
  <c r="U334" i="13"/>
  <c r="T334" i="13"/>
  <c r="N334" i="13"/>
  <c r="O334" i="13" s="1"/>
  <c r="M334" i="13"/>
  <c r="K334" i="13"/>
  <c r="I334" i="13"/>
  <c r="G334" i="13"/>
  <c r="U333" i="13"/>
  <c r="T333" i="13"/>
  <c r="N333" i="13"/>
  <c r="O333" i="13" s="1"/>
  <c r="M333" i="13"/>
  <c r="K333" i="13"/>
  <c r="I333" i="13"/>
  <c r="G333" i="13"/>
  <c r="T332" i="13"/>
  <c r="S332" i="13"/>
  <c r="R332" i="13"/>
  <c r="Q332" i="13"/>
  <c r="P332" i="13"/>
  <c r="U332" i="13" s="1"/>
  <c r="L332" i="13"/>
  <c r="J332" i="13"/>
  <c r="K332" i="13" s="1"/>
  <c r="H332" i="13"/>
  <c r="F332" i="13"/>
  <c r="N332" i="13" s="1"/>
  <c r="E332" i="13"/>
  <c r="D332" i="13"/>
  <c r="I332" i="13" s="1"/>
  <c r="U331" i="13"/>
  <c r="T331" i="13"/>
  <c r="O331" i="13"/>
  <c r="N331" i="13"/>
  <c r="M331" i="13"/>
  <c r="K331" i="13"/>
  <c r="I331" i="13"/>
  <c r="G331" i="13"/>
  <c r="U330" i="13"/>
  <c r="T330" i="13"/>
  <c r="N330" i="13"/>
  <c r="O330" i="13" s="1"/>
  <c r="M330" i="13"/>
  <c r="K330" i="13"/>
  <c r="I330" i="13"/>
  <c r="G330" i="13"/>
  <c r="U329" i="13"/>
  <c r="T329" i="13"/>
  <c r="N329" i="13"/>
  <c r="O329" i="13" s="1"/>
  <c r="M329" i="13"/>
  <c r="K329" i="13"/>
  <c r="I329" i="13"/>
  <c r="G329" i="13"/>
  <c r="U328" i="13"/>
  <c r="T328" i="13"/>
  <c r="N328" i="13"/>
  <c r="O328" i="13" s="1"/>
  <c r="M328" i="13"/>
  <c r="K328" i="13"/>
  <c r="I328" i="13"/>
  <c r="G328" i="13"/>
  <c r="U327" i="13"/>
  <c r="T327" i="13"/>
  <c r="N327" i="13"/>
  <c r="O327" i="13" s="1"/>
  <c r="M327" i="13"/>
  <c r="K327" i="13"/>
  <c r="I327" i="13"/>
  <c r="G327" i="13"/>
  <c r="U326" i="13"/>
  <c r="T326" i="13"/>
  <c r="N326" i="13"/>
  <c r="O326" i="13" s="1"/>
  <c r="M326" i="13"/>
  <c r="K326" i="13"/>
  <c r="I326" i="13"/>
  <c r="G326" i="13"/>
  <c r="U325" i="13"/>
  <c r="T325" i="13"/>
  <c r="N325" i="13"/>
  <c r="O325" i="13" s="1"/>
  <c r="M325" i="13"/>
  <c r="K325" i="13"/>
  <c r="I325" i="13"/>
  <c r="G325" i="13"/>
  <c r="U324" i="13"/>
  <c r="T324" i="13"/>
  <c r="N324" i="13"/>
  <c r="O324" i="13" s="1"/>
  <c r="M324" i="13"/>
  <c r="K324" i="13"/>
  <c r="I324" i="13"/>
  <c r="G324" i="13"/>
  <c r="S323" i="13"/>
  <c r="T323" i="13" s="1"/>
  <c r="R323" i="13"/>
  <c r="Q323" i="13"/>
  <c r="P323" i="13"/>
  <c r="L323" i="13"/>
  <c r="J323" i="13"/>
  <c r="H323" i="13"/>
  <c r="F323" i="13"/>
  <c r="E323" i="13"/>
  <c r="K323" i="13" s="1"/>
  <c r="D323" i="13"/>
  <c r="U322" i="13"/>
  <c r="T322" i="13"/>
  <c r="O322" i="13"/>
  <c r="N322" i="13"/>
  <c r="M322" i="13"/>
  <c r="K322" i="13"/>
  <c r="I322" i="13"/>
  <c r="G322" i="13"/>
  <c r="U321" i="13"/>
  <c r="T321" i="13"/>
  <c r="N321" i="13"/>
  <c r="O321" i="13" s="1"/>
  <c r="M321" i="13"/>
  <c r="K321" i="13"/>
  <c r="I321" i="13"/>
  <c r="G321" i="13"/>
  <c r="U320" i="13"/>
  <c r="T320" i="13"/>
  <c r="N320" i="13"/>
  <c r="O320" i="13" s="1"/>
  <c r="M320" i="13"/>
  <c r="K320" i="13"/>
  <c r="I320" i="13"/>
  <c r="G320" i="13"/>
  <c r="U319" i="13"/>
  <c r="T319" i="13"/>
  <c r="N319" i="13"/>
  <c r="O319" i="13" s="1"/>
  <c r="M319" i="13"/>
  <c r="K319" i="13"/>
  <c r="I319" i="13"/>
  <c r="G319" i="13"/>
  <c r="U318" i="13"/>
  <c r="T318" i="13"/>
  <c r="N318" i="13"/>
  <c r="O318" i="13" s="1"/>
  <c r="M318" i="13"/>
  <c r="K318" i="13"/>
  <c r="I318" i="13"/>
  <c r="G318" i="13"/>
  <c r="S317" i="13"/>
  <c r="R317" i="13"/>
  <c r="Q317" i="13"/>
  <c r="P317" i="13"/>
  <c r="U317" i="13" s="1"/>
  <c r="L317" i="13"/>
  <c r="J317" i="13"/>
  <c r="K317" i="13" s="1"/>
  <c r="H317" i="13"/>
  <c r="F317" i="13"/>
  <c r="N317" i="13" s="1"/>
  <c r="E317" i="13"/>
  <c r="M317" i="13" s="1"/>
  <c r="D317" i="13"/>
  <c r="I317" i="13" s="1"/>
  <c r="U316" i="13"/>
  <c r="T316" i="13"/>
  <c r="O316" i="13"/>
  <c r="N316" i="13"/>
  <c r="M316" i="13"/>
  <c r="K316" i="13"/>
  <c r="I316" i="13"/>
  <c r="G316" i="13"/>
  <c r="U315" i="13"/>
  <c r="T315" i="13"/>
  <c r="N315" i="13"/>
  <c r="O315" i="13" s="1"/>
  <c r="M315" i="13"/>
  <c r="K315" i="13"/>
  <c r="I315" i="13"/>
  <c r="G315" i="13"/>
  <c r="U314" i="13"/>
  <c r="T314" i="13"/>
  <c r="N314" i="13"/>
  <c r="O314" i="13" s="1"/>
  <c r="M314" i="13"/>
  <c r="K314" i="13"/>
  <c r="I314" i="13"/>
  <c r="G314" i="13"/>
  <c r="U313" i="13"/>
  <c r="T313" i="13"/>
  <c r="N313" i="13"/>
  <c r="O313" i="13" s="1"/>
  <c r="M313" i="13"/>
  <c r="K313" i="13"/>
  <c r="I313" i="13"/>
  <c r="G313" i="13"/>
  <c r="U312" i="13"/>
  <c r="T312" i="13"/>
  <c r="N312" i="13"/>
  <c r="O312" i="13" s="1"/>
  <c r="M312" i="13"/>
  <c r="K312" i="13"/>
  <c r="I312" i="13"/>
  <c r="G312" i="13"/>
  <c r="U311" i="13"/>
  <c r="T311" i="13"/>
  <c r="N311" i="13"/>
  <c r="O311" i="13" s="1"/>
  <c r="M311" i="13"/>
  <c r="K311" i="13"/>
  <c r="I311" i="13"/>
  <c r="G311" i="13"/>
  <c r="T310" i="13"/>
  <c r="S310" i="13"/>
  <c r="R310" i="13"/>
  <c r="Q310" i="13"/>
  <c r="P310" i="13"/>
  <c r="U310" i="13" s="1"/>
  <c r="L310" i="13"/>
  <c r="J310" i="13"/>
  <c r="H310" i="13"/>
  <c r="F310" i="13"/>
  <c r="N310" i="13" s="1"/>
  <c r="E310" i="13"/>
  <c r="D310" i="13"/>
  <c r="U309" i="13"/>
  <c r="T309" i="13"/>
  <c r="N309" i="13"/>
  <c r="O309" i="13" s="1"/>
  <c r="M309" i="13"/>
  <c r="K309" i="13"/>
  <c r="I309" i="13"/>
  <c r="G309" i="13"/>
  <c r="U308" i="13"/>
  <c r="T308" i="13"/>
  <c r="N308" i="13"/>
  <c r="O308" i="13" s="1"/>
  <c r="M308" i="13"/>
  <c r="K308" i="13"/>
  <c r="I308" i="13"/>
  <c r="G308" i="13"/>
  <c r="U307" i="13"/>
  <c r="T307" i="13"/>
  <c r="N307" i="13"/>
  <c r="O307" i="13" s="1"/>
  <c r="M307" i="13"/>
  <c r="K307" i="13"/>
  <c r="I307" i="13"/>
  <c r="G307" i="13"/>
  <c r="U306" i="13"/>
  <c r="T306" i="13"/>
  <c r="N306" i="13"/>
  <c r="O306" i="13" s="1"/>
  <c r="M306" i="13"/>
  <c r="K306" i="13"/>
  <c r="I306" i="13"/>
  <c r="G306" i="13"/>
  <c r="U305" i="13"/>
  <c r="T305" i="13"/>
  <c r="N305" i="13"/>
  <c r="O305" i="13" s="1"/>
  <c r="M305" i="13"/>
  <c r="K305" i="13"/>
  <c r="I305" i="13"/>
  <c r="G305" i="13"/>
  <c r="U304" i="13"/>
  <c r="T304" i="13"/>
  <c r="N304" i="13"/>
  <c r="O304" i="13" s="1"/>
  <c r="M304" i="13"/>
  <c r="K304" i="13"/>
  <c r="I304" i="13"/>
  <c r="G304" i="13"/>
  <c r="S303" i="13"/>
  <c r="T303" i="13" s="1"/>
  <c r="R303" i="13"/>
  <c r="Q303" i="13"/>
  <c r="P303" i="13"/>
  <c r="U303" i="13" s="1"/>
  <c r="L303" i="13"/>
  <c r="J303" i="13"/>
  <c r="H303" i="13"/>
  <c r="F303" i="13"/>
  <c r="E303" i="13"/>
  <c r="M303" i="13" s="1"/>
  <c r="D303" i="13"/>
  <c r="I303" i="13" s="1"/>
  <c r="U302" i="13"/>
  <c r="T302" i="13"/>
  <c r="N302" i="13"/>
  <c r="O302" i="13" s="1"/>
  <c r="M302" i="13"/>
  <c r="K302" i="13"/>
  <c r="I302" i="13"/>
  <c r="G302" i="13"/>
  <c r="T299" i="13"/>
  <c r="S299" i="13"/>
  <c r="R299" i="13"/>
  <c r="Q299" i="13"/>
  <c r="P299" i="13"/>
  <c r="L299" i="13"/>
  <c r="J299" i="13"/>
  <c r="H299" i="13"/>
  <c r="F299" i="13"/>
  <c r="E299" i="13"/>
  <c r="D299" i="13"/>
  <c r="S298" i="13"/>
  <c r="R298" i="13"/>
  <c r="Q298" i="13"/>
  <c r="P298" i="13"/>
  <c r="U298" i="13" s="1"/>
  <c r="L298" i="13"/>
  <c r="J298" i="13"/>
  <c r="K298" i="13" s="1"/>
  <c r="H298" i="13"/>
  <c r="F298" i="13"/>
  <c r="E298" i="13"/>
  <c r="D298" i="13"/>
  <c r="I298" i="13" s="1"/>
  <c r="U297" i="13"/>
  <c r="T297" i="13"/>
  <c r="O297" i="13"/>
  <c r="N297" i="13"/>
  <c r="M297" i="13"/>
  <c r="K297" i="13"/>
  <c r="I297" i="13"/>
  <c r="G297" i="13"/>
  <c r="U296" i="13"/>
  <c r="T296" i="13"/>
  <c r="N296" i="13"/>
  <c r="O296" i="13" s="1"/>
  <c r="M296" i="13"/>
  <c r="K296" i="13"/>
  <c r="I296" i="13"/>
  <c r="G296" i="13"/>
  <c r="U295" i="13"/>
  <c r="T295" i="13"/>
  <c r="N295" i="13"/>
  <c r="O295" i="13" s="1"/>
  <c r="M295" i="13"/>
  <c r="K295" i="13"/>
  <c r="I295" i="13"/>
  <c r="G295" i="13"/>
  <c r="U294" i="13"/>
  <c r="T294" i="13"/>
  <c r="N294" i="13"/>
  <c r="O294" i="13" s="1"/>
  <c r="M294" i="13"/>
  <c r="K294" i="13"/>
  <c r="I294" i="13"/>
  <c r="G294" i="13"/>
  <c r="U293" i="13"/>
  <c r="T293" i="13"/>
  <c r="N293" i="13"/>
  <c r="O293" i="13" s="1"/>
  <c r="M293" i="13"/>
  <c r="K293" i="13"/>
  <c r="I293" i="13"/>
  <c r="G293" i="13"/>
  <c r="S292" i="13"/>
  <c r="R292" i="13"/>
  <c r="Q292" i="13"/>
  <c r="P292" i="13"/>
  <c r="L292" i="13"/>
  <c r="J292" i="13"/>
  <c r="H292" i="13"/>
  <c r="F292" i="13"/>
  <c r="E292" i="13"/>
  <c r="K292" i="13" s="1"/>
  <c r="D292" i="13"/>
  <c r="U291" i="13"/>
  <c r="T291" i="13"/>
  <c r="O291" i="13"/>
  <c r="N291" i="13"/>
  <c r="M291" i="13"/>
  <c r="K291" i="13"/>
  <c r="I291" i="13"/>
  <c r="G291" i="13"/>
  <c r="U290" i="13"/>
  <c r="T290" i="13"/>
  <c r="N290" i="13"/>
  <c r="O290" i="13" s="1"/>
  <c r="M290" i="13"/>
  <c r="K290" i="13"/>
  <c r="I290" i="13"/>
  <c r="G290" i="13"/>
  <c r="U289" i="13"/>
  <c r="T289" i="13"/>
  <c r="N289" i="13"/>
  <c r="O289" i="13" s="1"/>
  <c r="M289" i="13"/>
  <c r="K289" i="13"/>
  <c r="I289" i="13"/>
  <c r="G289" i="13"/>
  <c r="U288" i="13"/>
  <c r="T288" i="13"/>
  <c r="N288" i="13"/>
  <c r="O288" i="13" s="1"/>
  <c r="M288" i="13"/>
  <c r="K288" i="13"/>
  <c r="I288" i="13"/>
  <c r="G288" i="13"/>
  <c r="U287" i="13"/>
  <c r="T287" i="13"/>
  <c r="N287" i="13"/>
  <c r="O287" i="13" s="1"/>
  <c r="M287" i="13"/>
  <c r="K287" i="13"/>
  <c r="I287" i="13"/>
  <c r="G287" i="13"/>
  <c r="U286" i="13"/>
  <c r="T286" i="13"/>
  <c r="N286" i="13"/>
  <c r="O286" i="13" s="1"/>
  <c r="M286" i="13"/>
  <c r="K286" i="13"/>
  <c r="I286" i="13"/>
  <c r="G286" i="13"/>
  <c r="S285" i="13"/>
  <c r="T285" i="13" s="1"/>
  <c r="R285" i="13"/>
  <c r="Q285" i="13"/>
  <c r="P285" i="13"/>
  <c r="U285" i="13" s="1"/>
  <c r="L285" i="13"/>
  <c r="J285" i="13"/>
  <c r="K285" i="13" s="1"/>
  <c r="H285" i="13"/>
  <c r="F285" i="13"/>
  <c r="E285" i="13"/>
  <c r="M285" i="13" s="1"/>
  <c r="D285" i="13"/>
  <c r="I285" i="13" s="1"/>
  <c r="U284" i="13"/>
  <c r="T284" i="13"/>
  <c r="O284" i="13"/>
  <c r="N284" i="13"/>
  <c r="M284" i="13"/>
  <c r="K284" i="13"/>
  <c r="I284" i="13"/>
  <c r="G284" i="13"/>
  <c r="U283" i="13"/>
  <c r="T283" i="13"/>
  <c r="N283" i="13"/>
  <c r="O283" i="13" s="1"/>
  <c r="M283" i="13"/>
  <c r="K283" i="13"/>
  <c r="I283" i="13"/>
  <c r="G283" i="13"/>
  <c r="U282" i="13"/>
  <c r="T282" i="13"/>
  <c r="N282" i="13"/>
  <c r="O282" i="13" s="1"/>
  <c r="M282" i="13"/>
  <c r="K282" i="13"/>
  <c r="I282" i="13"/>
  <c r="G282" i="13"/>
  <c r="U281" i="13"/>
  <c r="T281" i="13"/>
  <c r="N281" i="13"/>
  <c r="O281" i="13" s="1"/>
  <c r="M281" i="13"/>
  <c r="K281" i="13"/>
  <c r="I281" i="13"/>
  <c r="G281" i="13"/>
  <c r="U280" i="13"/>
  <c r="T280" i="13"/>
  <c r="N280" i="13"/>
  <c r="O280" i="13" s="1"/>
  <c r="M280" i="13"/>
  <c r="K280" i="13"/>
  <c r="I280" i="13"/>
  <c r="G280" i="13"/>
  <c r="U279" i="13"/>
  <c r="T279" i="13"/>
  <c r="N279" i="13"/>
  <c r="O279" i="13" s="1"/>
  <c r="M279" i="13"/>
  <c r="K279" i="13"/>
  <c r="I279" i="13"/>
  <c r="G279" i="13"/>
  <c r="U278" i="13"/>
  <c r="T278" i="13"/>
  <c r="N278" i="13"/>
  <c r="O278" i="13" s="1"/>
  <c r="M278" i="13"/>
  <c r="K278" i="13"/>
  <c r="I278" i="13"/>
  <c r="G278" i="13"/>
  <c r="U277" i="13"/>
  <c r="T277" i="13"/>
  <c r="N277" i="13"/>
  <c r="O277" i="13" s="1"/>
  <c r="M277" i="13"/>
  <c r="K277" i="13"/>
  <c r="I277" i="13"/>
  <c r="G277" i="13"/>
  <c r="U276" i="13"/>
  <c r="T276" i="13"/>
  <c r="N276" i="13"/>
  <c r="O276" i="13" s="1"/>
  <c r="M276" i="13"/>
  <c r="K276" i="13"/>
  <c r="I276" i="13"/>
  <c r="G276" i="13"/>
  <c r="S275" i="13"/>
  <c r="R275" i="13"/>
  <c r="Q275" i="13"/>
  <c r="T275" i="13" s="1"/>
  <c r="P275" i="13"/>
  <c r="L275" i="13"/>
  <c r="J275" i="13"/>
  <c r="H275" i="13"/>
  <c r="F275" i="13"/>
  <c r="E275" i="13"/>
  <c r="D275" i="13"/>
  <c r="U274" i="13"/>
  <c r="T274" i="13"/>
  <c r="O274" i="13"/>
  <c r="N274" i="13"/>
  <c r="M274" i="13"/>
  <c r="K274" i="13"/>
  <c r="I274" i="13"/>
  <c r="G274" i="13"/>
  <c r="U273" i="13"/>
  <c r="T273" i="13"/>
  <c r="N273" i="13"/>
  <c r="O273" i="13" s="1"/>
  <c r="M273" i="13"/>
  <c r="K273" i="13"/>
  <c r="I273" i="13"/>
  <c r="G273" i="13"/>
  <c r="U272" i="13"/>
  <c r="T272" i="13"/>
  <c r="N272" i="13"/>
  <c r="O272" i="13" s="1"/>
  <c r="M272" i="13"/>
  <c r="K272" i="13"/>
  <c r="I272" i="13"/>
  <c r="G272" i="13"/>
  <c r="U271" i="13"/>
  <c r="T271" i="13"/>
  <c r="N271" i="13"/>
  <c r="O271" i="13" s="1"/>
  <c r="M271" i="13"/>
  <c r="K271" i="13"/>
  <c r="I271" i="13"/>
  <c r="G271" i="13"/>
  <c r="U270" i="13"/>
  <c r="T270" i="13"/>
  <c r="N270" i="13"/>
  <c r="O270" i="13" s="1"/>
  <c r="M270" i="13"/>
  <c r="K270" i="13"/>
  <c r="I270" i="13"/>
  <c r="G270" i="13"/>
  <c r="U269" i="13"/>
  <c r="T269" i="13"/>
  <c r="N269" i="13"/>
  <c r="O269" i="13" s="1"/>
  <c r="M269" i="13"/>
  <c r="K269" i="13"/>
  <c r="I269" i="13"/>
  <c r="G269" i="13"/>
  <c r="U268" i="13"/>
  <c r="T268" i="13"/>
  <c r="N268" i="13"/>
  <c r="O268" i="13" s="1"/>
  <c r="M268" i="13"/>
  <c r="K268" i="13"/>
  <c r="I268" i="13"/>
  <c r="G268" i="13"/>
  <c r="S267" i="13"/>
  <c r="R267" i="13"/>
  <c r="Q267" i="13"/>
  <c r="P267" i="13"/>
  <c r="L267" i="13"/>
  <c r="J267" i="13"/>
  <c r="H267" i="13"/>
  <c r="F267" i="13"/>
  <c r="E267" i="13"/>
  <c r="M267" i="13" s="1"/>
  <c r="D267" i="13"/>
  <c r="U266" i="13"/>
  <c r="T266" i="13"/>
  <c r="O266" i="13"/>
  <c r="N266" i="13"/>
  <c r="M266" i="13"/>
  <c r="K266" i="13"/>
  <c r="I266" i="13"/>
  <c r="G266" i="13"/>
  <c r="U265" i="13"/>
  <c r="T265" i="13"/>
  <c r="N265" i="13"/>
  <c r="O265" i="13" s="1"/>
  <c r="M265" i="13"/>
  <c r="K265" i="13"/>
  <c r="I265" i="13"/>
  <c r="G265" i="13"/>
  <c r="U264" i="13"/>
  <c r="T264" i="13"/>
  <c r="N264" i="13"/>
  <c r="O264" i="13" s="1"/>
  <c r="M264" i="13"/>
  <c r="K264" i="13"/>
  <c r="I264" i="13"/>
  <c r="G264" i="13"/>
  <c r="U263" i="13"/>
  <c r="T263" i="13"/>
  <c r="N263" i="13"/>
  <c r="O263" i="13" s="1"/>
  <c r="M263" i="13"/>
  <c r="K263" i="13"/>
  <c r="I263" i="13"/>
  <c r="G263" i="13"/>
  <c r="S260" i="13"/>
  <c r="T260" i="13" s="1"/>
  <c r="R260" i="13"/>
  <c r="Q260" i="13"/>
  <c r="P260" i="13"/>
  <c r="U260" i="13" s="1"/>
  <c r="L260" i="13"/>
  <c r="J260" i="13"/>
  <c r="H260" i="13"/>
  <c r="F260" i="13"/>
  <c r="E260" i="13"/>
  <c r="K260" i="13" s="1"/>
  <c r="D260" i="13"/>
  <c r="S259" i="13"/>
  <c r="T259" i="13" s="1"/>
  <c r="R259" i="13"/>
  <c r="Q259" i="13"/>
  <c r="P259" i="13"/>
  <c r="U259" i="13" s="1"/>
  <c r="L259" i="13"/>
  <c r="K259" i="13"/>
  <c r="J259" i="13"/>
  <c r="H259" i="13"/>
  <c r="F259" i="13"/>
  <c r="E259" i="13"/>
  <c r="D259" i="13"/>
  <c r="I259" i="13" s="1"/>
  <c r="U258" i="13"/>
  <c r="T258" i="13"/>
  <c r="O258" i="13"/>
  <c r="N258" i="13"/>
  <c r="M258" i="13"/>
  <c r="K258" i="13"/>
  <c r="I258" i="13"/>
  <c r="G258" i="13"/>
  <c r="U257" i="13"/>
  <c r="T257" i="13"/>
  <c r="N257" i="13"/>
  <c r="O257" i="13" s="1"/>
  <c r="M257" i="13"/>
  <c r="K257" i="13"/>
  <c r="I257" i="13"/>
  <c r="G257" i="13"/>
  <c r="U256" i="13"/>
  <c r="T256" i="13"/>
  <c r="N256" i="13"/>
  <c r="O256" i="13" s="1"/>
  <c r="M256" i="13"/>
  <c r="K256" i="13"/>
  <c r="I256" i="13"/>
  <c r="G256" i="13"/>
  <c r="U255" i="13"/>
  <c r="T255" i="13"/>
  <c r="N255" i="13"/>
  <c r="O255" i="13" s="1"/>
  <c r="M255" i="13"/>
  <c r="K255" i="13"/>
  <c r="I255" i="13"/>
  <c r="G255" i="13"/>
  <c r="S254" i="13"/>
  <c r="R254" i="13"/>
  <c r="Q254" i="13"/>
  <c r="T254" i="13" s="1"/>
  <c r="P254" i="13"/>
  <c r="N254" i="13"/>
  <c r="L254" i="13"/>
  <c r="J254" i="13"/>
  <c r="H254" i="13"/>
  <c r="U254" i="13" s="1"/>
  <c r="F254" i="13"/>
  <c r="E254" i="13"/>
  <c r="K254" i="13" s="1"/>
  <c r="D254" i="13"/>
  <c r="U253" i="13"/>
  <c r="T253" i="13"/>
  <c r="N253" i="13"/>
  <c r="O253" i="13" s="1"/>
  <c r="M253" i="13"/>
  <c r="K253" i="13"/>
  <c r="I253" i="13"/>
  <c r="G253" i="13"/>
  <c r="U252" i="13"/>
  <c r="T252" i="13"/>
  <c r="O252" i="13"/>
  <c r="N252" i="13"/>
  <c r="M252" i="13"/>
  <c r="K252" i="13"/>
  <c r="I252" i="13"/>
  <c r="G252" i="13"/>
  <c r="U251" i="13"/>
  <c r="T251" i="13"/>
  <c r="O251" i="13"/>
  <c r="N251" i="13"/>
  <c r="M251" i="13"/>
  <c r="K251" i="13"/>
  <c r="I251" i="13"/>
  <c r="G251" i="13"/>
  <c r="U250" i="13"/>
  <c r="T250" i="13"/>
  <c r="N250" i="13"/>
  <c r="O250" i="13" s="1"/>
  <c r="M250" i="13"/>
  <c r="K250" i="13"/>
  <c r="I250" i="13"/>
  <c r="G250" i="13"/>
  <c r="U249" i="13"/>
  <c r="T249" i="13"/>
  <c r="N249" i="13"/>
  <c r="O249" i="13" s="1"/>
  <c r="M249" i="13"/>
  <c r="K249" i="13"/>
  <c r="I249" i="13"/>
  <c r="G249" i="13"/>
  <c r="U248" i="13"/>
  <c r="T248" i="13"/>
  <c r="N248" i="13"/>
  <c r="O248" i="13" s="1"/>
  <c r="M248" i="13"/>
  <c r="K248" i="13"/>
  <c r="I248" i="13"/>
  <c r="G248" i="13"/>
  <c r="S247" i="13"/>
  <c r="R247" i="13"/>
  <c r="Q247" i="13"/>
  <c r="P247" i="13"/>
  <c r="L247" i="13"/>
  <c r="J247" i="13"/>
  <c r="H247" i="13"/>
  <c r="F247" i="13"/>
  <c r="N247" i="13" s="1"/>
  <c r="O247" i="13" s="1"/>
  <c r="E247" i="13"/>
  <c r="D247" i="13"/>
  <c r="U246" i="13"/>
  <c r="T246" i="13"/>
  <c r="O246" i="13"/>
  <c r="N246" i="13"/>
  <c r="M246" i="13"/>
  <c r="K246" i="13"/>
  <c r="I246" i="13"/>
  <c r="G246" i="13"/>
  <c r="U245" i="13"/>
  <c r="T245" i="13"/>
  <c r="O245" i="13"/>
  <c r="N245" i="13"/>
  <c r="M245" i="13"/>
  <c r="K245" i="13"/>
  <c r="I245" i="13"/>
  <c r="G245" i="13"/>
  <c r="U244" i="13"/>
  <c r="T244" i="13"/>
  <c r="O244" i="13"/>
  <c r="N244" i="13"/>
  <c r="M244" i="13"/>
  <c r="K244" i="13"/>
  <c r="I244" i="13"/>
  <c r="G244" i="13"/>
  <c r="U243" i="13"/>
  <c r="T243" i="13"/>
  <c r="O243" i="13"/>
  <c r="N243" i="13"/>
  <c r="M243" i="13"/>
  <c r="K243" i="13"/>
  <c r="I243" i="13"/>
  <c r="G243" i="13"/>
  <c r="U242" i="13"/>
  <c r="T242" i="13"/>
  <c r="O242" i="13"/>
  <c r="N242" i="13"/>
  <c r="M242" i="13"/>
  <c r="K242" i="13"/>
  <c r="I242" i="13"/>
  <c r="G242" i="13"/>
  <c r="U241" i="13"/>
  <c r="T241" i="13"/>
  <c r="O241" i="13"/>
  <c r="N241" i="13"/>
  <c r="M241" i="13"/>
  <c r="K241" i="13"/>
  <c r="I241" i="13"/>
  <c r="G241" i="13"/>
  <c r="S240" i="13"/>
  <c r="R240" i="13"/>
  <c r="Q240" i="13"/>
  <c r="T240" i="13" s="1"/>
  <c r="P240" i="13"/>
  <c r="L240" i="13"/>
  <c r="J240" i="13"/>
  <c r="I240" i="13"/>
  <c r="H240" i="13"/>
  <c r="U240" i="13" s="1"/>
  <c r="F240" i="13"/>
  <c r="E240" i="13"/>
  <c r="K240" i="13" s="1"/>
  <c r="D240" i="13"/>
  <c r="U239" i="13"/>
  <c r="T239" i="13"/>
  <c r="O239" i="13"/>
  <c r="N239" i="13"/>
  <c r="M239" i="13"/>
  <c r="K239" i="13"/>
  <c r="I239" i="13"/>
  <c r="G239" i="13"/>
  <c r="U238" i="13"/>
  <c r="T238" i="13"/>
  <c r="O238" i="13"/>
  <c r="N238" i="13"/>
  <c r="M238" i="13"/>
  <c r="K238" i="13"/>
  <c r="I238" i="13"/>
  <c r="G238" i="13"/>
  <c r="U237" i="13"/>
  <c r="T237" i="13"/>
  <c r="O237" i="13"/>
  <c r="N237" i="13"/>
  <c r="M237" i="13"/>
  <c r="K237" i="13"/>
  <c r="I237" i="13"/>
  <c r="G237" i="13"/>
  <c r="U236" i="13"/>
  <c r="T236" i="13"/>
  <c r="O236" i="13"/>
  <c r="N236" i="13"/>
  <c r="M236" i="13"/>
  <c r="K236" i="13"/>
  <c r="I236" i="13"/>
  <c r="G236" i="13"/>
  <c r="U235" i="13"/>
  <c r="T235" i="13"/>
  <c r="O235" i="13"/>
  <c r="N235" i="13"/>
  <c r="M235" i="13"/>
  <c r="K235" i="13"/>
  <c r="I235" i="13"/>
  <c r="G235" i="13"/>
  <c r="U234" i="13"/>
  <c r="T234" i="13"/>
  <c r="O234" i="13"/>
  <c r="N234" i="13"/>
  <c r="M234" i="13"/>
  <c r="K234" i="13"/>
  <c r="I234" i="13"/>
  <c r="G234" i="13"/>
  <c r="U231" i="13"/>
  <c r="S231" i="13"/>
  <c r="R231" i="13"/>
  <c r="Q231" i="13"/>
  <c r="T231" i="13" s="1"/>
  <c r="P231" i="13"/>
  <c r="L231" i="13"/>
  <c r="K231" i="13"/>
  <c r="J231" i="13"/>
  <c r="H231" i="13"/>
  <c r="F231" i="13"/>
  <c r="N231" i="13" s="1"/>
  <c r="E231" i="13"/>
  <c r="D231" i="13"/>
  <c r="S230" i="13"/>
  <c r="R230" i="13"/>
  <c r="Q230" i="13"/>
  <c r="T230" i="13" s="1"/>
  <c r="P230" i="13"/>
  <c r="U230" i="13" s="1"/>
  <c r="L230" i="13"/>
  <c r="J230" i="13"/>
  <c r="I230" i="13"/>
  <c r="H230" i="13"/>
  <c r="F230" i="13"/>
  <c r="N230" i="13" s="1"/>
  <c r="O230" i="13" s="1"/>
  <c r="E230" i="13"/>
  <c r="D230" i="13"/>
  <c r="U229" i="13"/>
  <c r="T229" i="13"/>
  <c r="O229" i="13"/>
  <c r="N229" i="13"/>
  <c r="M229" i="13"/>
  <c r="K229" i="13"/>
  <c r="I229" i="13"/>
  <c r="G229" i="13"/>
  <c r="U228" i="13"/>
  <c r="T228" i="13"/>
  <c r="N228" i="13"/>
  <c r="O228" i="13" s="1"/>
  <c r="M228" i="13"/>
  <c r="K228" i="13"/>
  <c r="I228" i="13"/>
  <c r="G228" i="13"/>
  <c r="U227" i="13"/>
  <c r="T227" i="13"/>
  <c r="N227" i="13"/>
  <c r="O227" i="13" s="1"/>
  <c r="M227" i="13"/>
  <c r="K227" i="13"/>
  <c r="I227" i="13"/>
  <c r="G227" i="13"/>
  <c r="U226" i="13"/>
  <c r="T226" i="13"/>
  <c r="N226" i="13"/>
  <c r="O226" i="13" s="1"/>
  <c r="M226" i="13"/>
  <c r="K226" i="13"/>
  <c r="I226" i="13"/>
  <c r="G226" i="13"/>
  <c r="U225" i="13"/>
  <c r="T225" i="13"/>
  <c r="N225" i="13"/>
  <c r="O225" i="13" s="1"/>
  <c r="M225" i="13"/>
  <c r="K225" i="13"/>
  <c r="I225" i="13"/>
  <c r="G225" i="13"/>
  <c r="U224" i="13"/>
  <c r="S224" i="13"/>
  <c r="R224" i="13"/>
  <c r="Q224" i="13"/>
  <c r="T224" i="13" s="1"/>
  <c r="P224" i="13"/>
  <c r="L224" i="13"/>
  <c r="J224" i="13"/>
  <c r="K224" i="13" s="1"/>
  <c r="H224" i="13"/>
  <c r="F224" i="13"/>
  <c r="N224" i="13" s="1"/>
  <c r="E224" i="13"/>
  <c r="D224" i="13"/>
  <c r="U223" i="13"/>
  <c r="T223" i="13"/>
  <c r="O223" i="13"/>
  <c r="N223" i="13"/>
  <c r="M223" i="13"/>
  <c r="K223" i="13"/>
  <c r="I223" i="13"/>
  <c r="G223" i="13"/>
  <c r="U222" i="13"/>
  <c r="T222" i="13"/>
  <c r="O222" i="13"/>
  <c r="N222" i="13"/>
  <c r="M222" i="13"/>
  <c r="K222" i="13"/>
  <c r="I222" i="13"/>
  <c r="G222" i="13"/>
  <c r="U221" i="13"/>
  <c r="T221" i="13"/>
  <c r="O221" i="13"/>
  <c r="N221" i="13"/>
  <c r="M221" i="13"/>
  <c r="K221" i="13"/>
  <c r="I221" i="13"/>
  <c r="G221" i="13"/>
  <c r="U220" i="13"/>
  <c r="T220" i="13"/>
  <c r="O220" i="13"/>
  <c r="N220" i="13"/>
  <c r="M220" i="13"/>
  <c r="K220" i="13"/>
  <c r="I220" i="13"/>
  <c r="G220" i="13"/>
  <c r="U219" i="13"/>
  <c r="T219" i="13"/>
  <c r="O219" i="13"/>
  <c r="N219" i="13"/>
  <c r="M219" i="13"/>
  <c r="K219" i="13"/>
  <c r="I219" i="13"/>
  <c r="G219" i="13"/>
  <c r="U218" i="13"/>
  <c r="T218" i="13"/>
  <c r="O218" i="13"/>
  <c r="N218" i="13"/>
  <c r="M218" i="13"/>
  <c r="K218" i="13"/>
  <c r="I218" i="13"/>
  <c r="G218" i="13"/>
  <c r="U217" i="13"/>
  <c r="T217" i="13"/>
  <c r="O217" i="13"/>
  <c r="N217" i="13"/>
  <c r="M217" i="13"/>
  <c r="K217" i="13"/>
  <c r="I217" i="13"/>
  <c r="G217" i="13"/>
  <c r="S216" i="13"/>
  <c r="R216" i="13"/>
  <c r="Q216" i="13"/>
  <c r="P216" i="13"/>
  <c r="U216" i="13" s="1"/>
  <c r="L216" i="13"/>
  <c r="J216" i="13"/>
  <c r="H216" i="13"/>
  <c r="F216" i="13"/>
  <c r="N216" i="13" s="1"/>
  <c r="E216" i="13"/>
  <c r="K216" i="13" s="1"/>
  <c r="D216" i="13"/>
  <c r="I216" i="13" s="1"/>
  <c r="U215" i="13"/>
  <c r="T215" i="13"/>
  <c r="O215" i="13"/>
  <c r="N215" i="13"/>
  <c r="M215" i="13"/>
  <c r="K215" i="13"/>
  <c r="I215" i="13"/>
  <c r="G215" i="13"/>
  <c r="U214" i="13"/>
  <c r="T214" i="13"/>
  <c r="O214" i="13"/>
  <c r="N214" i="13"/>
  <c r="M214" i="13"/>
  <c r="K214" i="13"/>
  <c r="I214" i="13"/>
  <c r="G214" i="13"/>
  <c r="U213" i="13"/>
  <c r="T213" i="13"/>
  <c r="O213" i="13"/>
  <c r="N213" i="13"/>
  <c r="M213" i="13"/>
  <c r="K213" i="13"/>
  <c r="I213" i="13"/>
  <c r="G213" i="13"/>
  <c r="U212" i="13"/>
  <c r="T212" i="13"/>
  <c r="O212" i="13"/>
  <c r="N212" i="13"/>
  <c r="M212" i="13"/>
  <c r="K212" i="13"/>
  <c r="I212" i="13"/>
  <c r="G212" i="13"/>
  <c r="U211" i="13"/>
  <c r="T211" i="13"/>
  <c r="O211" i="13"/>
  <c r="N211" i="13"/>
  <c r="M211" i="13"/>
  <c r="K211" i="13"/>
  <c r="I211" i="13"/>
  <c r="G211" i="13"/>
  <c r="U210" i="13"/>
  <c r="T210" i="13"/>
  <c r="O210" i="13"/>
  <c r="N210" i="13"/>
  <c r="M210" i="13"/>
  <c r="K210" i="13"/>
  <c r="I210" i="13"/>
  <c r="G210" i="13"/>
  <c r="U209" i="13"/>
  <c r="T209" i="13"/>
  <c r="O209" i="13"/>
  <c r="N209" i="13"/>
  <c r="M209" i="13"/>
  <c r="K209" i="13"/>
  <c r="I209" i="13"/>
  <c r="G209" i="13"/>
  <c r="U208" i="13"/>
  <c r="T208" i="13"/>
  <c r="O208" i="13"/>
  <c r="N208" i="13"/>
  <c r="M208" i="13"/>
  <c r="K208" i="13"/>
  <c r="I208" i="13"/>
  <c r="G208" i="13"/>
  <c r="S205" i="13"/>
  <c r="R205" i="13"/>
  <c r="Q205" i="13"/>
  <c r="P205" i="13"/>
  <c r="L205" i="13"/>
  <c r="K205" i="13"/>
  <c r="J205" i="13"/>
  <c r="H205" i="13"/>
  <c r="U205" i="13" s="1"/>
  <c r="F205" i="13"/>
  <c r="E205" i="13"/>
  <c r="D205" i="13"/>
  <c r="U204" i="13"/>
  <c r="S204" i="13"/>
  <c r="R204" i="13"/>
  <c r="Q204" i="13"/>
  <c r="T204" i="13" s="1"/>
  <c r="P204" i="13"/>
  <c r="L204" i="13"/>
  <c r="J204" i="13"/>
  <c r="H204" i="13"/>
  <c r="G204" i="13"/>
  <c r="F204" i="13"/>
  <c r="N204" i="13" s="1"/>
  <c r="E204" i="13"/>
  <c r="K204" i="13" s="1"/>
  <c r="D204" i="13"/>
  <c r="I204" i="13" s="1"/>
  <c r="U203" i="13"/>
  <c r="T203" i="13"/>
  <c r="O203" i="13"/>
  <c r="N203" i="13"/>
  <c r="M203" i="13"/>
  <c r="K203" i="13"/>
  <c r="I203" i="13"/>
  <c r="G203" i="13"/>
  <c r="U202" i="13"/>
  <c r="T202" i="13"/>
  <c r="O202" i="13"/>
  <c r="N202" i="13"/>
  <c r="M202" i="13"/>
  <c r="K202" i="13"/>
  <c r="I202" i="13"/>
  <c r="G202" i="13"/>
  <c r="U201" i="13"/>
  <c r="T201" i="13"/>
  <c r="O201" i="13"/>
  <c r="N201" i="13"/>
  <c r="M201" i="13"/>
  <c r="K201" i="13"/>
  <c r="I201" i="13"/>
  <c r="G201" i="13"/>
  <c r="U200" i="13"/>
  <c r="T200" i="13"/>
  <c r="O200" i="13"/>
  <c r="N200" i="13"/>
  <c r="M200" i="13"/>
  <c r="K200" i="13"/>
  <c r="I200" i="13"/>
  <c r="G200" i="13"/>
  <c r="U199" i="13"/>
  <c r="T199" i="13"/>
  <c r="O199" i="13"/>
  <c r="N199" i="13"/>
  <c r="M199" i="13"/>
  <c r="K199" i="13"/>
  <c r="I199" i="13"/>
  <c r="G199" i="13"/>
  <c r="S198" i="13"/>
  <c r="R198" i="13"/>
  <c r="Q198" i="13"/>
  <c r="P198" i="13"/>
  <c r="L198" i="13"/>
  <c r="J198" i="13"/>
  <c r="H198" i="13"/>
  <c r="F198" i="13"/>
  <c r="E198" i="13"/>
  <c r="D198" i="13"/>
  <c r="U197" i="13"/>
  <c r="T197" i="13"/>
  <c r="O197" i="13"/>
  <c r="N197" i="13"/>
  <c r="M197" i="13"/>
  <c r="K197" i="13"/>
  <c r="I197" i="13"/>
  <c r="G197" i="13"/>
  <c r="U196" i="13"/>
  <c r="T196" i="13"/>
  <c r="N196" i="13"/>
  <c r="O196" i="13" s="1"/>
  <c r="M196" i="13"/>
  <c r="K196" i="13"/>
  <c r="I196" i="13"/>
  <c r="G196" i="13"/>
  <c r="U195" i="13"/>
  <c r="T195" i="13"/>
  <c r="N195" i="13"/>
  <c r="O195" i="13" s="1"/>
  <c r="M195" i="13"/>
  <c r="K195" i="13"/>
  <c r="I195" i="13"/>
  <c r="G195" i="13"/>
  <c r="U194" i="13"/>
  <c r="T194" i="13"/>
  <c r="N194" i="13"/>
  <c r="O194" i="13" s="1"/>
  <c r="M194" i="13"/>
  <c r="K194" i="13"/>
  <c r="I194" i="13"/>
  <c r="G194" i="13"/>
  <c r="U193" i="13"/>
  <c r="T193" i="13"/>
  <c r="N193" i="13"/>
  <c r="O193" i="13" s="1"/>
  <c r="M193" i="13"/>
  <c r="K193" i="13"/>
  <c r="I193" i="13"/>
  <c r="G193" i="13"/>
  <c r="U192" i="13"/>
  <c r="T192" i="13"/>
  <c r="N192" i="13"/>
  <c r="O192" i="13" s="1"/>
  <c r="M192" i="13"/>
  <c r="K192" i="13"/>
  <c r="I192" i="13"/>
  <c r="G192" i="13"/>
  <c r="S191" i="13"/>
  <c r="R191" i="13"/>
  <c r="Q191" i="13"/>
  <c r="T191" i="13" s="1"/>
  <c r="P191" i="13"/>
  <c r="U191" i="13" s="1"/>
  <c r="L191" i="13"/>
  <c r="J191" i="13"/>
  <c r="H191" i="13"/>
  <c r="G191" i="13"/>
  <c r="F191" i="13"/>
  <c r="N191" i="13" s="1"/>
  <c r="E191" i="13"/>
  <c r="D191" i="13"/>
  <c r="I191" i="13" s="1"/>
  <c r="U190" i="13"/>
  <c r="T190" i="13"/>
  <c r="O190" i="13"/>
  <c r="N190" i="13"/>
  <c r="M190" i="13"/>
  <c r="K190" i="13"/>
  <c r="I190" i="13"/>
  <c r="G190" i="13"/>
  <c r="U189" i="13"/>
  <c r="T189" i="13"/>
  <c r="O189" i="13"/>
  <c r="N189" i="13"/>
  <c r="M189" i="13"/>
  <c r="K189" i="13"/>
  <c r="I189" i="13"/>
  <c r="G189" i="13"/>
  <c r="U188" i="13"/>
  <c r="T188" i="13"/>
  <c r="O188" i="13"/>
  <c r="N188" i="13"/>
  <c r="M188" i="13"/>
  <c r="K188" i="13"/>
  <c r="I188" i="13"/>
  <c r="G188" i="13"/>
  <c r="U187" i="13"/>
  <c r="T187" i="13"/>
  <c r="O187" i="13"/>
  <c r="N187" i="13"/>
  <c r="M187" i="13"/>
  <c r="K187" i="13"/>
  <c r="I187" i="13"/>
  <c r="G187" i="13"/>
  <c r="U186" i="13"/>
  <c r="T186" i="13"/>
  <c r="O186" i="13"/>
  <c r="N186" i="13"/>
  <c r="M186" i="13"/>
  <c r="K186" i="13"/>
  <c r="I186" i="13"/>
  <c r="G186" i="13"/>
  <c r="S185" i="13"/>
  <c r="R185" i="13"/>
  <c r="Q185" i="13"/>
  <c r="P185" i="13"/>
  <c r="L185" i="13"/>
  <c r="K185" i="13"/>
  <c r="J185" i="13"/>
  <c r="H185" i="13"/>
  <c r="F185" i="13"/>
  <c r="E185" i="13"/>
  <c r="M185" i="13" s="1"/>
  <c r="D185" i="13"/>
  <c r="I185" i="13" s="1"/>
  <c r="U184" i="13"/>
  <c r="T184" i="13"/>
  <c r="N184" i="13"/>
  <c r="O184" i="13" s="1"/>
  <c r="M184" i="13"/>
  <c r="K184" i="13"/>
  <c r="I184" i="13"/>
  <c r="G184" i="13"/>
  <c r="U183" i="13"/>
  <c r="T183" i="13"/>
  <c r="O183" i="13"/>
  <c r="N183" i="13"/>
  <c r="M183" i="13"/>
  <c r="K183" i="13"/>
  <c r="I183" i="13"/>
  <c r="G183" i="13"/>
  <c r="U182" i="13"/>
  <c r="T182" i="13"/>
  <c r="O182" i="13"/>
  <c r="N182" i="13"/>
  <c r="M182" i="13"/>
  <c r="K182" i="13"/>
  <c r="I182" i="13"/>
  <c r="G182" i="13"/>
  <c r="U181" i="13"/>
  <c r="T181" i="13"/>
  <c r="O181" i="13"/>
  <c r="N181" i="13"/>
  <c r="M181" i="13"/>
  <c r="K181" i="13"/>
  <c r="I181" i="13"/>
  <c r="G181" i="13"/>
  <c r="U180" i="13"/>
  <c r="T180" i="13"/>
  <c r="O180" i="13"/>
  <c r="N180" i="13"/>
  <c r="M180" i="13"/>
  <c r="K180" i="13"/>
  <c r="I180" i="13"/>
  <c r="G180" i="13"/>
  <c r="S179" i="13"/>
  <c r="R179" i="13"/>
  <c r="Q179" i="13"/>
  <c r="T179" i="13" s="1"/>
  <c r="P179" i="13"/>
  <c r="L179" i="13"/>
  <c r="J179" i="13"/>
  <c r="H179" i="13"/>
  <c r="I179" i="13" s="1"/>
  <c r="G179" i="13"/>
  <c r="F179" i="13"/>
  <c r="E179" i="13"/>
  <c r="K179" i="13" s="1"/>
  <c r="D179" i="13"/>
  <c r="U178" i="13"/>
  <c r="T178" i="13"/>
  <c r="N178" i="13"/>
  <c r="O178" i="13" s="1"/>
  <c r="M178" i="13"/>
  <c r="K178" i="13"/>
  <c r="I178" i="13"/>
  <c r="G178" i="13"/>
  <c r="U177" i="13"/>
  <c r="T177" i="13"/>
  <c r="O177" i="13"/>
  <c r="N177" i="13"/>
  <c r="M177" i="13"/>
  <c r="K177" i="13"/>
  <c r="I177" i="13"/>
  <c r="G177" i="13"/>
  <c r="U176" i="13"/>
  <c r="T176" i="13"/>
  <c r="O176" i="13"/>
  <c r="N176" i="13"/>
  <c r="M176" i="13"/>
  <c r="K176" i="13"/>
  <c r="I176" i="13"/>
  <c r="G176" i="13"/>
  <c r="U175" i="13"/>
  <c r="T175" i="13"/>
  <c r="N175" i="13"/>
  <c r="O175" i="13" s="1"/>
  <c r="M175" i="13"/>
  <c r="K175" i="13"/>
  <c r="I175" i="13"/>
  <c r="G175" i="13"/>
  <c r="U174" i="13"/>
  <c r="T174" i="13"/>
  <c r="O174" i="13"/>
  <c r="N174" i="13"/>
  <c r="M174" i="13"/>
  <c r="K174" i="13"/>
  <c r="I174" i="13"/>
  <c r="G174" i="13"/>
  <c r="U173" i="13"/>
  <c r="T173" i="13"/>
  <c r="O173" i="13"/>
  <c r="N173" i="13"/>
  <c r="M173" i="13"/>
  <c r="K173" i="13"/>
  <c r="I173" i="13"/>
  <c r="G173" i="13"/>
  <c r="S170" i="13"/>
  <c r="R170" i="13"/>
  <c r="Q170" i="13"/>
  <c r="P170" i="13"/>
  <c r="L170" i="13"/>
  <c r="J170" i="13"/>
  <c r="H170" i="13"/>
  <c r="G170" i="13"/>
  <c r="F170" i="13"/>
  <c r="N170" i="13" s="1"/>
  <c r="E170" i="13"/>
  <c r="M170" i="13" s="1"/>
  <c r="D170" i="13"/>
  <c r="I170" i="13" s="1"/>
  <c r="S169" i="13"/>
  <c r="R169" i="13"/>
  <c r="Q169" i="13"/>
  <c r="T169" i="13" s="1"/>
  <c r="P169" i="13"/>
  <c r="U169" i="13" s="1"/>
  <c r="L169" i="13"/>
  <c r="J169" i="13"/>
  <c r="H169" i="13"/>
  <c r="F169" i="13"/>
  <c r="N169" i="13" s="1"/>
  <c r="E169" i="13"/>
  <c r="D169" i="13"/>
  <c r="U168" i="13"/>
  <c r="T168" i="13"/>
  <c r="O168" i="13"/>
  <c r="N168" i="13"/>
  <c r="M168" i="13"/>
  <c r="K168" i="13"/>
  <c r="I168" i="13"/>
  <c r="G168" i="13"/>
  <c r="U167" i="13"/>
  <c r="T167" i="13"/>
  <c r="O167" i="13"/>
  <c r="N167" i="13"/>
  <c r="M167" i="13"/>
  <c r="K167" i="13"/>
  <c r="I167" i="13"/>
  <c r="G167" i="13"/>
  <c r="U166" i="13"/>
  <c r="T166" i="13"/>
  <c r="O166" i="13"/>
  <c r="N166" i="13"/>
  <c r="M166" i="13"/>
  <c r="K166" i="13"/>
  <c r="I166" i="13"/>
  <c r="G166" i="13"/>
  <c r="U165" i="13"/>
  <c r="T165" i="13"/>
  <c r="O165" i="13"/>
  <c r="N165" i="13"/>
  <c r="M165" i="13"/>
  <c r="K165" i="13"/>
  <c r="I165" i="13"/>
  <c r="G165" i="13"/>
  <c r="U164" i="13"/>
  <c r="T164" i="13"/>
  <c r="O164" i="13"/>
  <c r="N164" i="13"/>
  <c r="M164" i="13"/>
  <c r="K164" i="13"/>
  <c r="I164" i="13"/>
  <c r="G164" i="13"/>
  <c r="U163" i="13"/>
  <c r="S163" i="13"/>
  <c r="R163" i="13"/>
  <c r="Q163" i="13"/>
  <c r="P163" i="13"/>
  <c r="L163" i="13"/>
  <c r="J163" i="13"/>
  <c r="K163" i="13" s="1"/>
  <c r="H163" i="13"/>
  <c r="F163" i="13"/>
  <c r="E163" i="13"/>
  <c r="D163" i="13"/>
  <c r="U162" i="13"/>
  <c r="T162" i="13"/>
  <c r="O162" i="13"/>
  <c r="N162" i="13"/>
  <c r="M162" i="13"/>
  <c r="K162" i="13"/>
  <c r="I162" i="13"/>
  <c r="G162" i="13"/>
  <c r="U161" i="13"/>
  <c r="T161" i="13"/>
  <c r="O161" i="13"/>
  <c r="N161" i="13"/>
  <c r="M161" i="13"/>
  <c r="K161" i="13"/>
  <c r="I161" i="13"/>
  <c r="G161" i="13"/>
  <c r="U160" i="13"/>
  <c r="T160" i="13"/>
  <c r="O160" i="13"/>
  <c r="N160" i="13"/>
  <c r="M160" i="13"/>
  <c r="K160" i="13"/>
  <c r="I160" i="13"/>
  <c r="G160" i="13"/>
  <c r="U159" i="13"/>
  <c r="T159" i="13"/>
  <c r="O159" i="13"/>
  <c r="N159" i="13"/>
  <c r="M159" i="13"/>
  <c r="K159" i="13"/>
  <c r="I159" i="13"/>
  <c r="G159" i="13"/>
  <c r="U158" i="13"/>
  <c r="T158" i="13"/>
  <c r="O158" i="13"/>
  <c r="N158" i="13"/>
  <c r="M158" i="13"/>
  <c r="K158" i="13"/>
  <c r="I158" i="13"/>
  <c r="G158" i="13"/>
  <c r="S157" i="13"/>
  <c r="R157" i="13"/>
  <c r="Q157" i="13"/>
  <c r="P157" i="13"/>
  <c r="U157" i="13" s="1"/>
  <c r="L157" i="13"/>
  <c r="J157" i="13"/>
  <c r="I157" i="13"/>
  <c r="H157" i="13"/>
  <c r="G157" i="13"/>
  <c r="F157" i="13"/>
  <c r="N157" i="13" s="1"/>
  <c r="E157" i="13"/>
  <c r="K157" i="13" s="1"/>
  <c r="D157" i="13"/>
  <c r="U156" i="13"/>
  <c r="T156" i="13"/>
  <c r="O156" i="13"/>
  <c r="N156" i="13"/>
  <c r="M156" i="13"/>
  <c r="K156" i="13"/>
  <c r="I156" i="13"/>
  <c r="G156" i="13"/>
  <c r="U155" i="13"/>
  <c r="T155" i="13"/>
  <c r="O155" i="13"/>
  <c r="N155" i="13"/>
  <c r="M155" i="13"/>
  <c r="K155" i="13"/>
  <c r="I155" i="13"/>
  <c r="G155" i="13"/>
  <c r="U154" i="13"/>
  <c r="T154" i="13"/>
  <c r="O154" i="13"/>
  <c r="N154" i="13"/>
  <c r="M154" i="13"/>
  <c r="K154" i="13"/>
  <c r="I154" i="13"/>
  <c r="G154" i="13"/>
  <c r="U153" i="13"/>
  <c r="T153" i="13"/>
  <c r="O153" i="13"/>
  <c r="N153" i="13"/>
  <c r="M153" i="13"/>
  <c r="K153" i="13"/>
  <c r="I153" i="13"/>
  <c r="G153" i="13"/>
  <c r="U152" i="13"/>
  <c r="T152" i="13"/>
  <c r="O152" i="13"/>
  <c r="N152" i="13"/>
  <c r="M152" i="13"/>
  <c r="K152" i="13"/>
  <c r="I152" i="13"/>
  <c r="G152" i="13"/>
  <c r="U151" i="13"/>
  <c r="T151" i="13"/>
  <c r="O151" i="13"/>
  <c r="N151" i="13"/>
  <c r="M151" i="13"/>
  <c r="K151" i="13"/>
  <c r="I151" i="13"/>
  <c r="G151" i="13"/>
  <c r="S150" i="13"/>
  <c r="R150" i="13"/>
  <c r="Q150" i="13"/>
  <c r="T150" i="13" s="1"/>
  <c r="P150" i="13"/>
  <c r="U150" i="13" s="1"/>
  <c r="L150" i="13"/>
  <c r="J150" i="13"/>
  <c r="H150" i="13"/>
  <c r="G150" i="13"/>
  <c r="F150" i="13"/>
  <c r="N150" i="13" s="1"/>
  <c r="E150" i="13"/>
  <c r="D150" i="13"/>
  <c r="I150" i="13" s="1"/>
  <c r="U149" i="13"/>
  <c r="T149" i="13"/>
  <c r="O149" i="13"/>
  <c r="N149" i="13"/>
  <c r="M149" i="13"/>
  <c r="K149" i="13"/>
  <c r="I149" i="13"/>
  <c r="G149" i="13"/>
  <c r="U148" i="13"/>
  <c r="T148" i="13"/>
  <c r="O148" i="13"/>
  <c r="N148" i="13"/>
  <c r="M148" i="13"/>
  <c r="K148" i="13"/>
  <c r="I148" i="13"/>
  <c r="G148" i="13"/>
  <c r="U147" i="13"/>
  <c r="T147" i="13"/>
  <c r="O147" i="13"/>
  <c r="N147" i="13"/>
  <c r="M147" i="13"/>
  <c r="K147" i="13"/>
  <c r="I147" i="13"/>
  <c r="G147" i="13"/>
  <c r="U146" i="13"/>
  <c r="T146" i="13"/>
  <c r="O146" i="13"/>
  <c r="N146" i="13"/>
  <c r="M146" i="13"/>
  <c r="K146" i="13"/>
  <c r="I146" i="13"/>
  <c r="G146" i="13"/>
  <c r="U145" i="13"/>
  <c r="T145" i="13"/>
  <c r="O145" i="13"/>
  <c r="N145" i="13"/>
  <c r="M145" i="13"/>
  <c r="K145" i="13"/>
  <c r="I145" i="13"/>
  <c r="G145" i="13"/>
  <c r="S144" i="13"/>
  <c r="R144" i="13"/>
  <c r="Q144" i="13"/>
  <c r="P144" i="13"/>
  <c r="U144" i="13" s="1"/>
  <c r="L144" i="13"/>
  <c r="J144" i="13"/>
  <c r="H144" i="13"/>
  <c r="F144" i="13"/>
  <c r="E144" i="13"/>
  <c r="D144" i="13"/>
  <c r="U143" i="13"/>
  <c r="T143" i="13"/>
  <c r="O143" i="13"/>
  <c r="N143" i="13"/>
  <c r="M143" i="13"/>
  <c r="K143" i="13"/>
  <c r="I143" i="13"/>
  <c r="G143" i="13"/>
  <c r="U142" i="13"/>
  <c r="T142" i="13"/>
  <c r="O142" i="13"/>
  <c r="N142" i="13"/>
  <c r="M142" i="13"/>
  <c r="K142" i="13"/>
  <c r="I142" i="13"/>
  <c r="G142" i="13"/>
  <c r="U141" i="13"/>
  <c r="T141" i="13"/>
  <c r="O141" i="13"/>
  <c r="N141" i="13"/>
  <c r="M141" i="13"/>
  <c r="K141" i="13"/>
  <c r="I141" i="13"/>
  <c r="G141" i="13"/>
  <c r="U140" i="13"/>
  <c r="T140" i="13"/>
  <c r="O140" i="13"/>
  <c r="N140" i="13"/>
  <c r="M140" i="13"/>
  <c r="K140" i="13"/>
  <c r="I140" i="13"/>
  <c r="G140" i="13"/>
  <c r="U139" i="13"/>
  <c r="T139" i="13"/>
  <c r="O139" i="13"/>
  <c r="N139" i="13"/>
  <c r="M139" i="13"/>
  <c r="K139" i="13"/>
  <c r="I139" i="13"/>
  <c r="G139" i="13"/>
  <c r="U138" i="13"/>
  <c r="T138" i="13"/>
  <c r="O138" i="13"/>
  <c r="N138" i="13"/>
  <c r="M138" i="13"/>
  <c r="K138" i="13"/>
  <c r="I138" i="13"/>
  <c r="G138" i="13"/>
  <c r="S137" i="13"/>
  <c r="R137" i="13"/>
  <c r="Q137" i="13"/>
  <c r="P137" i="13"/>
  <c r="L137" i="13"/>
  <c r="J137" i="13"/>
  <c r="H137" i="13"/>
  <c r="G137" i="13"/>
  <c r="F137" i="13"/>
  <c r="E137" i="13"/>
  <c r="M137" i="13" s="1"/>
  <c r="D137" i="13"/>
  <c r="U136" i="13"/>
  <c r="T136" i="13"/>
  <c r="N136" i="13"/>
  <c r="O136" i="13" s="1"/>
  <c r="M136" i="13"/>
  <c r="K136" i="13"/>
  <c r="I136" i="13"/>
  <c r="G136" i="13"/>
  <c r="U135" i="13"/>
  <c r="T135" i="13"/>
  <c r="O135" i="13"/>
  <c r="N135" i="13"/>
  <c r="M135" i="13"/>
  <c r="K135" i="13"/>
  <c r="I135" i="13"/>
  <c r="G135" i="13"/>
  <c r="U134" i="13"/>
  <c r="T134" i="13"/>
  <c r="O134" i="13"/>
  <c r="N134" i="13"/>
  <c r="M134" i="13"/>
  <c r="K134" i="13"/>
  <c r="I134" i="13"/>
  <c r="G134" i="13"/>
  <c r="U133" i="13"/>
  <c r="T133" i="13"/>
  <c r="N133" i="13"/>
  <c r="O133" i="13" s="1"/>
  <c r="M133" i="13"/>
  <c r="K133" i="13"/>
  <c r="I133" i="13"/>
  <c r="G133" i="13"/>
  <c r="S132" i="13"/>
  <c r="R132" i="13"/>
  <c r="Q132" i="13"/>
  <c r="T132" i="13" s="1"/>
  <c r="P132" i="13"/>
  <c r="U132" i="13" s="1"/>
  <c r="L132" i="13"/>
  <c r="J132" i="13"/>
  <c r="H132" i="13"/>
  <c r="G132" i="13"/>
  <c r="F132" i="13"/>
  <c r="N132" i="13" s="1"/>
  <c r="E132" i="13"/>
  <c r="K132" i="13" s="1"/>
  <c r="D132" i="13"/>
  <c r="I132" i="13" s="1"/>
  <c r="U131" i="13"/>
  <c r="T131" i="13"/>
  <c r="O131" i="13"/>
  <c r="N131" i="13"/>
  <c r="M131" i="13"/>
  <c r="K131" i="13"/>
  <c r="I131" i="13"/>
  <c r="G131" i="13"/>
  <c r="U130" i="13"/>
  <c r="T130" i="13"/>
  <c r="O130" i="13"/>
  <c r="N130" i="13"/>
  <c r="M130" i="13"/>
  <c r="K130" i="13"/>
  <c r="I130" i="13"/>
  <c r="G130" i="13"/>
  <c r="U129" i="13"/>
  <c r="T129" i="13"/>
  <c r="O129" i="13"/>
  <c r="N129" i="13"/>
  <c r="M129" i="13"/>
  <c r="K129" i="13"/>
  <c r="I129" i="13"/>
  <c r="G129" i="13"/>
  <c r="U128" i="13"/>
  <c r="T128" i="13"/>
  <c r="O128" i="13"/>
  <c r="N128" i="13"/>
  <c r="M128" i="13"/>
  <c r="K128" i="13"/>
  <c r="I128" i="13"/>
  <c r="G128" i="13"/>
  <c r="U127" i="13"/>
  <c r="T127" i="13"/>
  <c r="O127" i="13"/>
  <c r="N127" i="13"/>
  <c r="M127" i="13"/>
  <c r="K127" i="13"/>
  <c r="I127" i="13"/>
  <c r="G127" i="13"/>
  <c r="S126" i="13"/>
  <c r="R126" i="13"/>
  <c r="Q126" i="13"/>
  <c r="P126" i="13"/>
  <c r="U126" i="13" s="1"/>
  <c r="L126" i="13"/>
  <c r="J126" i="13"/>
  <c r="H126" i="13"/>
  <c r="I126" i="13" s="1"/>
  <c r="G126" i="13"/>
  <c r="F126" i="13"/>
  <c r="E126" i="13"/>
  <c r="D126" i="13"/>
  <c r="U125" i="13"/>
  <c r="T125" i="13"/>
  <c r="N125" i="13"/>
  <c r="O125" i="13" s="1"/>
  <c r="M125" i="13"/>
  <c r="K125" i="13"/>
  <c r="I125" i="13"/>
  <c r="G125" i="13"/>
  <c r="U124" i="13"/>
  <c r="T124" i="13"/>
  <c r="O124" i="13"/>
  <c r="N124" i="13"/>
  <c r="M124" i="13"/>
  <c r="K124" i="13"/>
  <c r="I124" i="13"/>
  <c r="G124" i="13"/>
  <c r="U123" i="13"/>
  <c r="T123" i="13"/>
  <c r="O123" i="13"/>
  <c r="N123" i="13"/>
  <c r="M123" i="13"/>
  <c r="K123" i="13"/>
  <c r="I123" i="13"/>
  <c r="G123" i="13"/>
  <c r="U122" i="13"/>
  <c r="T122" i="13"/>
  <c r="O122" i="13"/>
  <c r="N122" i="13"/>
  <c r="M122" i="13"/>
  <c r="K122" i="13"/>
  <c r="I122" i="13"/>
  <c r="G122" i="13"/>
  <c r="S121" i="13"/>
  <c r="R121" i="13"/>
  <c r="Q121" i="13"/>
  <c r="T121" i="13" s="1"/>
  <c r="P121" i="13"/>
  <c r="L121" i="13"/>
  <c r="J121" i="13"/>
  <c r="H121" i="13"/>
  <c r="U121" i="13" s="1"/>
  <c r="G121" i="13"/>
  <c r="F121" i="13"/>
  <c r="E121" i="13"/>
  <c r="D121" i="13"/>
  <c r="U120" i="13"/>
  <c r="T120" i="13"/>
  <c r="N120" i="13"/>
  <c r="O120" i="13" s="1"/>
  <c r="M120" i="13"/>
  <c r="K120" i="13"/>
  <c r="I120" i="13"/>
  <c r="G120" i="13"/>
  <c r="U119" i="13"/>
  <c r="T119" i="13"/>
  <c r="O119" i="13"/>
  <c r="N119" i="13"/>
  <c r="M119" i="13"/>
  <c r="K119" i="13"/>
  <c r="I119" i="13"/>
  <c r="G119" i="13"/>
  <c r="U118" i="13"/>
  <c r="T118" i="13"/>
  <c r="O118" i="13"/>
  <c r="N118" i="13"/>
  <c r="M118" i="13"/>
  <c r="K118" i="13"/>
  <c r="I118" i="13"/>
  <c r="G118" i="13"/>
  <c r="U117" i="13"/>
  <c r="T117" i="13"/>
  <c r="N117" i="13"/>
  <c r="O117" i="13" s="1"/>
  <c r="M117" i="13"/>
  <c r="K117" i="13"/>
  <c r="I117" i="13"/>
  <c r="G117" i="13"/>
  <c r="U116" i="13"/>
  <c r="T116" i="13"/>
  <c r="O116" i="13"/>
  <c r="N116" i="13"/>
  <c r="M116" i="13"/>
  <c r="K116" i="13"/>
  <c r="I116" i="13"/>
  <c r="G116" i="13"/>
  <c r="U115" i="13"/>
  <c r="T115" i="13"/>
  <c r="O115" i="13"/>
  <c r="N115" i="13"/>
  <c r="M115" i="13"/>
  <c r="K115" i="13"/>
  <c r="I115" i="13"/>
  <c r="G115" i="13"/>
  <c r="U114" i="13"/>
  <c r="T114" i="13"/>
  <c r="O114" i="13"/>
  <c r="N114" i="13"/>
  <c r="M114" i="13"/>
  <c r="K114" i="13"/>
  <c r="I114" i="13"/>
  <c r="G114" i="13"/>
  <c r="U113" i="13"/>
  <c r="T113" i="13"/>
  <c r="O113" i="13"/>
  <c r="N113" i="13"/>
  <c r="M113" i="13"/>
  <c r="K113" i="13"/>
  <c r="I113" i="13"/>
  <c r="G113" i="13"/>
  <c r="S112" i="13"/>
  <c r="R112" i="13"/>
  <c r="Q112" i="13"/>
  <c r="T112" i="13" s="1"/>
  <c r="P112" i="13"/>
  <c r="U112" i="13" s="1"/>
  <c r="L112" i="13"/>
  <c r="K112" i="13"/>
  <c r="J112" i="13"/>
  <c r="H112" i="13"/>
  <c r="F112" i="13"/>
  <c r="N112" i="13" s="1"/>
  <c r="O112" i="13" s="1"/>
  <c r="E112" i="13"/>
  <c r="M112" i="13" s="1"/>
  <c r="D112" i="13"/>
  <c r="I112" i="13" s="1"/>
  <c r="U111" i="13"/>
  <c r="T111" i="13"/>
  <c r="N111" i="13"/>
  <c r="O111" i="13" s="1"/>
  <c r="M111" i="13"/>
  <c r="K111" i="13"/>
  <c r="I111" i="13"/>
  <c r="G111" i="13"/>
  <c r="U110" i="13"/>
  <c r="T110" i="13"/>
  <c r="O110" i="13"/>
  <c r="N110" i="13"/>
  <c r="M110" i="13"/>
  <c r="K110" i="13"/>
  <c r="I110" i="13"/>
  <c r="G110" i="13"/>
  <c r="U109" i="13"/>
  <c r="T109" i="13"/>
  <c r="O109" i="13"/>
  <c r="N109" i="13"/>
  <c r="M109" i="13"/>
  <c r="K109" i="13"/>
  <c r="I109" i="13"/>
  <c r="G109" i="13"/>
  <c r="U108" i="13"/>
  <c r="T108" i="13"/>
  <c r="O108" i="13"/>
  <c r="N108" i="13"/>
  <c r="M108" i="13"/>
  <c r="K108" i="13"/>
  <c r="I108" i="13"/>
  <c r="G108" i="13"/>
  <c r="U107" i="13"/>
  <c r="T107" i="13"/>
  <c r="O107" i="13"/>
  <c r="N107" i="13"/>
  <c r="M107" i="13"/>
  <c r="K107" i="13"/>
  <c r="I107" i="13"/>
  <c r="G107" i="13"/>
  <c r="S106" i="13"/>
  <c r="R106" i="13"/>
  <c r="Q106" i="13"/>
  <c r="T106" i="13" s="1"/>
  <c r="P106" i="13"/>
  <c r="L106" i="13"/>
  <c r="J106" i="13"/>
  <c r="H106" i="13"/>
  <c r="I106" i="13" s="1"/>
  <c r="G106" i="13"/>
  <c r="F106" i="13"/>
  <c r="E106" i="13"/>
  <c r="K106" i="13" s="1"/>
  <c r="D106" i="13"/>
  <c r="U105" i="13"/>
  <c r="T105" i="13"/>
  <c r="N105" i="13"/>
  <c r="O105" i="13" s="1"/>
  <c r="M105" i="13"/>
  <c r="K105" i="13"/>
  <c r="I105" i="13"/>
  <c r="G105" i="13"/>
  <c r="U102" i="13"/>
  <c r="S102" i="13"/>
  <c r="R102" i="13"/>
  <c r="Q102" i="13"/>
  <c r="T102" i="13" s="1"/>
  <c r="P102" i="13"/>
  <c r="L102" i="13"/>
  <c r="K102" i="13"/>
  <c r="J102" i="13"/>
  <c r="I102" i="13"/>
  <c r="H102" i="13"/>
  <c r="F102" i="13"/>
  <c r="N102" i="13" s="1"/>
  <c r="O102" i="13" s="1"/>
  <c r="E102" i="13"/>
  <c r="M102" i="13" s="1"/>
  <c r="D102" i="13"/>
  <c r="U101" i="13"/>
  <c r="S101" i="13"/>
  <c r="R101" i="13"/>
  <c r="Q101" i="13"/>
  <c r="T101" i="13" s="1"/>
  <c r="P101" i="13"/>
  <c r="M101" i="13"/>
  <c r="L101" i="13"/>
  <c r="J101" i="13"/>
  <c r="I101" i="13"/>
  <c r="H101" i="13"/>
  <c r="G101" i="13"/>
  <c r="F101" i="13"/>
  <c r="N101" i="13" s="1"/>
  <c r="E101" i="13"/>
  <c r="K101" i="13" s="1"/>
  <c r="D101" i="13"/>
  <c r="U100" i="13"/>
  <c r="T100" i="13"/>
  <c r="O100" i="13"/>
  <c r="N100" i="13"/>
  <c r="M100" i="13"/>
  <c r="K100" i="13"/>
  <c r="I100" i="13"/>
  <c r="G100" i="13"/>
  <c r="U99" i="13"/>
  <c r="T99" i="13"/>
  <c r="O99" i="13"/>
  <c r="N99" i="13"/>
  <c r="M99" i="13"/>
  <c r="K99" i="13"/>
  <c r="I99" i="13"/>
  <c r="G99" i="13"/>
  <c r="U98" i="13"/>
  <c r="T98" i="13"/>
  <c r="O98" i="13"/>
  <c r="N98" i="13"/>
  <c r="M98" i="13"/>
  <c r="K98" i="13"/>
  <c r="I98" i="13"/>
  <c r="G98" i="13"/>
  <c r="U97" i="13"/>
  <c r="T97" i="13"/>
  <c r="O97" i="13"/>
  <c r="N97" i="13"/>
  <c r="M97" i="13"/>
  <c r="K97" i="13"/>
  <c r="I97" i="13"/>
  <c r="G97" i="13"/>
  <c r="S96" i="13"/>
  <c r="R96" i="13"/>
  <c r="Q96" i="13"/>
  <c r="T96" i="13" s="1"/>
  <c r="P96" i="13"/>
  <c r="U96" i="13" s="1"/>
  <c r="L96" i="13"/>
  <c r="J96" i="13"/>
  <c r="H96" i="13"/>
  <c r="G96" i="13"/>
  <c r="F96" i="13"/>
  <c r="N96" i="13" s="1"/>
  <c r="E96" i="13"/>
  <c r="D96" i="13"/>
  <c r="I96" i="13" s="1"/>
  <c r="U95" i="13"/>
  <c r="T95" i="13"/>
  <c r="O95" i="13"/>
  <c r="N95" i="13"/>
  <c r="M95" i="13"/>
  <c r="K95" i="13"/>
  <c r="I95" i="13"/>
  <c r="G95" i="13"/>
  <c r="U94" i="13"/>
  <c r="T94" i="13"/>
  <c r="O94" i="13"/>
  <c r="N94" i="13"/>
  <c r="M94" i="13"/>
  <c r="K94" i="13"/>
  <c r="I94" i="13"/>
  <c r="G94" i="13"/>
  <c r="U93" i="13"/>
  <c r="T93" i="13"/>
  <c r="O93" i="13"/>
  <c r="N93" i="13"/>
  <c r="M93" i="13"/>
  <c r="K93" i="13"/>
  <c r="I93" i="13"/>
  <c r="G93" i="13"/>
  <c r="U92" i="13"/>
  <c r="T92" i="13"/>
  <c r="O92" i="13"/>
  <c r="N92" i="13"/>
  <c r="M92" i="13"/>
  <c r="K92" i="13"/>
  <c r="I92" i="13"/>
  <c r="G92" i="13"/>
  <c r="S91" i="13"/>
  <c r="R91" i="13"/>
  <c r="Q91" i="13"/>
  <c r="P91" i="13"/>
  <c r="U91" i="13" s="1"/>
  <c r="L91" i="13"/>
  <c r="J91" i="13"/>
  <c r="H91" i="13"/>
  <c r="I91" i="13" s="1"/>
  <c r="G91" i="13"/>
  <c r="F91" i="13"/>
  <c r="E91" i="13"/>
  <c r="D91" i="13"/>
  <c r="U90" i="13"/>
  <c r="T90" i="13"/>
  <c r="N90" i="13"/>
  <c r="O90" i="13" s="1"/>
  <c r="M90" i="13"/>
  <c r="K90" i="13"/>
  <c r="I90" i="13"/>
  <c r="G90" i="13"/>
  <c r="U89" i="13"/>
  <c r="T89" i="13"/>
  <c r="O89" i="13"/>
  <c r="N89" i="13"/>
  <c r="M89" i="13"/>
  <c r="K89" i="13"/>
  <c r="I89" i="13"/>
  <c r="G89" i="13"/>
  <c r="U88" i="13"/>
  <c r="T88" i="13"/>
  <c r="N88" i="13"/>
  <c r="O88" i="13" s="1"/>
  <c r="M88" i="13"/>
  <c r="K88" i="13"/>
  <c r="I88" i="13"/>
  <c r="G88" i="13"/>
  <c r="U85" i="13"/>
  <c r="S85" i="13"/>
  <c r="R85" i="13"/>
  <c r="Q85" i="13"/>
  <c r="T85" i="13" s="1"/>
  <c r="P85" i="13"/>
  <c r="L85" i="13"/>
  <c r="J85" i="13"/>
  <c r="K85" i="13" s="1"/>
  <c r="H85" i="13"/>
  <c r="F85" i="13"/>
  <c r="E85" i="13"/>
  <c r="D85" i="13"/>
  <c r="S84" i="13"/>
  <c r="R84" i="13"/>
  <c r="Q84" i="13"/>
  <c r="P84" i="13"/>
  <c r="U84" i="13" s="1"/>
  <c r="L84" i="13"/>
  <c r="J84" i="13"/>
  <c r="I84" i="13"/>
  <c r="H84" i="13"/>
  <c r="G84" i="13"/>
  <c r="F84" i="13"/>
  <c r="N84" i="13" s="1"/>
  <c r="E84" i="13"/>
  <c r="K84" i="13" s="1"/>
  <c r="D84" i="13"/>
  <c r="U83" i="13"/>
  <c r="T83" i="13"/>
  <c r="O83" i="13"/>
  <c r="N83" i="13"/>
  <c r="M83" i="13"/>
  <c r="K83" i="13"/>
  <c r="I83" i="13"/>
  <c r="G83" i="13"/>
  <c r="U82" i="13"/>
  <c r="T82" i="13"/>
  <c r="O82" i="13"/>
  <c r="N82" i="13"/>
  <c r="M82" i="13"/>
  <c r="K82" i="13"/>
  <c r="I82" i="13"/>
  <c r="G82" i="13"/>
  <c r="U81" i="13"/>
  <c r="T81" i="13"/>
  <c r="O81" i="13"/>
  <c r="N81" i="13"/>
  <c r="M81" i="13"/>
  <c r="K81" i="13"/>
  <c r="I81" i="13"/>
  <c r="G81" i="13"/>
  <c r="U80" i="13"/>
  <c r="T80" i="13"/>
  <c r="O80" i="13"/>
  <c r="N80" i="13"/>
  <c r="M80" i="13"/>
  <c r="K80" i="13"/>
  <c r="I80" i="13"/>
  <c r="G80" i="13"/>
  <c r="U79" i="13"/>
  <c r="T79" i="13"/>
  <c r="O79" i="13"/>
  <c r="N79" i="13"/>
  <c r="M79" i="13"/>
  <c r="K79" i="13"/>
  <c r="I79" i="13"/>
  <c r="G79" i="13"/>
  <c r="S78" i="13"/>
  <c r="R78" i="13"/>
  <c r="Q78" i="13"/>
  <c r="P78" i="13"/>
  <c r="U78" i="13" s="1"/>
  <c r="L78" i="13"/>
  <c r="K78" i="13"/>
  <c r="J78" i="13"/>
  <c r="H78" i="13"/>
  <c r="F78" i="13"/>
  <c r="N78" i="13" s="1"/>
  <c r="O78" i="13" s="1"/>
  <c r="E78" i="13"/>
  <c r="M78" i="13" s="1"/>
  <c r="D78" i="13"/>
  <c r="I78" i="13" s="1"/>
  <c r="U77" i="13"/>
  <c r="T77" i="13"/>
  <c r="O77" i="13"/>
  <c r="N77" i="13"/>
  <c r="M77" i="13"/>
  <c r="K77" i="13"/>
  <c r="I77" i="13"/>
  <c r="G77" i="13"/>
  <c r="U76" i="13"/>
  <c r="T76" i="13"/>
  <c r="N76" i="13"/>
  <c r="O76" i="13" s="1"/>
  <c r="M76" i="13"/>
  <c r="K76" i="13"/>
  <c r="I76" i="13"/>
  <c r="G76" i="13"/>
  <c r="U75" i="13"/>
  <c r="T75" i="13"/>
  <c r="N75" i="13"/>
  <c r="O75" i="13" s="1"/>
  <c r="M75" i="13"/>
  <c r="K75" i="13"/>
  <c r="I75" i="13"/>
  <c r="G75" i="13"/>
  <c r="U74" i="13"/>
  <c r="T74" i="13"/>
  <c r="N74" i="13"/>
  <c r="O74" i="13" s="1"/>
  <c r="M74" i="13"/>
  <c r="K74" i="13"/>
  <c r="I74" i="13"/>
  <c r="G74" i="13"/>
  <c r="U73" i="13"/>
  <c r="T73" i="13"/>
  <c r="N73" i="13"/>
  <c r="O73" i="13" s="1"/>
  <c r="M73" i="13"/>
  <c r="K73" i="13"/>
  <c r="I73" i="13"/>
  <c r="G73" i="13"/>
  <c r="U72" i="13"/>
  <c r="T72" i="13"/>
  <c r="N72" i="13"/>
  <c r="O72" i="13" s="1"/>
  <c r="M72" i="13"/>
  <c r="K72" i="13"/>
  <c r="I72" i="13"/>
  <c r="G72" i="13"/>
  <c r="U71" i="13"/>
  <c r="T71" i="13"/>
  <c r="N71" i="13"/>
  <c r="O71" i="13" s="1"/>
  <c r="M71" i="13"/>
  <c r="K71" i="13"/>
  <c r="I71" i="13"/>
  <c r="G71" i="13"/>
  <c r="U70" i="13"/>
  <c r="S70" i="13"/>
  <c r="R70" i="13"/>
  <c r="Q70" i="13"/>
  <c r="T70" i="13" s="1"/>
  <c r="P70" i="13"/>
  <c r="M70" i="13"/>
  <c r="L70" i="13"/>
  <c r="J70" i="13"/>
  <c r="H70" i="13"/>
  <c r="F70" i="13"/>
  <c r="N70" i="13" s="1"/>
  <c r="E70" i="13"/>
  <c r="D70" i="13"/>
  <c r="U69" i="13"/>
  <c r="T69" i="13"/>
  <c r="O69" i="13"/>
  <c r="N69" i="13"/>
  <c r="M69" i="13"/>
  <c r="K69" i="13"/>
  <c r="I69" i="13"/>
  <c r="G69" i="13"/>
  <c r="U68" i="13"/>
  <c r="T68" i="13"/>
  <c r="O68" i="13"/>
  <c r="N68" i="13"/>
  <c r="M68" i="13"/>
  <c r="K68" i="13"/>
  <c r="I68" i="13"/>
  <c r="G68" i="13"/>
  <c r="U67" i="13"/>
  <c r="T67" i="13"/>
  <c r="O67" i="13"/>
  <c r="N67" i="13"/>
  <c r="M67" i="13"/>
  <c r="K67" i="13"/>
  <c r="I67" i="13"/>
  <c r="G67" i="13"/>
  <c r="U66" i="13"/>
  <c r="T66" i="13"/>
  <c r="O66" i="13"/>
  <c r="N66" i="13"/>
  <c r="M66" i="13"/>
  <c r="K66" i="13"/>
  <c r="I66" i="13"/>
  <c r="G66" i="13"/>
  <c r="U65" i="13"/>
  <c r="T65" i="13"/>
  <c r="O65" i="13"/>
  <c r="N65" i="13"/>
  <c r="M65" i="13"/>
  <c r="K65" i="13"/>
  <c r="I65" i="13"/>
  <c r="G65" i="13"/>
  <c r="U64" i="13"/>
  <c r="T64" i="13"/>
  <c r="O64" i="13"/>
  <c r="N64" i="13"/>
  <c r="M64" i="13"/>
  <c r="K64" i="13"/>
  <c r="I64" i="13"/>
  <c r="G64" i="13"/>
  <c r="S63" i="13"/>
  <c r="R63" i="13"/>
  <c r="Q63" i="13"/>
  <c r="P63" i="13"/>
  <c r="L63" i="13"/>
  <c r="J63" i="13"/>
  <c r="H63" i="13"/>
  <c r="U63" i="13" s="1"/>
  <c r="G63" i="13"/>
  <c r="F63" i="13"/>
  <c r="E63" i="13"/>
  <c r="M63" i="13" s="1"/>
  <c r="D63" i="13"/>
  <c r="U62" i="13"/>
  <c r="T62" i="13"/>
  <c r="O62" i="13"/>
  <c r="N62" i="13"/>
  <c r="M62" i="13"/>
  <c r="K62" i="13"/>
  <c r="I62" i="13"/>
  <c r="G62" i="13"/>
  <c r="U61" i="13"/>
  <c r="T61" i="13"/>
  <c r="N61" i="13"/>
  <c r="O61" i="13" s="1"/>
  <c r="M61" i="13"/>
  <c r="K61" i="13"/>
  <c r="I61" i="13"/>
  <c r="G61" i="13"/>
  <c r="U60" i="13"/>
  <c r="T60" i="13"/>
  <c r="N60" i="13"/>
  <c r="O60" i="13" s="1"/>
  <c r="M60" i="13"/>
  <c r="K60" i="13"/>
  <c r="I60" i="13"/>
  <c r="G60" i="13"/>
  <c r="U59" i="13"/>
  <c r="T59" i="13"/>
  <c r="N59" i="13"/>
  <c r="O59" i="13" s="1"/>
  <c r="M59" i="13"/>
  <c r="K59" i="13"/>
  <c r="I59" i="13"/>
  <c r="G59" i="13"/>
  <c r="U58" i="13"/>
  <c r="S58" i="13"/>
  <c r="R58" i="13"/>
  <c r="Q58" i="13"/>
  <c r="T58" i="13" s="1"/>
  <c r="P58" i="13"/>
  <c r="L58" i="13"/>
  <c r="J58" i="13"/>
  <c r="I58" i="13"/>
  <c r="H58" i="13"/>
  <c r="F58" i="13"/>
  <c r="N58" i="13" s="1"/>
  <c r="O58" i="13" s="1"/>
  <c r="E58" i="13"/>
  <c r="K58" i="13" s="1"/>
  <c r="D58" i="13"/>
  <c r="U57" i="13"/>
  <c r="T57" i="13"/>
  <c r="O57" i="13"/>
  <c r="N57" i="13"/>
  <c r="M57" i="13"/>
  <c r="K57" i="13"/>
  <c r="I57" i="13"/>
  <c r="G57" i="13"/>
  <c r="U54" i="13"/>
  <c r="S54" i="13"/>
  <c r="R54" i="13"/>
  <c r="Q54" i="13"/>
  <c r="T54" i="13" s="1"/>
  <c r="P54" i="13"/>
  <c r="L54" i="13"/>
  <c r="J54" i="13"/>
  <c r="I54" i="13"/>
  <c r="H54" i="13"/>
  <c r="G54" i="13"/>
  <c r="F54" i="13"/>
  <c r="N54" i="13" s="1"/>
  <c r="E54" i="13"/>
  <c r="K54" i="13" s="1"/>
  <c r="D54" i="13"/>
  <c r="S53" i="13"/>
  <c r="R53" i="13"/>
  <c r="Q53" i="13"/>
  <c r="T53" i="13" s="1"/>
  <c r="P53" i="13"/>
  <c r="U53" i="13" s="1"/>
  <c r="L53" i="13"/>
  <c r="J53" i="13"/>
  <c r="H53" i="13"/>
  <c r="G53" i="13"/>
  <c r="F53" i="13"/>
  <c r="N53" i="13" s="1"/>
  <c r="E53" i="13"/>
  <c r="D53" i="13"/>
  <c r="I53" i="13" s="1"/>
  <c r="U52" i="13"/>
  <c r="T52" i="13"/>
  <c r="O52" i="13"/>
  <c r="N52" i="13"/>
  <c r="M52" i="13"/>
  <c r="K52" i="13"/>
  <c r="I52" i="13"/>
  <c r="G52" i="13"/>
  <c r="U51" i="13"/>
  <c r="T51" i="13"/>
  <c r="O51" i="13"/>
  <c r="N51" i="13"/>
  <c r="M51" i="13"/>
  <c r="K51" i="13"/>
  <c r="I51" i="13"/>
  <c r="G51" i="13"/>
  <c r="U50" i="13"/>
  <c r="T50" i="13"/>
  <c r="O50" i="13"/>
  <c r="N50" i="13"/>
  <c r="M50" i="13"/>
  <c r="K50" i="13"/>
  <c r="I50" i="13"/>
  <c r="G50" i="13"/>
  <c r="U49" i="13"/>
  <c r="T49" i="13"/>
  <c r="O49" i="13"/>
  <c r="N49" i="13"/>
  <c r="M49" i="13"/>
  <c r="K49" i="13"/>
  <c r="I49" i="13"/>
  <c r="G49" i="13"/>
  <c r="U48" i="13"/>
  <c r="T48" i="13"/>
  <c r="O48" i="13"/>
  <c r="N48" i="13"/>
  <c r="M48" i="13"/>
  <c r="K48" i="13"/>
  <c r="I48" i="13"/>
  <c r="G48" i="13"/>
  <c r="S47" i="13"/>
  <c r="R47" i="13"/>
  <c r="Q47" i="13"/>
  <c r="P47" i="13"/>
  <c r="U47" i="13" s="1"/>
  <c r="L47" i="13"/>
  <c r="K47" i="13"/>
  <c r="J47" i="13"/>
  <c r="H47" i="13"/>
  <c r="F47" i="13"/>
  <c r="N47" i="13" s="1"/>
  <c r="E47" i="13"/>
  <c r="D47" i="13"/>
  <c r="U46" i="13"/>
  <c r="T46" i="13"/>
  <c r="O46" i="13"/>
  <c r="N46" i="13"/>
  <c r="M46" i="13"/>
  <c r="K46" i="13"/>
  <c r="I46" i="13"/>
  <c r="G46" i="13"/>
  <c r="U45" i="13"/>
  <c r="T45" i="13"/>
  <c r="O45" i="13"/>
  <c r="N45" i="13"/>
  <c r="M45" i="13"/>
  <c r="K45" i="13"/>
  <c r="I45" i="13"/>
  <c r="G45" i="13"/>
  <c r="U44" i="13"/>
  <c r="T44" i="13"/>
  <c r="O44" i="13"/>
  <c r="N44" i="13"/>
  <c r="M44" i="13"/>
  <c r="K44" i="13"/>
  <c r="I44" i="13"/>
  <c r="G44" i="13"/>
  <c r="U43" i="13"/>
  <c r="T43" i="13"/>
  <c r="O43" i="13"/>
  <c r="N43" i="13"/>
  <c r="M43" i="13"/>
  <c r="K43" i="13"/>
  <c r="I43" i="13"/>
  <c r="G43" i="13"/>
  <c r="U42" i="13"/>
  <c r="T42" i="13"/>
  <c r="O42" i="13"/>
  <c r="N42" i="13"/>
  <c r="M42" i="13"/>
  <c r="K42" i="13"/>
  <c r="I42" i="13"/>
  <c r="G42" i="13"/>
  <c r="U41" i="13"/>
  <c r="T41" i="13"/>
  <c r="O41" i="13"/>
  <c r="N41" i="13"/>
  <c r="M41" i="13"/>
  <c r="K41" i="13"/>
  <c r="I41" i="13"/>
  <c r="G41" i="13"/>
  <c r="S40" i="13"/>
  <c r="R40" i="13"/>
  <c r="Q40" i="13"/>
  <c r="P40" i="13"/>
  <c r="L40" i="13"/>
  <c r="J40" i="13"/>
  <c r="I40" i="13"/>
  <c r="H40" i="13"/>
  <c r="U40" i="13" s="1"/>
  <c r="F40" i="13"/>
  <c r="N40" i="13" s="1"/>
  <c r="O40" i="13" s="1"/>
  <c r="E40" i="13"/>
  <c r="K40" i="13" s="1"/>
  <c r="D40" i="13"/>
  <c r="U39" i="13"/>
  <c r="T39" i="13"/>
  <c r="O39" i="13"/>
  <c r="N39" i="13"/>
  <c r="M39" i="13"/>
  <c r="K39" i="13"/>
  <c r="I39" i="13"/>
  <c r="G39" i="13"/>
  <c r="U38" i="13"/>
  <c r="T38" i="13"/>
  <c r="O38" i="13"/>
  <c r="N38" i="13"/>
  <c r="M38" i="13"/>
  <c r="K38" i="13"/>
  <c r="I38" i="13"/>
  <c r="G38" i="13"/>
  <c r="U37" i="13"/>
  <c r="T37" i="13"/>
  <c r="O37" i="13"/>
  <c r="N37" i="13"/>
  <c r="M37" i="13"/>
  <c r="K37" i="13"/>
  <c r="I37" i="13"/>
  <c r="G37" i="13"/>
  <c r="U36" i="13"/>
  <c r="T36" i="13"/>
  <c r="O36" i="13"/>
  <c r="N36" i="13"/>
  <c r="M36" i="13"/>
  <c r="K36" i="13"/>
  <c r="I36" i="13"/>
  <c r="G36" i="13"/>
  <c r="S35" i="13"/>
  <c r="R35" i="13"/>
  <c r="Q35" i="13"/>
  <c r="P35" i="13"/>
  <c r="L35" i="13"/>
  <c r="J35" i="13"/>
  <c r="H35" i="13"/>
  <c r="U35" i="13" s="1"/>
  <c r="G35" i="13"/>
  <c r="F35" i="13"/>
  <c r="E35" i="13"/>
  <c r="M35" i="13" s="1"/>
  <c r="D35" i="13"/>
  <c r="I35" i="13" s="1"/>
  <c r="U34" i="13"/>
  <c r="T34" i="13"/>
  <c r="N34" i="13"/>
  <c r="O34" i="13" s="1"/>
  <c r="M34" i="13"/>
  <c r="K34" i="13"/>
  <c r="I34" i="13"/>
  <c r="G34" i="13"/>
  <c r="U33" i="13"/>
  <c r="T33" i="13"/>
  <c r="O33" i="13"/>
  <c r="N33" i="13"/>
  <c r="M33" i="13"/>
  <c r="K33" i="13"/>
  <c r="I33" i="13"/>
  <c r="G33" i="13"/>
  <c r="U32" i="13"/>
  <c r="T32" i="13"/>
  <c r="O32" i="13"/>
  <c r="N32" i="13"/>
  <c r="M32" i="13"/>
  <c r="K32" i="13"/>
  <c r="I32" i="13"/>
  <c r="G32" i="13"/>
  <c r="U31" i="13"/>
  <c r="T31" i="13"/>
  <c r="O31" i="13"/>
  <c r="N31" i="13"/>
  <c r="M31" i="13"/>
  <c r="K31" i="13"/>
  <c r="I31" i="13"/>
  <c r="G31" i="13"/>
  <c r="U30" i="13"/>
  <c r="T30" i="13"/>
  <c r="O30" i="13"/>
  <c r="N30" i="13"/>
  <c r="M30" i="13"/>
  <c r="K30" i="13"/>
  <c r="I30" i="13"/>
  <c r="G30" i="13"/>
  <c r="U29" i="13"/>
  <c r="T29" i="13"/>
  <c r="O29" i="13"/>
  <c r="N29" i="13"/>
  <c r="M29" i="13"/>
  <c r="K29" i="13"/>
  <c r="I29" i="13"/>
  <c r="G29" i="13"/>
  <c r="U28" i="13"/>
  <c r="T28" i="13"/>
  <c r="O28" i="13"/>
  <c r="N28" i="13"/>
  <c r="M28" i="13"/>
  <c r="K28" i="13"/>
  <c r="I28" i="13"/>
  <c r="G28" i="13"/>
  <c r="S27" i="13"/>
  <c r="R27" i="13"/>
  <c r="Q27" i="13"/>
  <c r="P27" i="13"/>
  <c r="U27" i="13" s="1"/>
  <c r="L27" i="13"/>
  <c r="J27" i="13"/>
  <c r="H27" i="13"/>
  <c r="F27" i="13"/>
  <c r="E27" i="13"/>
  <c r="K27" i="13" s="1"/>
  <c r="D27" i="13"/>
  <c r="I27" i="13" s="1"/>
  <c r="U26" i="13"/>
  <c r="T26" i="13"/>
  <c r="N26" i="13"/>
  <c r="O26" i="13" s="1"/>
  <c r="M26" i="13"/>
  <c r="K26" i="13"/>
  <c r="I26" i="13"/>
  <c r="G26" i="13"/>
  <c r="U25" i="13"/>
  <c r="T25" i="13"/>
  <c r="O25" i="13"/>
  <c r="N25" i="13"/>
  <c r="M25" i="13"/>
  <c r="K25" i="13"/>
  <c r="I25" i="13"/>
  <c r="G25" i="13"/>
  <c r="U24" i="13"/>
  <c r="T24" i="13"/>
  <c r="O24" i="13"/>
  <c r="N24" i="13"/>
  <c r="M24" i="13"/>
  <c r="K24" i="13"/>
  <c r="I24" i="13"/>
  <c r="G24" i="13"/>
  <c r="U23" i="13"/>
  <c r="T23" i="13"/>
  <c r="O23" i="13"/>
  <c r="N23" i="13"/>
  <c r="M23" i="13"/>
  <c r="K23" i="13"/>
  <c r="I23" i="13"/>
  <c r="G23" i="13"/>
  <c r="U22" i="13"/>
  <c r="T22" i="13"/>
  <c r="O22" i="13"/>
  <c r="N22" i="13"/>
  <c r="M22" i="13"/>
  <c r="K22" i="13"/>
  <c r="I22" i="13"/>
  <c r="G22" i="13"/>
  <c r="U21" i="13"/>
  <c r="T21" i="13"/>
  <c r="O21" i="13"/>
  <c r="N21" i="13"/>
  <c r="M21" i="13"/>
  <c r="K21" i="13"/>
  <c r="I21" i="13"/>
  <c r="G21" i="13"/>
  <c r="U20" i="13"/>
  <c r="T20" i="13"/>
  <c r="O20" i="13"/>
  <c r="N20" i="13"/>
  <c r="M20" i="13"/>
  <c r="K20" i="13"/>
  <c r="I20" i="13"/>
  <c r="G20" i="13"/>
  <c r="U19" i="13"/>
  <c r="S19" i="13"/>
  <c r="R19" i="13"/>
  <c r="Q19" i="13"/>
  <c r="P19" i="13"/>
  <c r="O19" i="13"/>
  <c r="L19" i="13"/>
  <c r="J19" i="13"/>
  <c r="H19" i="13"/>
  <c r="G19" i="13"/>
  <c r="F19" i="13"/>
  <c r="N19" i="13" s="1"/>
  <c r="E19" i="13"/>
  <c r="D19" i="13"/>
  <c r="I19" i="13" s="1"/>
  <c r="U18" i="13"/>
  <c r="T18" i="13"/>
  <c r="O18" i="13"/>
  <c r="N18" i="13"/>
  <c r="M18" i="13"/>
  <c r="K18" i="13"/>
  <c r="I18" i="13"/>
  <c r="G18" i="13"/>
  <c r="U17" i="13"/>
  <c r="T17" i="13"/>
  <c r="O17" i="13"/>
  <c r="N17" i="13"/>
  <c r="M17" i="13"/>
  <c r="K17" i="13"/>
  <c r="I17" i="13"/>
  <c r="G17" i="13"/>
  <c r="U16" i="13"/>
  <c r="T16" i="13"/>
  <c r="O16" i="13"/>
  <c r="N16" i="13"/>
  <c r="M16" i="13"/>
  <c r="K16" i="13"/>
  <c r="I16" i="13"/>
  <c r="G16" i="13"/>
  <c r="U15" i="13"/>
  <c r="T15" i="13"/>
  <c r="O15" i="13"/>
  <c r="N15" i="13"/>
  <c r="M15" i="13"/>
  <c r="K15" i="13"/>
  <c r="I15" i="13"/>
  <c r="G15" i="13"/>
  <c r="U14" i="13"/>
  <c r="T14" i="13"/>
  <c r="O14" i="13"/>
  <c r="N14" i="13"/>
  <c r="M14" i="13"/>
  <c r="K14" i="13"/>
  <c r="I14" i="13"/>
  <c r="G14" i="13"/>
  <c r="U13" i="13"/>
  <c r="T13" i="13"/>
  <c r="O13" i="13"/>
  <c r="N13" i="13"/>
  <c r="M13" i="13"/>
  <c r="K13" i="13"/>
  <c r="I13" i="13"/>
  <c r="G13" i="13"/>
  <c r="U12" i="13"/>
  <c r="T12" i="13"/>
  <c r="O12" i="13"/>
  <c r="N12" i="13"/>
  <c r="M12" i="13"/>
  <c r="K12" i="13"/>
  <c r="I12" i="13"/>
  <c r="G12" i="13"/>
  <c r="U11" i="13"/>
  <c r="T11" i="13"/>
  <c r="O11" i="13"/>
  <c r="N11" i="13"/>
  <c r="M11" i="13"/>
  <c r="K11" i="13"/>
  <c r="I11" i="13"/>
  <c r="G11" i="13"/>
  <c r="S10" i="13"/>
  <c r="R10" i="13"/>
  <c r="Q10" i="13"/>
  <c r="P10" i="13"/>
  <c r="U10" i="13" s="1"/>
  <c r="L10" i="13"/>
  <c r="J10" i="13"/>
  <c r="H10" i="13"/>
  <c r="I10" i="13" s="1"/>
  <c r="G10" i="13"/>
  <c r="F10" i="13"/>
  <c r="E10" i="13"/>
  <c r="D10" i="13"/>
  <c r="U9" i="13"/>
  <c r="T9" i="13"/>
  <c r="N9" i="13"/>
  <c r="O9" i="13" s="1"/>
  <c r="M9" i="13"/>
  <c r="K9" i="13"/>
  <c r="I9" i="13"/>
  <c r="G9" i="13"/>
  <c r="U8" i="13"/>
  <c r="T8" i="13"/>
  <c r="N8" i="13"/>
  <c r="O8" i="13" s="1"/>
  <c r="M8" i="13"/>
  <c r="K8" i="13"/>
  <c r="I8" i="13"/>
  <c r="G8" i="13"/>
  <c r="S339" i="12"/>
  <c r="R339" i="12"/>
  <c r="Q339" i="12"/>
  <c r="P339" i="12"/>
  <c r="L339" i="12"/>
  <c r="J339" i="12"/>
  <c r="H339" i="12"/>
  <c r="U339" i="12" s="1"/>
  <c r="F339" i="12"/>
  <c r="E339" i="12"/>
  <c r="M339" i="12" s="1"/>
  <c r="D339" i="12"/>
  <c r="I339" i="12" s="1"/>
  <c r="S338" i="12"/>
  <c r="R338" i="12"/>
  <c r="Q338" i="12"/>
  <c r="T338" i="12" s="1"/>
  <c r="P338" i="12"/>
  <c r="L338" i="12"/>
  <c r="J338" i="12"/>
  <c r="H338" i="12"/>
  <c r="F338" i="12"/>
  <c r="E338" i="12"/>
  <c r="D338" i="12"/>
  <c r="U337" i="12"/>
  <c r="S337" i="12"/>
  <c r="R337" i="12"/>
  <c r="Q337" i="12"/>
  <c r="T337" i="12" s="1"/>
  <c r="P337" i="12"/>
  <c r="L337" i="12"/>
  <c r="J337" i="12"/>
  <c r="H337" i="12"/>
  <c r="G337" i="12"/>
  <c r="F337" i="12"/>
  <c r="N337" i="12" s="1"/>
  <c r="O337" i="12" s="1"/>
  <c r="E337" i="12"/>
  <c r="D337" i="12"/>
  <c r="I337" i="12" s="1"/>
  <c r="U336" i="12"/>
  <c r="T336" i="12"/>
  <c r="O336" i="12"/>
  <c r="N336" i="12"/>
  <c r="M336" i="12"/>
  <c r="K336" i="12"/>
  <c r="I336" i="12"/>
  <c r="G336" i="12"/>
  <c r="U335" i="12"/>
  <c r="T335" i="12"/>
  <c r="N335" i="12"/>
  <c r="O335" i="12" s="1"/>
  <c r="M335" i="12"/>
  <c r="K335" i="12"/>
  <c r="I335" i="12"/>
  <c r="G335" i="12"/>
  <c r="U334" i="12"/>
  <c r="T334" i="12"/>
  <c r="N334" i="12"/>
  <c r="O334" i="12" s="1"/>
  <c r="M334" i="12"/>
  <c r="K334" i="12"/>
  <c r="I334" i="12"/>
  <c r="G334" i="12"/>
  <c r="U333" i="12"/>
  <c r="T333" i="12"/>
  <c r="N333" i="12"/>
  <c r="O333" i="12" s="1"/>
  <c r="M333" i="12"/>
  <c r="K333" i="12"/>
  <c r="I333" i="12"/>
  <c r="G333" i="12"/>
  <c r="S332" i="12"/>
  <c r="R332" i="12"/>
  <c r="Q332" i="12"/>
  <c r="T332" i="12" s="1"/>
  <c r="P332" i="12"/>
  <c r="L332" i="12"/>
  <c r="M332" i="12" s="1"/>
  <c r="J332" i="12"/>
  <c r="H332" i="12"/>
  <c r="F332" i="12"/>
  <c r="N332" i="12" s="1"/>
  <c r="E332" i="12"/>
  <c r="D332" i="12"/>
  <c r="U331" i="12"/>
  <c r="T331" i="12"/>
  <c r="O331" i="12"/>
  <c r="N331" i="12"/>
  <c r="M331" i="12"/>
  <c r="K331" i="12"/>
  <c r="I331" i="12"/>
  <c r="G331" i="12"/>
  <c r="U330" i="12"/>
  <c r="T330" i="12"/>
  <c r="O330" i="12"/>
  <c r="N330" i="12"/>
  <c r="M330" i="12"/>
  <c r="K330" i="12"/>
  <c r="I330" i="12"/>
  <c r="G330" i="12"/>
  <c r="U329" i="12"/>
  <c r="T329" i="12"/>
  <c r="O329" i="12"/>
  <c r="N329" i="12"/>
  <c r="M329" i="12"/>
  <c r="K329" i="12"/>
  <c r="I329" i="12"/>
  <c r="G329" i="12"/>
  <c r="U328" i="12"/>
  <c r="T328" i="12"/>
  <c r="O328" i="12"/>
  <c r="N328" i="12"/>
  <c r="M328" i="12"/>
  <c r="K328" i="12"/>
  <c r="I328" i="12"/>
  <c r="G328" i="12"/>
  <c r="U327" i="12"/>
  <c r="T327" i="12"/>
  <c r="O327" i="12"/>
  <c r="N327" i="12"/>
  <c r="M327" i="12"/>
  <c r="K327" i="12"/>
  <c r="I327" i="12"/>
  <c r="G327" i="12"/>
  <c r="U326" i="12"/>
  <c r="T326" i="12"/>
  <c r="O326" i="12"/>
  <c r="N326" i="12"/>
  <c r="M326" i="12"/>
  <c r="K326" i="12"/>
  <c r="I326" i="12"/>
  <c r="G326" i="12"/>
  <c r="U325" i="12"/>
  <c r="T325" i="12"/>
  <c r="O325" i="12"/>
  <c r="N325" i="12"/>
  <c r="M325" i="12"/>
  <c r="K325" i="12"/>
  <c r="I325" i="12"/>
  <c r="G325" i="12"/>
  <c r="U324" i="12"/>
  <c r="T324" i="12"/>
  <c r="O324" i="12"/>
  <c r="N324" i="12"/>
  <c r="M324" i="12"/>
  <c r="K324" i="12"/>
  <c r="I324" i="12"/>
  <c r="G324" i="12"/>
  <c r="S323" i="12"/>
  <c r="R323" i="12"/>
  <c r="Q323" i="12"/>
  <c r="P323" i="12"/>
  <c r="L323" i="12"/>
  <c r="J323" i="12"/>
  <c r="I323" i="12"/>
  <c r="H323" i="12"/>
  <c r="U323" i="12" s="1"/>
  <c r="F323" i="12"/>
  <c r="E323" i="12"/>
  <c r="M323" i="12" s="1"/>
  <c r="D323" i="12"/>
  <c r="U322" i="12"/>
  <c r="T322" i="12"/>
  <c r="O322" i="12"/>
  <c r="N322" i="12"/>
  <c r="M322" i="12"/>
  <c r="K322" i="12"/>
  <c r="I322" i="12"/>
  <c r="G322" i="12"/>
  <c r="U321" i="12"/>
  <c r="T321" i="12"/>
  <c r="N321" i="12"/>
  <c r="O321" i="12" s="1"/>
  <c r="M321" i="12"/>
  <c r="K321" i="12"/>
  <c r="I321" i="12"/>
  <c r="G321" i="12"/>
  <c r="U320" i="12"/>
  <c r="T320" i="12"/>
  <c r="N320" i="12"/>
  <c r="O320" i="12" s="1"/>
  <c r="M320" i="12"/>
  <c r="K320" i="12"/>
  <c r="I320" i="12"/>
  <c r="G320" i="12"/>
  <c r="U319" i="12"/>
  <c r="T319" i="12"/>
  <c r="N319" i="12"/>
  <c r="O319" i="12" s="1"/>
  <c r="M319" i="12"/>
  <c r="K319" i="12"/>
  <c r="I319" i="12"/>
  <c r="G319" i="12"/>
  <c r="U318" i="12"/>
  <c r="T318" i="12"/>
  <c r="N318" i="12"/>
  <c r="O318" i="12" s="1"/>
  <c r="M318" i="12"/>
  <c r="K318" i="12"/>
  <c r="I318" i="12"/>
  <c r="G318" i="12"/>
  <c r="S317" i="12"/>
  <c r="R317" i="12"/>
  <c r="Q317" i="12"/>
  <c r="T317" i="12" s="1"/>
  <c r="P317" i="12"/>
  <c r="L317" i="12"/>
  <c r="J317" i="12"/>
  <c r="H317" i="12"/>
  <c r="F317" i="12"/>
  <c r="E317" i="12"/>
  <c r="D317" i="12"/>
  <c r="U316" i="12"/>
  <c r="T316" i="12"/>
  <c r="O316" i="12"/>
  <c r="N316" i="12"/>
  <c r="M316" i="12"/>
  <c r="K316" i="12"/>
  <c r="I316" i="12"/>
  <c r="G316" i="12"/>
  <c r="U315" i="12"/>
  <c r="T315" i="12"/>
  <c r="N315" i="12"/>
  <c r="O315" i="12" s="1"/>
  <c r="M315" i="12"/>
  <c r="K315" i="12"/>
  <c r="I315" i="12"/>
  <c r="G315" i="12"/>
  <c r="U314" i="12"/>
  <c r="T314" i="12"/>
  <c r="N314" i="12"/>
  <c r="O314" i="12" s="1"/>
  <c r="M314" i="12"/>
  <c r="K314" i="12"/>
  <c r="I314" i="12"/>
  <c r="G314" i="12"/>
  <c r="U313" i="12"/>
  <c r="T313" i="12"/>
  <c r="N313" i="12"/>
  <c r="O313" i="12" s="1"/>
  <c r="M313" i="12"/>
  <c r="K313" i="12"/>
  <c r="I313" i="12"/>
  <c r="G313" i="12"/>
  <c r="U312" i="12"/>
  <c r="T312" i="12"/>
  <c r="N312" i="12"/>
  <c r="O312" i="12" s="1"/>
  <c r="M312" i="12"/>
  <c r="K312" i="12"/>
  <c r="I312" i="12"/>
  <c r="G312" i="12"/>
  <c r="U311" i="12"/>
  <c r="T311" i="12"/>
  <c r="N311" i="12"/>
  <c r="O311" i="12" s="1"/>
  <c r="M311" i="12"/>
  <c r="K311" i="12"/>
  <c r="I311" i="12"/>
  <c r="G311" i="12"/>
  <c r="U310" i="12"/>
  <c r="S310" i="12"/>
  <c r="R310" i="12"/>
  <c r="Q310" i="12"/>
  <c r="P310" i="12"/>
  <c r="N310" i="12"/>
  <c r="O310" i="12" s="1"/>
  <c r="L310" i="12"/>
  <c r="K310" i="12"/>
  <c r="J310" i="12"/>
  <c r="I310" i="12"/>
  <c r="H310" i="12"/>
  <c r="F310" i="12"/>
  <c r="E310" i="12"/>
  <c r="M310" i="12" s="1"/>
  <c r="D310" i="12"/>
  <c r="G310" i="12" s="1"/>
  <c r="U309" i="12"/>
  <c r="T309" i="12"/>
  <c r="O309" i="12"/>
  <c r="N309" i="12"/>
  <c r="M309" i="12"/>
  <c r="K309" i="12"/>
  <c r="I309" i="12"/>
  <c r="G309" i="12"/>
  <c r="U308" i="12"/>
  <c r="T308" i="12"/>
  <c r="O308" i="12"/>
  <c r="N308" i="12"/>
  <c r="M308" i="12"/>
  <c r="K308" i="12"/>
  <c r="I308" i="12"/>
  <c r="G308" i="12"/>
  <c r="U307" i="12"/>
  <c r="T307" i="12"/>
  <c r="O307" i="12"/>
  <c r="N307" i="12"/>
  <c r="M307" i="12"/>
  <c r="K307" i="12"/>
  <c r="I307" i="12"/>
  <c r="G307" i="12"/>
  <c r="U306" i="12"/>
  <c r="T306" i="12"/>
  <c r="O306" i="12"/>
  <c r="N306" i="12"/>
  <c r="M306" i="12"/>
  <c r="K306" i="12"/>
  <c r="I306" i="12"/>
  <c r="G306" i="12"/>
  <c r="U305" i="12"/>
  <c r="T305" i="12"/>
  <c r="O305" i="12"/>
  <c r="N305" i="12"/>
  <c r="M305" i="12"/>
  <c r="K305" i="12"/>
  <c r="I305" i="12"/>
  <c r="G305" i="12"/>
  <c r="U304" i="12"/>
  <c r="T304" i="12"/>
  <c r="O304" i="12"/>
  <c r="N304" i="12"/>
  <c r="M304" i="12"/>
  <c r="K304" i="12"/>
  <c r="I304" i="12"/>
  <c r="G304" i="12"/>
  <c r="S303" i="12"/>
  <c r="R303" i="12"/>
  <c r="Q303" i="12"/>
  <c r="P303" i="12"/>
  <c r="L303" i="12"/>
  <c r="J303" i="12"/>
  <c r="H303" i="12"/>
  <c r="U303" i="12" s="1"/>
  <c r="F303" i="12"/>
  <c r="E303" i="12"/>
  <c r="K303" i="12" s="1"/>
  <c r="D303" i="12"/>
  <c r="U302" i="12"/>
  <c r="T302" i="12"/>
  <c r="O302" i="12"/>
  <c r="N302" i="12"/>
  <c r="M302" i="12"/>
  <c r="K302" i="12"/>
  <c r="I302" i="12"/>
  <c r="G302" i="12"/>
  <c r="S299" i="12"/>
  <c r="R299" i="12"/>
  <c r="Q299" i="12"/>
  <c r="P299" i="12"/>
  <c r="U299" i="12" s="1"/>
  <c r="L299" i="12"/>
  <c r="J299" i="12"/>
  <c r="K299" i="12" s="1"/>
  <c r="I299" i="12"/>
  <c r="H299" i="12"/>
  <c r="F299" i="12"/>
  <c r="E299" i="12"/>
  <c r="M299" i="12" s="1"/>
  <c r="D299" i="12"/>
  <c r="T298" i="12"/>
  <c r="S298" i="12"/>
  <c r="R298" i="12"/>
  <c r="Q298" i="12"/>
  <c r="P298" i="12"/>
  <c r="U298" i="12" s="1"/>
  <c r="L298" i="12"/>
  <c r="J298" i="12"/>
  <c r="H298" i="12"/>
  <c r="F298" i="12"/>
  <c r="E298" i="12"/>
  <c r="D298" i="12"/>
  <c r="U297" i="12"/>
  <c r="T297" i="12"/>
  <c r="O297" i="12"/>
  <c r="N297" i="12"/>
  <c r="M297" i="12"/>
  <c r="K297" i="12"/>
  <c r="I297" i="12"/>
  <c r="G297" i="12"/>
  <c r="U296" i="12"/>
  <c r="T296" i="12"/>
  <c r="N296" i="12"/>
  <c r="O296" i="12" s="1"/>
  <c r="M296" i="12"/>
  <c r="K296" i="12"/>
  <c r="I296" i="12"/>
  <c r="G296" i="12"/>
  <c r="U295" i="12"/>
  <c r="T295" i="12"/>
  <c r="N295" i="12"/>
  <c r="O295" i="12" s="1"/>
  <c r="M295" i="12"/>
  <c r="K295" i="12"/>
  <c r="I295" i="12"/>
  <c r="G295" i="12"/>
  <c r="U294" i="12"/>
  <c r="T294" i="12"/>
  <c r="N294" i="12"/>
  <c r="O294" i="12" s="1"/>
  <c r="M294" i="12"/>
  <c r="K294" i="12"/>
  <c r="I294" i="12"/>
  <c r="G294" i="12"/>
  <c r="U293" i="12"/>
  <c r="T293" i="12"/>
  <c r="N293" i="12"/>
  <c r="O293" i="12" s="1"/>
  <c r="M293" i="12"/>
  <c r="K293" i="12"/>
  <c r="I293" i="12"/>
  <c r="G293" i="12"/>
  <c r="S292" i="12"/>
  <c r="R292" i="12"/>
  <c r="Q292" i="12"/>
  <c r="T292" i="12" s="1"/>
  <c r="P292" i="12"/>
  <c r="U292" i="12" s="1"/>
  <c r="L292" i="12"/>
  <c r="J292" i="12"/>
  <c r="I292" i="12"/>
  <c r="H292" i="12"/>
  <c r="G292" i="12"/>
  <c r="F292" i="12"/>
  <c r="N292" i="12" s="1"/>
  <c r="O292" i="12" s="1"/>
  <c r="E292" i="12"/>
  <c r="M292" i="12" s="1"/>
  <c r="D292" i="12"/>
  <c r="U291" i="12"/>
  <c r="T291" i="12"/>
  <c r="O291" i="12"/>
  <c r="N291" i="12"/>
  <c r="M291" i="12"/>
  <c r="K291" i="12"/>
  <c r="I291" i="12"/>
  <c r="G291" i="12"/>
  <c r="U290" i="12"/>
  <c r="T290" i="12"/>
  <c r="O290" i="12"/>
  <c r="N290" i="12"/>
  <c r="M290" i="12"/>
  <c r="K290" i="12"/>
  <c r="I290" i="12"/>
  <c r="G290" i="12"/>
  <c r="U289" i="12"/>
  <c r="T289" i="12"/>
  <c r="O289" i="12"/>
  <c r="N289" i="12"/>
  <c r="M289" i="12"/>
  <c r="K289" i="12"/>
  <c r="I289" i="12"/>
  <c r="G289" i="12"/>
  <c r="U288" i="12"/>
  <c r="T288" i="12"/>
  <c r="O288" i="12"/>
  <c r="N288" i="12"/>
  <c r="M288" i="12"/>
  <c r="K288" i="12"/>
  <c r="I288" i="12"/>
  <c r="G288" i="12"/>
  <c r="U287" i="12"/>
  <c r="T287" i="12"/>
  <c r="O287" i="12"/>
  <c r="N287" i="12"/>
  <c r="M287" i="12"/>
  <c r="K287" i="12"/>
  <c r="I287" i="12"/>
  <c r="G287" i="12"/>
  <c r="U286" i="12"/>
  <c r="T286" i="12"/>
  <c r="O286" i="12"/>
  <c r="N286" i="12"/>
  <c r="M286" i="12"/>
  <c r="K286" i="12"/>
  <c r="I286" i="12"/>
  <c r="G286" i="12"/>
  <c r="S285" i="12"/>
  <c r="R285" i="12"/>
  <c r="Q285" i="12"/>
  <c r="T285" i="12" s="1"/>
  <c r="P285" i="12"/>
  <c r="L285" i="12"/>
  <c r="M285" i="12" s="1"/>
  <c r="J285" i="12"/>
  <c r="H285" i="12"/>
  <c r="U285" i="12" s="1"/>
  <c r="F285" i="12"/>
  <c r="E285" i="12"/>
  <c r="D285" i="12"/>
  <c r="U284" i="12"/>
  <c r="T284" i="12"/>
  <c r="O284" i="12"/>
  <c r="N284" i="12"/>
  <c r="M284" i="12"/>
  <c r="K284" i="12"/>
  <c r="I284" i="12"/>
  <c r="G284" i="12"/>
  <c r="U283" i="12"/>
  <c r="T283" i="12"/>
  <c r="O283" i="12"/>
  <c r="N283" i="12"/>
  <c r="M283" i="12"/>
  <c r="K283" i="12"/>
  <c r="I283" i="12"/>
  <c r="G283" i="12"/>
  <c r="U282" i="12"/>
  <c r="T282" i="12"/>
  <c r="O282" i="12"/>
  <c r="N282" i="12"/>
  <c r="M282" i="12"/>
  <c r="K282" i="12"/>
  <c r="I282" i="12"/>
  <c r="G282" i="12"/>
  <c r="U281" i="12"/>
  <c r="T281" i="12"/>
  <c r="O281" i="12"/>
  <c r="N281" i="12"/>
  <c r="M281" i="12"/>
  <c r="K281" i="12"/>
  <c r="I281" i="12"/>
  <c r="G281" i="12"/>
  <c r="U280" i="12"/>
  <c r="T280" i="12"/>
  <c r="O280" i="12"/>
  <c r="N280" i="12"/>
  <c r="M280" i="12"/>
  <c r="K280" i="12"/>
  <c r="I280" i="12"/>
  <c r="G280" i="12"/>
  <c r="U279" i="12"/>
  <c r="T279" i="12"/>
  <c r="O279" i="12"/>
  <c r="N279" i="12"/>
  <c r="M279" i="12"/>
  <c r="K279" i="12"/>
  <c r="I279" i="12"/>
  <c r="G279" i="12"/>
  <c r="U278" i="12"/>
  <c r="T278" i="12"/>
  <c r="O278" i="12"/>
  <c r="N278" i="12"/>
  <c r="M278" i="12"/>
  <c r="K278" i="12"/>
  <c r="I278" i="12"/>
  <c r="G278" i="12"/>
  <c r="U277" i="12"/>
  <c r="T277" i="12"/>
  <c r="O277" i="12"/>
  <c r="N277" i="12"/>
  <c r="M277" i="12"/>
  <c r="K277" i="12"/>
  <c r="I277" i="12"/>
  <c r="G277" i="12"/>
  <c r="U276" i="12"/>
  <c r="T276" i="12"/>
  <c r="O276" i="12"/>
  <c r="N276" i="12"/>
  <c r="M276" i="12"/>
  <c r="K276" i="12"/>
  <c r="I276" i="12"/>
  <c r="G276" i="12"/>
  <c r="S275" i="12"/>
  <c r="R275" i="12"/>
  <c r="Q275" i="12"/>
  <c r="P275" i="12"/>
  <c r="L275" i="12"/>
  <c r="J275" i="12"/>
  <c r="H275" i="12"/>
  <c r="U275" i="12" s="1"/>
  <c r="F275" i="12"/>
  <c r="E275" i="12"/>
  <c r="M275" i="12" s="1"/>
  <c r="D275" i="12"/>
  <c r="U274" i="12"/>
  <c r="T274" i="12"/>
  <c r="O274" i="12"/>
  <c r="N274" i="12"/>
  <c r="M274" i="12"/>
  <c r="K274" i="12"/>
  <c r="I274" i="12"/>
  <c r="G274" i="12"/>
  <c r="U273" i="12"/>
  <c r="T273" i="12"/>
  <c r="O273" i="12"/>
  <c r="N273" i="12"/>
  <c r="M273" i="12"/>
  <c r="K273" i="12"/>
  <c r="I273" i="12"/>
  <c r="G273" i="12"/>
  <c r="U272" i="12"/>
  <c r="T272" i="12"/>
  <c r="O272" i="12"/>
  <c r="N272" i="12"/>
  <c r="M272" i="12"/>
  <c r="K272" i="12"/>
  <c r="I272" i="12"/>
  <c r="G272" i="12"/>
  <c r="U271" i="12"/>
  <c r="T271" i="12"/>
  <c r="O271" i="12"/>
  <c r="N271" i="12"/>
  <c r="M271" i="12"/>
  <c r="K271" i="12"/>
  <c r="I271" i="12"/>
  <c r="G271" i="12"/>
  <c r="U270" i="12"/>
  <c r="T270" i="12"/>
  <c r="O270" i="12"/>
  <c r="N270" i="12"/>
  <c r="M270" i="12"/>
  <c r="K270" i="12"/>
  <c r="I270" i="12"/>
  <c r="G270" i="12"/>
  <c r="U269" i="12"/>
  <c r="T269" i="12"/>
  <c r="O269" i="12"/>
  <c r="N269" i="12"/>
  <c r="M269" i="12"/>
  <c r="K269" i="12"/>
  <c r="I269" i="12"/>
  <c r="G269" i="12"/>
  <c r="U268" i="12"/>
  <c r="T268" i="12"/>
  <c r="O268" i="12"/>
  <c r="N268" i="12"/>
  <c r="M268" i="12"/>
  <c r="K268" i="12"/>
  <c r="I268" i="12"/>
  <c r="G268" i="12"/>
  <c r="T267" i="12"/>
  <c r="S267" i="12"/>
  <c r="R267" i="12"/>
  <c r="Q267" i="12"/>
  <c r="P267" i="12"/>
  <c r="U267" i="12" s="1"/>
  <c r="L267" i="12"/>
  <c r="J267" i="12"/>
  <c r="H267" i="12"/>
  <c r="F267" i="12"/>
  <c r="E267" i="12"/>
  <c r="D267" i="12"/>
  <c r="U266" i="12"/>
  <c r="T266" i="12"/>
  <c r="O266" i="12"/>
  <c r="N266" i="12"/>
  <c r="M266" i="12"/>
  <c r="K266" i="12"/>
  <c r="I266" i="12"/>
  <c r="G266" i="12"/>
  <c r="U265" i="12"/>
  <c r="T265" i="12"/>
  <c r="N265" i="12"/>
  <c r="O265" i="12" s="1"/>
  <c r="M265" i="12"/>
  <c r="K265" i="12"/>
  <c r="I265" i="12"/>
  <c r="G265" i="12"/>
  <c r="U264" i="12"/>
  <c r="T264" i="12"/>
  <c r="N264" i="12"/>
  <c r="O264" i="12" s="1"/>
  <c r="M264" i="12"/>
  <c r="K264" i="12"/>
  <c r="I264" i="12"/>
  <c r="G264" i="12"/>
  <c r="U263" i="12"/>
  <c r="T263" i="12"/>
  <c r="N263" i="12"/>
  <c r="O263" i="12" s="1"/>
  <c r="M263" i="12"/>
  <c r="K263" i="12"/>
  <c r="I263" i="12"/>
  <c r="G263" i="12"/>
  <c r="S260" i="12"/>
  <c r="R260" i="12"/>
  <c r="Q260" i="12"/>
  <c r="P260" i="12"/>
  <c r="L260" i="12"/>
  <c r="J260" i="12"/>
  <c r="K260" i="12" s="1"/>
  <c r="H260" i="12"/>
  <c r="F260" i="12"/>
  <c r="E260" i="12"/>
  <c r="D260" i="12"/>
  <c r="S259" i="12"/>
  <c r="R259" i="12"/>
  <c r="Q259" i="12"/>
  <c r="T259" i="12" s="1"/>
  <c r="P259" i="12"/>
  <c r="U259" i="12" s="1"/>
  <c r="L259" i="12"/>
  <c r="J259" i="12"/>
  <c r="H259" i="12"/>
  <c r="F259" i="12"/>
  <c r="E259" i="12"/>
  <c r="K259" i="12" s="1"/>
  <c r="D259" i="12"/>
  <c r="U258" i="12"/>
  <c r="T258" i="12"/>
  <c r="O258" i="12"/>
  <c r="N258" i="12"/>
  <c r="M258" i="12"/>
  <c r="K258" i="12"/>
  <c r="I258" i="12"/>
  <c r="G258" i="12"/>
  <c r="U257" i="12"/>
  <c r="T257" i="12"/>
  <c r="N257" i="12"/>
  <c r="O257" i="12" s="1"/>
  <c r="M257" i="12"/>
  <c r="K257" i="12"/>
  <c r="I257" i="12"/>
  <c r="G257" i="12"/>
  <c r="U256" i="12"/>
  <c r="T256" i="12"/>
  <c r="N256" i="12"/>
  <c r="O256" i="12" s="1"/>
  <c r="M256" i="12"/>
  <c r="K256" i="12"/>
  <c r="I256" i="12"/>
  <c r="G256" i="12"/>
  <c r="U255" i="12"/>
  <c r="T255" i="12"/>
  <c r="N255" i="12"/>
  <c r="O255" i="12" s="1"/>
  <c r="M255" i="12"/>
  <c r="K255" i="12"/>
  <c r="I255" i="12"/>
  <c r="G255" i="12"/>
  <c r="S254" i="12"/>
  <c r="R254" i="12"/>
  <c r="Q254" i="12"/>
  <c r="P254" i="12"/>
  <c r="U254" i="12" s="1"/>
  <c r="L254" i="12"/>
  <c r="J254" i="12"/>
  <c r="H254" i="12"/>
  <c r="F254" i="12"/>
  <c r="E254" i="12"/>
  <c r="D254" i="12"/>
  <c r="U253" i="12"/>
  <c r="T253" i="12"/>
  <c r="O253" i="12"/>
  <c r="N253" i="12"/>
  <c r="M253" i="12"/>
  <c r="K253" i="12"/>
  <c r="I253" i="12"/>
  <c r="G253" i="12"/>
  <c r="U252" i="12"/>
  <c r="T252" i="12"/>
  <c r="O252" i="12"/>
  <c r="N252" i="12"/>
  <c r="M252" i="12"/>
  <c r="K252" i="12"/>
  <c r="I252" i="12"/>
  <c r="G252" i="12"/>
  <c r="U251" i="12"/>
  <c r="T251" i="12"/>
  <c r="O251" i="12"/>
  <c r="N251" i="12"/>
  <c r="M251" i="12"/>
  <c r="K251" i="12"/>
  <c r="I251" i="12"/>
  <c r="G251" i="12"/>
  <c r="U250" i="12"/>
  <c r="T250" i="12"/>
  <c r="N250" i="12"/>
  <c r="O250" i="12" s="1"/>
  <c r="M250" i="12"/>
  <c r="K250" i="12"/>
  <c r="I250" i="12"/>
  <c r="G250" i="12"/>
  <c r="U249" i="12"/>
  <c r="T249" i="12"/>
  <c r="N249" i="12"/>
  <c r="O249" i="12" s="1"/>
  <c r="M249" i="12"/>
  <c r="K249" i="12"/>
  <c r="I249" i="12"/>
  <c r="G249" i="12"/>
  <c r="U248" i="12"/>
  <c r="T248" i="12"/>
  <c r="N248" i="12"/>
  <c r="O248" i="12" s="1"/>
  <c r="M248" i="12"/>
  <c r="K248" i="12"/>
  <c r="I248" i="12"/>
  <c r="G248" i="12"/>
  <c r="S247" i="12"/>
  <c r="R247" i="12"/>
  <c r="Q247" i="12"/>
  <c r="T247" i="12" s="1"/>
  <c r="P247" i="12"/>
  <c r="U247" i="12" s="1"/>
  <c r="L247" i="12"/>
  <c r="J247" i="12"/>
  <c r="H247" i="12"/>
  <c r="F247" i="12"/>
  <c r="E247" i="12"/>
  <c r="D247" i="12"/>
  <c r="U246" i="12"/>
  <c r="T246" i="12"/>
  <c r="O246" i="12"/>
  <c r="N246" i="12"/>
  <c r="M246" i="12"/>
  <c r="K246" i="12"/>
  <c r="I246" i="12"/>
  <c r="G246" i="12"/>
  <c r="U245" i="12"/>
  <c r="T245" i="12"/>
  <c r="O245" i="12"/>
  <c r="N245" i="12"/>
  <c r="M245" i="12"/>
  <c r="K245" i="12"/>
  <c r="I245" i="12"/>
  <c r="G245" i="12"/>
  <c r="U244" i="12"/>
  <c r="T244" i="12"/>
  <c r="O244" i="12"/>
  <c r="N244" i="12"/>
  <c r="M244" i="12"/>
  <c r="K244" i="12"/>
  <c r="I244" i="12"/>
  <c r="G244" i="12"/>
  <c r="U243" i="12"/>
  <c r="T243" i="12"/>
  <c r="O243" i="12"/>
  <c r="N243" i="12"/>
  <c r="M243" i="12"/>
  <c r="K243" i="12"/>
  <c r="I243" i="12"/>
  <c r="G243" i="12"/>
  <c r="U242" i="12"/>
  <c r="T242" i="12"/>
  <c r="O242" i="12"/>
  <c r="N242" i="12"/>
  <c r="M242" i="12"/>
  <c r="K242" i="12"/>
  <c r="I242" i="12"/>
  <c r="G242" i="12"/>
  <c r="U241" i="12"/>
  <c r="T241" i="12"/>
  <c r="O241" i="12"/>
  <c r="N241" i="12"/>
  <c r="M241" i="12"/>
  <c r="K241" i="12"/>
  <c r="I241" i="12"/>
  <c r="G241" i="12"/>
  <c r="S240" i="12"/>
  <c r="T240" i="12" s="1"/>
  <c r="R240" i="12"/>
  <c r="Q240" i="12"/>
  <c r="P240" i="12"/>
  <c r="L240" i="12"/>
  <c r="K240" i="12"/>
  <c r="J240" i="12"/>
  <c r="H240" i="12"/>
  <c r="G240" i="12"/>
  <c r="F240" i="12"/>
  <c r="N240" i="12" s="1"/>
  <c r="O240" i="12" s="1"/>
  <c r="E240" i="12"/>
  <c r="M240" i="12" s="1"/>
  <c r="D240" i="12"/>
  <c r="U239" i="12"/>
  <c r="T239" i="12"/>
  <c r="O239" i="12"/>
  <c r="N239" i="12"/>
  <c r="M239" i="12"/>
  <c r="K239" i="12"/>
  <c r="I239" i="12"/>
  <c r="G239" i="12"/>
  <c r="U238" i="12"/>
  <c r="T238" i="12"/>
  <c r="O238" i="12"/>
  <c r="N238" i="12"/>
  <c r="M238" i="12"/>
  <c r="K238" i="12"/>
  <c r="I238" i="12"/>
  <c r="G238" i="12"/>
  <c r="U237" i="12"/>
  <c r="T237" i="12"/>
  <c r="N237" i="12"/>
  <c r="O237" i="12" s="1"/>
  <c r="M237" i="12"/>
  <c r="K237" i="12"/>
  <c r="I237" i="12"/>
  <c r="G237" i="12"/>
  <c r="U236" i="12"/>
  <c r="T236" i="12"/>
  <c r="N236" i="12"/>
  <c r="O236" i="12" s="1"/>
  <c r="M236" i="12"/>
  <c r="K236" i="12"/>
  <c r="I236" i="12"/>
  <c r="G236" i="12"/>
  <c r="U235" i="12"/>
  <c r="T235" i="12"/>
  <c r="N235" i="12"/>
  <c r="O235" i="12" s="1"/>
  <c r="M235" i="12"/>
  <c r="K235" i="12"/>
  <c r="I235" i="12"/>
  <c r="G235" i="12"/>
  <c r="U234" i="12"/>
  <c r="T234" i="12"/>
  <c r="O234" i="12"/>
  <c r="N234" i="12"/>
  <c r="M234" i="12"/>
  <c r="K234" i="12"/>
  <c r="I234" i="12"/>
  <c r="G234" i="12"/>
  <c r="S231" i="12"/>
  <c r="R231" i="12"/>
  <c r="Q231" i="12"/>
  <c r="P231" i="12"/>
  <c r="L231" i="12"/>
  <c r="M231" i="12" s="1"/>
  <c r="J231" i="12"/>
  <c r="H231" i="12"/>
  <c r="U231" i="12" s="1"/>
  <c r="F231" i="12"/>
  <c r="E231" i="12"/>
  <c r="K231" i="12" s="1"/>
  <c r="D231" i="12"/>
  <c r="S230" i="12"/>
  <c r="R230" i="12"/>
  <c r="Q230" i="12"/>
  <c r="P230" i="12"/>
  <c r="U230" i="12" s="1"/>
  <c r="N230" i="12"/>
  <c r="O230" i="12" s="1"/>
  <c r="L230" i="12"/>
  <c r="J230" i="12"/>
  <c r="H230" i="12"/>
  <c r="G230" i="12"/>
  <c r="F230" i="12"/>
  <c r="E230" i="12"/>
  <c r="M230" i="12" s="1"/>
  <c r="D230" i="12"/>
  <c r="I230" i="12" s="1"/>
  <c r="U229" i="12"/>
  <c r="T229" i="12"/>
  <c r="O229" i="12"/>
  <c r="N229" i="12"/>
  <c r="M229" i="12"/>
  <c r="K229" i="12"/>
  <c r="I229" i="12"/>
  <c r="G229" i="12"/>
  <c r="U228" i="12"/>
  <c r="T228" i="12"/>
  <c r="N228" i="12"/>
  <c r="O228" i="12" s="1"/>
  <c r="M228" i="12"/>
  <c r="K228" i="12"/>
  <c r="I228" i="12"/>
  <c r="G228" i="12"/>
  <c r="U227" i="12"/>
  <c r="T227" i="12"/>
  <c r="N227" i="12"/>
  <c r="O227" i="12" s="1"/>
  <c r="M227" i="12"/>
  <c r="K227" i="12"/>
  <c r="I227" i="12"/>
  <c r="G227" i="12"/>
  <c r="U226" i="12"/>
  <c r="T226" i="12"/>
  <c r="N226" i="12"/>
  <c r="O226" i="12" s="1"/>
  <c r="M226" i="12"/>
  <c r="K226" i="12"/>
  <c r="I226" i="12"/>
  <c r="G226" i="12"/>
  <c r="U225" i="12"/>
  <c r="T225" i="12"/>
  <c r="N225" i="12"/>
  <c r="O225" i="12" s="1"/>
  <c r="M225" i="12"/>
  <c r="K225" i="12"/>
  <c r="I225" i="12"/>
  <c r="G225" i="12"/>
  <c r="S224" i="12"/>
  <c r="R224" i="12"/>
  <c r="Q224" i="12"/>
  <c r="T224" i="12" s="1"/>
  <c r="P224" i="12"/>
  <c r="L224" i="12"/>
  <c r="M224" i="12" s="1"/>
  <c r="J224" i="12"/>
  <c r="H224" i="12"/>
  <c r="U224" i="12" s="1"/>
  <c r="F224" i="12"/>
  <c r="E224" i="12"/>
  <c r="D224" i="12"/>
  <c r="U223" i="12"/>
  <c r="T223" i="12"/>
  <c r="O223" i="12"/>
  <c r="N223" i="12"/>
  <c r="M223" i="12"/>
  <c r="K223" i="12"/>
  <c r="I223" i="12"/>
  <c r="G223" i="12"/>
  <c r="U222" i="12"/>
  <c r="T222" i="12"/>
  <c r="O222" i="12"/>
  <c r="N222" i="12"/>
  <c r="M222" i="12"/>
  <c r="K222" i="12"/>
  <c r="I222" i="12"/>
  <c r="G222" i="12"/>
  <c r="U221" i="12"/>
  <c r="T221" i="12"/>
  <c r="O221" i="12"/>
  <c r="N221" i="12"/>
  <c r="M221" i="12"/>
  <c r="K221" i="12"/>
  <c r="I221" i="12"/>
  <c r="G221" i="12"/>
  <c r="U220" i="12"/>
  <c r="T220" i="12"/>
  <c r="O220" i="12"/>
  <c r="N220" i="12"/>
  <c r="M220" i="12"/>
  <c r="K220" i="12"/>
  <c r="I220" i="12"/>
  <c r="G220" i="12"/>
  <c r="U219" i="12"/>
  <c r="T219" i="12"/>
  <c r="O219" i="12"/>
  <c r="N219" i="12"/>
  <c r="M219" i="12"/>
  <c r="K219" i="12"/>
  <c r="I219" i="12"/>
  <c r="G219" i="12"/>
  <c r="U218" i="12"/>
  <c r="T218" i="12"/>
  <c r="O218" i="12"/>
  <c r="N218" i="12"/>
  <c r="M218" i="12"/>
  <c r="K218" i="12"/>
  <c r="I218" i="12"/>
  <c r="G218" i="12"/>
  <c r="U217" i="12"/>
  <c r="T217" i="12"/>
  <c r="O217" i="12"/>
  <c r="N217" i="12"/>
  <c r="M217" i="12"/>
  <c r="K217" i="12"/>
  <c r="I217" i="12"/>
  <c r="G217" i="12"/>
  <c r="S216" i="12"/>
  <c r="R216" i="12"/>
  <c r="Q216" i="12"/>
  <c r="P216" i="12"/>
  <c r="U216" i="12" s="1"/>
  <c r="N216" i="12"/>
  <c r="L216" i="12"/>
  <c r="J216" i="12"/>
  <c r="H216" i="12"/>
  <c r="G216" i="12"/>
  <c r="F216" i="12"/>
  <c r="E216" i="12"/>
  <c r="M216" i="12" s="1"/>
  <c r="D216" i="12"/>
  <c r="I216" i="12" s="1"/>
  <c r="U215" i="12"/>
  <c r="T215" i="12"/>
  <c r="O215" i="12"/>
  <c r="N215" i="12"/>
  <c r="M215" i="12"/>
  <c r="K215" i="12"/>
  <c r="I215" i="12"/>
  <c r="G215" i="12"/>
  <c r="U214" i="12"/>
  <c r="T214" i="12"/>
  <c r="N214" i="12"/>
  <c r="O214" i="12" s="1"/>
  <c r="M214" i="12"/>
  <c r="K214" i="12"/>
  <c r="I214" i="12"/>
  <c r="G214" i="12"/>
  <c r="U213" i="12"/>
  <c r="T213" i="12"/>
  <c r="N213" i="12"/>
  <c r="O213" i="12" s="1"/>
  <c r="M213" i="12"/>
  <c r="K213" i="12"/>
  <c r="I213" i="12"/>
  <c r="G213" i="12"/>
  <c r="U212" i="12"/>
  <c r="T212" i="12"/>
  <c r="N212" i="12"/>
  <c r="O212" i="12" s="1"/>
  <c r="M212" i="12"/>
  <c r="K212" i="12"/>
  <c r="I212" i="12"/>
  <c r="G212" i="12"/>
  <c r="U211" i="12"/>
  <c r="T211" i="12"/>
  <c r="O211" i="12"/>
  <c r="N211" i="12"/>
  <c r="M211" i="12"/>
  <c r="K211" i="12"/>
  <c r="I211" i="12"/>
  <c r="G211" i="12"/>
  <c r="U210" i="12"/>
  <c r="T210" i="12"/>
  <c r="O210" i="12"/>
  <c r="N210" i="12"/>
  <c r="M210" i="12"/>
  <c r="K210" i="12"/>
  <c r="I210" i="12"/>
  <c r="G210" i="12"/>
  <c r="U209" i="12"/>
  <c r="T209" i="12"/>
  <c r="O209" i="12"/>
  <c r="N209" i="12"/>
  <c r="M209" i="12"/>
  <c r="K209" i="12"/>
  <c r="I209" i="12"/>
  <c r="G209" i="12"/>
  <c r="U208" i="12"/>
  <c r="T208" i="12"/>
  <c r="O208" i="12"/>
  <c r="N208" i="12"/>
  <c r="M208" i="12"/>
  <c r="K208" i="12"/>
  <c r="I208" i="12"/>
  <c r="G208" i="12"/>
  <c r="S205" i="12"/>
  <c r="R205" i="12"/>
  <c r="Q205" i="12"/>
  <c r="T205" i="12" s="1"/>
  <c r="P205" i="12"/>
  <c r="L205" i="12"/>
  <c r="J205" i="12"/>
  <c r="H205" i="12"/>
  <c r="F205" i="12"/>
  <c r="E205" i="12"/>
  <c r="M205" i="12" s="1"/>
  <c r="D205" i="12"/>
  <c r="S204" i="12"/>
  <c r="R204" i="12"/>
  <c r="Q204" i="12"/>
  <c r="T204" i="12" s="1"/>
  <c r="P204" i="12"/>
  <c r="U204" i="12" s="1"/>
  <c r="L204" i="12"/>
  <c r="K204" i="12"/>
  <c r="J204" i="12"/>
  <c r="H204" i="12"/>
  <c r="F204" i="12"/>
  <c r="N204" i="12" s="1"/>
  <c r="E204" i="12"/>
  <c r="D204" i="12"/>
  <c r="U203" i="12"/>
  <c r="T203" i="12"/>
  <c r="O203" i="12"/>
  <c r="N203" i="12"/>
  <c r="M203" i="12"/>
  <c r="K203" i="12"/>
  <c r="I203" i="12"/>
  <c r="G203" i="12"/>
  <c r="U202" i="12"/>
  <c r="T202" i="12"/>
  <c r="O202" i="12"/>
  <c r="N202" i="12"/>
  <c r="M202" i="12"/>
  <c r="K202" i="12"/>
  <c r="I202" i="12"/>
  <c r="G202" i="12"/>
  <c r="U201" i="12"/>
  <c r="T201" i="12"/>
  <c r="O201" i="12"/>
  <c r="N201" i="12"/>
  <c r="M201" i="12"/>
  <c r="K201" i="12"/>
  <c r="I201" i="12"/>
  <c r="G201" i="12"/>
  <c r="U200" i="12"/>
  <c r="T200" i="12"/>
  <c r="N200" i="12"/>
  <c r="O200" i="12" s="1"/>
  <c r="M200" i="12"/>
  <c r="K200" i="12"/>
  <c r="I200" i="12"/>
  <c r="G200" i="12"/>
  <c r="U199" i="12"/>
  <c r="T199" i="12"/>
  <c r="N199" i="12"/>
  <c r="O199" i="12" s="1"/>
  <c r="M199" i="12"/>
  <c r="K199" i="12"/>
  <c r="I199" i="12"/>
  <c r="G199" i="12"/>
  <c r="S198" i="12"/>
  <c r="R198" i="12"/>
  <c r="Q198" i="12"/>
  <c r="P198" i="12"/>
  <c r="L198" i="12"/>
  <c r="J198" i="12"/>
  <c r="H198" i="12"/>
  <c r="U198" i="12" s="1"/>
  <c r="F198" i="12"/>
  <c r="E198" i="12"/>
  <c r="D198" i="12"/>
  <c r="U197" i="12"/>
  <c r="T197" i="12"/>
  <c r="O197" i="12"/>
  <c r="N197" i="12"/>
  <c r="M197" i="12"/>
  <c r="K197" i="12"/>
  <c r="I197" i="12"/>
  <c r="G197" i="12"/>
  <c r="U196" i="12"/>
  <c r="T196" i="12"/>
  <c r="O196" i="12"/>
  <c r="N196" i="12"/>
  <c r="M196" i="12"/>
  <c r="K196" i="12"/>
  <c r="I196" i="12"/>
  <c r="G196" i="12"/>
  <c r="U195" i="12"/>
  <c r="T195" i="12"/>
  <c r="O195" i="12"/>
  <c r="N195" i="12"/>
  <c r="M195" i="12"/>
  <c r="K195" i="12"/>
  <c r="I195" i="12"/>
  <c r="G195" i="12"/>
  <c r="U194" i="12"/>
  <c r="T194" i="12"/>
  <c r="O194" i="12"/>
  <c r="N194" i="12"/>
  <c r="M194" i="12"/>
  <c r="K194" i="12"/>
  <c r="I194" i="12"/>
  <c r="G194" i="12"/>
  <c r="U193" i="12"/>
  <c r="T193" i="12"/>
  <c r="O193" i="12"/>
  <c r="N193" i="12"/>
  <c r="M193" i="12"/>
  <c r="K193" i="12"/>
  <c r="I193" i="12"/>
  <c r="G193" i="12"/>
  <c r="U192" i="12"/>
  <c r="T192" i="12"/>
  <c r="O192" i="12"/>
  <c r="N192" i="12"/>
  <c r="M192" i="12"/>
  <c r="K192" i="12"/>
  <c r="I192" i="12"/>
  <c r="G192" i="12"/>
  <c r="S191" i="12"/>
  <c r="R191" i="12"/>
  <c r="Q191" i="12"/>
  <c r="P191" i="12"/>
  <c r="U191" i="12" s="1"/>
  <c r="L191" i="12"/>
  <c r="J191" i="12"/>
  <c r="K191" i="12" s="1"/>
  <c r="H191" i="12"/>
  <c r="F191" i="12"/>
  <c r="E191" i="12"/>
  <c r="D191" i="12"/>
  <c r="I191" i="12" s="1"/>
  <c r="U190" i="12"/>
  <c r="T190" i="12"/>
  <c r="O190" i="12"/>
  <c r="N190" i="12"/>
  <c r="M190" i="12"/>
  <c r="K190" i="12"/>
  <c r="I190" i="12"/>
  <c r="G190" i="12"/>
  <c r="U189" i="12"/>
  <c r="T189" i="12"/>
  <c r="N189" i="12"/>
  <c r="O189" i="12" s="1"/>
  <c r="M189" i="12"/>
  <c r="K189" i="12"/>
  <c r="I189" i="12"/>
  <c r="G189" i="12"/>
  <c r="U188" i="12"/>
  <c r="T188" i="12"/>
  <c r="N188" i="12"/>
  <c r="O188" i="12" s="1"/>
  <c r="M188" i="12"/>
  <c r="K188" i="12"/>
  <c r="I188" i="12"/>
  <c r="G188" i="12"/>
  <c r="U187" i="12"/>
  <c r="T187" i="12"/>
  <c r="N187" i="12"/>
  <c r="O187" i="12" s="1"/>
  <c r="M187" i="12"/>
  <c r="K187" i="12"/>
  <c r="I187" i="12"/>
  <c r="G187" i="12"/>
  <c r="U186" i="12"/>
  <c r="T186" i="12"/>
  <c r="N186" i="12"/>
  <c r="O186" i="12" s="1"/>
  <c r="M186" i="12"/>
  <c r="K186" i="12"/>
  <c r="I186" i="12"/>
  <c r="G186" i="12"/>
  <c r="T185" i="12"/>
  <c r="S185" i="12"/>
  <c r="R185" i="12"/>
  <c r="Q185" i="12"/>
  <c r="P185" i="12"/>
  <c r="M185" i="12"/>
  <c r="L185" i="12"/>
  <c r="J185" i="12"/>
  <c r="H185" i="12"/>
  <c r="F185" i="12"/>
  <c r="E185" i="12"/>
  <c r="D185" i="12"/>
  <c r="U184" i="12"/>
  <c r="T184" i="12"/>
  <c r="O184" i="12"/>
  <c r="N184" i="12"/>
  <c r="M184" i="12"/>
  <c r="K184" i="12"/>
  <c r="I184" i="12"/>
  <c r="G184" i="12"/>
  <c r="U183" i="12"/>
  <c r="T183" i="12"/>
  <c r="O183" i="12"/>
  <c r="N183" i="12"/>
  <c r="M183" i="12"/>
  <c r="K183" i="12"/>
  <c r="I183" i="12"/>
  <c r="G183" i="12"/>
  <c r="U182" i="12"/>
  <c r="T182" i="12"/>
  <c r="N182" i="12"/>
  <c r="O182" i="12" s="1"/>
  <c r="M182" i="12"/>
  <c r="K182" i="12"/>
  <c r="I182" i="12"/>
  <c r="G182" i="12"/>
  <c r="U181" i="12"/>
  <c r="T181" i="12"/>
  <c r="O181" i="12"/>
  <c r="N181" i="12"/>
  <c r="M181" i="12"/>
  <c r="K181" i="12"/>
  <c r="I181" i="12"/>
  <c r="G181" i="12"/>
  <c r="U180" i="12"/>
  <c r="T180" i="12"/>
  <c r="N180" i="12"/>
  <c r="O180" i="12" s="1"/>
  <c r="M180" i="12"/>
  <c r="K180" i="12"/>
  <c r="I180" i="12"/>
  <c r="G180" i="12"/>
  <c r="U179" i="12"/>
  <c r="S179" i="12"/>
  <c r="R179" i="12"/>
  <c r="Q179" i="12"/>
  <c r="T179" i="12" s="1"/>
  <c r="P179" i="12"/>
  <c r="L179" i="12"/>
  <c r="K179" i="12"/>
  <c r="J179" i="12"/>
  <c r="H179" i="12"/>
  <c r="F179" i="12"/>
  <c r="N179" i="12" s="1"/>
  <c r="O179" i="12" s="1"/>
  <c r="E179" i="12"/>
  <c r="D179" i="12"/>
  <c r="U178" i="12"/>
  <c r="T178" i="12"/>
  <c r="O178" i="12"/>
  <c r="N178" i="12"/>
  <c r="M178" i="12"/>
  <c r="K178" i="12"/>
  <c r="I178" i="12"/>
  <c r="G178" i="12"/>
  <c r="U177" i="12"/>
  <c r="T177" i="12"/>
  <c r="O177" i="12"/>
  <c r="N177" i="12"/>
  <c r="M177" i="12"/>
  <c r="K177" i="12"/>
  <c r="I177" i="12"/>
  <c r="G177" i="12"/>
  <c r="U176" i="12"/>
  <c r="T176" i="12"/>
  <c r="O176" i="12"/>
  <c r="N176" i="12"/>
  <c r="M176" i="12"/>
  <c r="K176" i="12"/>
  <c r="I176" i="12"/>
  <c r="G176" i="12"/>
  <c r="U175" i="12"/>
  <c r="T175" i="12"/>
  <c r="O175" i="12"/>
  <c r="N175" i="12"/>
  <c r="M175" i="12"/>
  <c r="K175" i="12"/>
  <c r="I175" i="12"/>
  <c r="G175" i="12"/>
  <c r="U174" i="12"/>
  <c r="T174" i="12"/>
  <c r="O174" i="12"/>
  <c r="N174" i="12"/>
  <c r="M174" i="12"/>
  <c r="K174" i="12"/>
  <c r="I174" i="12"/>
  <c r="G174" i="12"/>
  <c r="U173" i="12"/>
  <c r="T173" i="12"/>
  <c r="O173" i="12"/>
  <c r="N173" i="12"/>
  <c r="M173" i="12"/>
  <c r="K173" i="12"/>
  <c r="I173" i="12"/>
  <c r="G173" i="12"/>
  <c r="S170" i="12"/>
  <c r="R170" i="12"/>
  <c r="Q170" i="12"/>
  <c r="T170" i="12" s="1"/>
  <c r="P170" i="12"/>
  <c r="L170" i="12"/>
  <c r="J170" i="12"/>
  <c r="H170" i="12"/>
  <c r="U170" i="12" s="1"/>
  <c r="F170" i="12"/>
  <c r="E170" i="12"/>
  <c r="D170" i="12"/>
  <c r="S169" i="12"/>
  <c r="R169" i="12"/>
  <c r="Q169" i="12"/>
  <c r="P169" i="12"/>
  <c r="U169" i="12" s="1"/>
  <c r="L169" i="12"/>
  <c r="J169" i="12"/>
  <c r="H169" i="12"/>
  <c r="I169" i="12" s="1"/>
  <c r="F169" i="12"/>
  <c r="E169" i="12"/>
  <c r="M169" i="12" s="1"/>
  <c r="D169" i="12"/>
  <c r="U168" i="12"/>
  <c r="T168" i="12"/>
  <c r="O168" i="12"/>
  <c r="N168" i="12"/>
  <c r="M168" i="12"/>
  <c r="K168" i="12"/>
  <c r="I168" i="12"/>
  <c r="G168" i="12"/>
  <c r="U167" i="12"/>
  <c r="T167" i="12"/>
  <c r="O167" i="12"/>
  <c r="N167" i="12"/>
  <c r="M167" i="12"/>
  <c r="K167" i="12"/>
  <c r="I167" i="12"/>
  <c r="G167" i="12"/>
  <c r="U166" i="12"/>
  <c r="T166" i="12"/>
  <c r="O166" i="12"/>
  <c r="N166" i="12"/>
  <c r="M166" i="12"/>
  <c r="K166" i="12"/>
  <c r="I166" i="12"/>
  <c r="G166" i="12"/>
  <c r="U165" i="12"/>
  <c r="T165" i="12"/>
  <c r="O165" i="12"/>
  <c r="N165" i="12"/>
  <c r="M165" i="12"/>
  <c r="K165" i="12"/>
  <c r="I165" i="12"/>
  <c r="G165" i="12"/>
  <c r="U164" i="12"/>
  <c r="T164" i="12"/>
  <c r="O164" i="12"/>
  <c r="N164" i="12"/>
  <c r="M164" i="12"/>
  <c r="K164" i="12"/>
  <c r="I164" i="12"/>
  <c r="G164" i="12"/>
  <c r="T163" i="12"/>
  <c r="S163" i="12"/>
  <c r="R163" i="12"/>
  <c r="Q163" i="12"/>
  <c r="P163" i="12"/>
  <c r="L163" i="12"/>
  <c r="K163" i="12"/>
  <c r="J163" i="12"/>
  <c r="H163" i="12"/>
  <c r="F163" i="12"/>
  <c r="E163" i="12"/>
  <c r="M163" i="12" s="1"/>
  <c r="D163" i="12"/>
  <c r="G163" i="12" s="1"/>
  <c r="U162" i="12"/>
  <c r="T162" i="12"/>
  <c r="O162" i="12"/>
  <c r="N162" i="12"/>
  <c r="M162" i="12"/>
  <c r="K162" i="12"/>
  <c r="I162" i="12"/>
  <c r="G162" i="12"/>
  <c r="U161" i="12"/>
  <c r="T161" i="12"/>
  <c r="O161" i="12"/>
  <c r="N161" i="12"/>
  <c r="M161" i="12"/>
  <c r="K161" i="12"/>
  <c r="I161" i="12"/>
  <c r="G161" i="12"/>
  <c r="U160" i="12"/>
  <c r="T160" i="12"/>
  <c r="O160" i="12"/>
  <c r="N160" i="12"/>
  <c r="M160" i="12"/>
  <c r="K160" i="12"/>
  <c r="I160" i="12"/>
  <c r="G160" i="12"/>
  <c r="U159" i="12"/>
  <c r="T159" i="12"/>
  <c r="N159" i="12"/>
  <c r="O159" i="12" s="1"/>
  <c r="M159" i="12"/>
  <c r="K159" i="12"/>
  <c r="I159" i="12"/>
  <c r="G159" i="12"/>
  <c r="U158" i="12"/>
  <c r="T158" i="12"/>
  <c r="N158" i="12"/>
  <c r="O158" i="12" s="1"/>
  <c r="M158" i="12"/>
  <c r="K158" i="12"/>
  <c r="I158" i="12"/>
  <c r="G158" i="12"/>
  <c r="S157" i="12"/>
  <c r="R157" i="12"/>
  <c r="Q157" i="12"/>
  <c r="T157" i="12" s="1"/>
  <c r="P157" i="12"/>
  <c r="L157" i="12"/>
  <c r="J157" i="12"/>
  <c r="I157" i="12"/>
  <c r="H157" i="12"/>
  <c r="U157" i="12" s="1"/>
  <c r="G157" i="12"/>
  <c r="F157" i="12"/>
  <c r="E157" i="12"/>
  <c r="K157" i="12" s="1"/>
  <c r="D157" i="12"/>
  <c r="U156" i="12"/>
  <c r="T156" i="12"/>
  <c r="O156" i="12"/>
  <c r="N156" i="12"/>
  <c r="M156" i="12"/>
  <c r="K156" i="12"/>
  <c r="I156" i="12"/>
  <c r="G156" i="12"/>
  <c r="U155" i="12"/>
  <c r="T155" i="12"/>
  <c r="O155" i="12"/>
  <c r="N155" i="12"/>
  <c r="M155" i="12"/>
  <c r="K155" i="12"/>
  <c r="I155" i="12"/>
  <c r="G155" i="12"/>
  <c r="U154" i="12"/>
  <c r="T154" i="12"/>
  <c r="O154" i="12"/>
  <c r="N154" i="12"/>
  <c r="M154" i="12"/>
  <c r="K154" i="12"/>
  <c r="I154" i="12"/>
  <c r="G154" i="12"/>
  <c r="U153" i="12"/>
  <c r="T153" i="12"/>
  <c r="O153" i="12"/>
  <c r="N153" i="12"/>
  <c r="M153" i="12"/>
  <c r="K153" i="12"/>
  <c r="I153" i="12"/>
  <c r="G153" i="12"/>
  <c r="U152" i="12"/>
  <c r="T152" i="12"/>
  <c r="O152" i="12"/>
  <c r="N152" i="12"/>
  <c r="M152" i="12"/>
  <c r="K152" i="12"/>
  <c r="I152" i="12"/>
  <c r="G152" i="12"/>
  <c r="U151" i="12"/>
  <c r="T151" i="12"/>
  <c r="O151" i="12"/>
  <c r="N151" i="12"/>
  <c r="M151" i="12"/>
  <c r="K151" i="12"/>
  <c r="I151" i="12"/>
  <c r="G151" i="12"/>
  <c r="S150" i="12"/>
  <c r="R150" i="12"/>
  <c r="Q150" i="12"/>
  <c r="P150" i="12"/>
  <c r="L150" i="12"/>
  <c r="J150" i="12"/>
  <c r="I150" i="12"/>
  <c r="H150" i="12"/>
  <c r="F150" i="12"/>
  <c r="N150" i="12" s="1"/>
  <c r="O150" i="12" s="1"/>
  <c r="E150" i="12"/>
  <c r="K150" i="12" s="1"/>
  <c r="D150" i="12"/>
  <c r="U149" i="12"/>
  <c r="T149" i="12"/>
  <c r="N149" i="12"/>
  <c r="O149" i="12" s="1"/>
  <c r="M149" i="12"/>
  <c r="K149" i="12"/>
  <c r="I149" i="12"/>
  <c r="G149" i="12"/>
  <c r="U148" i="12"/>
  <c r="T148" i="12"/>
  <c r="O148" i="12"/>
  <c r="N148" i="12"/>
  <c r="M148" i="12"/>
  <c r="K148" i="12"/>
  <c r="I148" i="12"/>
  <c r="G148" i="12"/>
  <c r="U147" i="12"/>
  <c r="T147" i="12"/>
  <c r="O147" i="12"/>
  <c r="N147" i="12"/>
  <c r="M147" i="12"/>
  <c r="K147" i="12"/>
  <c r="I147" i="12"/>
  <c r="G147" i="12"/>
  <c r="U146" i="12"/>
  <c r="T146" i="12"/>
  <c r="O146" i="12"/>
  <c r="N146" i="12"/>
  <c r="M146" i="12"/>
  <c r="K146" i="12"/>
  <c r="I146" i="12"/>
  <c r="G146" i="12"/>
  <c r="U145" i="12"/>
  <c r="T145" i="12"/>
  <c r="O145" i="12"/>
  <c r="N145" i="12"/>
  <c r="M145" i="12"/>
  <c r="K145" i="12"/>
  <c r="I145" i="12"/>
  <c r="G145" i="12"/>
  <c r="S144" i="12"/>
  <c r="R144" i="12"/>
  <c r="Q144" i="12"/>
  <c r="P144" i="12"/>
  <c r="L144" i="12"/>
  <c r="J144" i="12"/>
  <c r="K144" i="12" s="1"/>
  <c r="H144" i="12"/>
  <c r="U144" i="12" s="1"/>
  <c r="F144" i="12"/>
  <c r="E144" i="12"/>
  <c r="D144" i="12"/>
  <c r="I144" i="12" s="1"/>
  <c r="U143" i="12"/>
  <c r="T143" i="12"/>
  <c r="O143" i="12"/>
  <c r="N143" i="12"/>
  <c r="M143" i="12"/>
  <c r="K143" i="12"/>
  <c r="I143" i="12"/>
  <c r="G143" i="12"/>
  <c r="U142" i="12"/>
  <c r="T142" i="12"/>
  <c r="O142" i="12"/>
  <c r="N142" i="12"/>
  <c r="M142" i="12"/>
  <c r="K142" i="12"/>
  <c r="I142" i="12"/>
  <c r="G142" i="12"/>
  <c r="U141" i="12"/>
  <c r="T141" i="12"/>
  <c r="O141" i="12"/>
  <c r="N141" i="12"/>
  <c r="M141" i="12"/>
  <c r="K141" i="12"/>
  <c r="I141" i="12"/>
  <c r="G141" i="12"/>
  <c r="U140" i="12"/>
  <c r="T140" i="12"/>
  <c r="O140" i="12"/>
  <c r="N140" i="12"/>
  <c r="M140" i="12"/>
  <c r="K140" i="12"/>
  <c r="I140" i="12"/>
  <c r="G140" i="12"/>
  <c r="U139" i="12"/>
  <c r="T139" i="12"/>
  <c r="O139" i="12"/>
  <c r="N139" i="12"/>
  <c r="M139" i="12"/>
  <c r="K139" i="12"/>
  <c r="I139" i="12"/>
  <c r="G139" i="12"/>
  <c r="U138" i="12"/>
  <c r="T138" i="12"/>
  <c r="O138" i="12"/>
  <c r="N138" i="12"/>
  <c r="M138" i="12"/>
  <c r="K138" i="12"/>
  <c r="I138" i="12"/>
  <c r="G138" i="12"/>
  <c r="S137" i="12"/>
  <c r="R137" i="12"/>
  <c r="Q137" i="12"/>
  <c r="T137" i="12" s="1"/>
  <c r="P137" i="12"/>
  <c r="U137" i="12" s="1"/>
  <c r="L137" i="12"/>
  <c r="J137" i="12"/>
  <c r="H137" i="12"/>
  <c r="G137" i="12"/>
  <c r="F137" i="12"/>
  <c r="E137" i="12"/>
  <c r="D137" i="12"/>
  <c r="U136" i="12"/>
  <c r="T136" i="12"/>
  <c r="O136" i="12"/>
  <c r="N136" i="12"/>
  <c r="M136" i="12"/>
  <c r="K136" i="12"/>
  <c r="I136" i="12"/>
  <c r="G136" i="12"/>
  <c r="U135" i="12"/>
  <c r="T135" i="12"/>
  <c r="O135" i="12"/>
  <c r="N135" i="12"/>
  <c r="M135" i="12"/>
  <c r="K135" i="12"/>
  <c r="I135" i="12"/>
  <c r="G135" i="12"/>
  <c r="U134" i="12"/>
  <c r="T134" i="12"/>
  <c r="N134" i="12"/>
  <c r="O134" i="12" s="1"/>
  <c r="M134" i="12"/>
  <c r="K134" i="12"/>
  <c r="I134" i="12"/>
  <c r="G134" i="12"/>
  <c r="U133" i="12"/>
  <c r="T133" i="12"/>
  <c r="N133" i="12"/>
  <c r="O133" i="12" s="1"/>
  <c r="M133" i="12"/>
  <c r="K133" i="12"/>
  <c r="I133" i="12"/>
  <c r="G133" i="12"/>
  <c r="S132" i="12"/>
  <c r="R132" i="12"/>
  <c r="Q132" i="12"/>
  <c r="P132" i="12"/>
  <c r="U132" i="12" s="1"/>
  <c r="L132" i="12"/>
  <c r="J132" i="12"/>
  <c r="H132" i="12"/>
  <c r="F132" i="12"/>
  <c r="N132" i="12" s="1"/>
  <c r="E132" i="12"/>
  <c r="D132" i="12"/>
  <c r="U131" i="12"/>
  <c r="T131" i="12"/>
  <c r="O131" i="12"/>
  <c r="N131" i="12"/>
  <c r="M131" i="12"/>
  <c r="K131" i="12"/>
  <c r="I131" i="12"/>
  <c r="G131" i="12"/>
  <c r="U130" i="12"/>
  <c r="T130" i="12"/>
  <c r="O130" i="12"/>
  <c r="N130" i="12"/>
  <c r="M130" i="12"/>
  <c r="K130" i="12"/>
  <c r="I130" i="12"/>
  <c r="G130" i="12"/>
  <c r="U129" i="12"/>
  <c r="T129" i="12"/>
  <c r="O129" i="12"/>
  <c r="N129" i="12"/>
  <c r="M129" i="12"/>
  <c r="K129" i="12"/>
  <c r="I129" i="12"/>
  <c r="G129" i="12"/>
  <c r="U128" i="12"/>
  <c r="T128" i="12"/>
  <c r="O128" i="12"/>
  <c r="N128" i="12"/>
  <c r="M128" i="12"/>
  <c r="K128" i="12"/>
  <c r="I128" i="12"/>
  <c r="G128" i="12"/>
  <c r="U127" i="12"/>
  <c r="T127" i="12"/>
  <c r="O127" i="12"/>
  <c r="N127" i="12"/>
  <c r="M127" i="12"/>
  <c r="K127" i="12"/>
  <c r="I127" i="12"/>
  <c r="G127" i="12"/>
  <c r="S126" i="12"/>
  <c r="R126" i="12"/>
  <c r="Q126" i="12"/>
  <c r="T126" i="12" s="1"/>
  <c r="P126" i="12"/>
  <c r="L126" i="12"/>
  <c r="J126" i="12"/>
  <c r="I126" i="12"/>
  <c r="H126" i="12"/>
  <c r="F126" i="12"/>
  <c r="N126" i="12" s="1"/>
  <c r="O126" i="12" s="1"/>
  <c r="E126" i="12"/>
  <c r="K126" i="12" s="1"/>
  <c r="D126" i="12"/>
  <c r="U125" i="12"/>
  <c r="T125" i="12"/>
  <c r="O125" i="12"/>
  <c r="N125" i="12"/>
  <c r="M125" i="12"/>
  <c r="K125" i="12"/>
  <c r="I125" i="12"/>
  <c r="G125" i="12"/>
  <c r="U124" i="12"/>
  <c r="T124" i="12"/>
  <c r="N124" i="12"/>
  <c r="O124" i="12" s="1"/>
  <c r="M124" i="12"/>
  <c r="K124" i="12"/>
  <c r="I124" i="12"/>
  <c r="G124" i="12"/>
  <c r="U123" i="12"/>
  <c r="T123" i="12"/>
  <c r="N123" i="12"/>
  <c r="O123" i="12" s="1"/>
  <c r="M123" i="12"/>
  <c r="K123" i="12"/>
  <c r="I123" i="12"/>
  <c r="G123" i="12"/>
  <c r="U122" i="12"/>
  <c r="T122" i="12"/>
  <c r="O122" i="12"/>
  <c r="N122" i="12"/>
  <c r="M122" i="12"/>
  <c r="K122" i="12"/>
  <c r="I122" i="12"/>
  <c r="G122" i="12"/>
  <c r="S121" i="12"/>
  <c r="R121" i="12"/>
  <c r="Q121" i="12"/>
  <c r="P121" i="12"/>
  <c r="N121" i="12"/>
  <c r="O121" i="12" s="1"/>
  <c r="L121" i="12"/>
  <c r="J121" i="12"/>
  <c r="H121" i="12"/>
  <c r="U121" i="12" s="1"/>
  <c r="F121" i="12"/>
  <c r="E121" i="12"/>
  <c r="M121" i="12" s="1"/>
  <c r="D121" i="12"/>
  <c r="U120" i="12"/>
  <c r="T120" i="12"/>
  <c r="O120" i="12"/>
  <c r="N120" i="12"/>
  <c r="M120" i="12"/>
  <c r="K120" i="12"/>
  <c r="I120" i="12"/>
  <c r="G120" i="12"/>
  <c r="U119" i="12"/>
  <c r="T119" i="12"/>
  <c r="O119" i="12"/>
  <c r="N119" i="12"/>
  <c r="M119" i="12"/>
  <c r="K119" i="12"/>
  <c r="I119" i="12"/>
  <c r="G119" i="12"/>
  <c r="U118" i="12"/>
  <c r="T118" i="12"/>
  <c r="O118" i="12"/>
  <c r="N118" i="12"/>
  <c r="M118" i="12"/>
  <c r="K118" i="12"/>
  <c r="I118" i="12"/>
  <c r="G118" i="12"/>
  <c r="U117" i="12"/>
  <c r="T117" i="12"/>
  <c r="O117" i="12"/>
  <c r="N117" i="12"/>
  <c r="M117" i="12"/>
  <c r="K117" i="12"/>
  <c r="I117" i="12"/>
  <c r="G117" i="12"/>
  <c r="U116" i="12"/>
  <c r="T116" i="12"/>
  <c r="O116" i="12"/>
  <c r="N116" i="12"/>
  <c r="M116" i="12"/>
  <c r="K116" i="12"/>
  <c r="I116" i="12"/>
  <c r="G116" i="12"/>
  <c r="U115" i="12"/>
  <c r="T115" i="12"/>
  <c r="O115" i="12"/>
  <c r="N115" i="12"/>
  <c r="M115" i="12"/>
  <c r="K115" i="12"/>
  <c r="I115" i="12"/>
  <c r="G115" i="12"/>
  <c r="U114" i="12"/>
  <c r="T114" i="12"/>
  <c r="O114" i="12"/>
  <c r="N114" i="12"/>
  <c r="M114" i="12"/>
  <c r="K114" i="12"/>
  <c r="I114" i="12"/>
  <c r="G114" i="12"/>
  <c r="U113" i="12"/>
  <c r="T113" i="12"/>
  <c r="O113" i="12"/>
  <c r="N113" i="12"/>
  <c r="M113" i="12"/>
  <c r="K113" i="12"/>
  <c r="I113" i="12"/>
  <c r="G113" i="12"/>
  <c r="T112" i="12"/>
  <c r="S112" i="12"/>
  <c r="R112" i="12"/>
  <c r="Q112" i="12"/>
  <c r="P112" i="12"/>
  <c r="L112" i="12"/>
  <c r="K112" i="12"/>
  <c r="J112" i="12"/>
  <c r="H112" i="12"/>
  <c r="F112" i="12"/>
  <c r="E112" i="12"/>
  <c r="M112" i="12" s="1"/>
  <c r="D112" i="12"/>
  <c r="G112" i="12" s="1"/>
  <c r="U111" i="12"/>
  <c r="T111" i="12"/>
  <c r="O111" i="12"/>
  <c r="N111" i="12"/>
  <c r="M111" i="12"/>
  <c r="K111" i="12"/>
  <c r="I111" i="12"/>
  <c r="G111" i="12"/>
  <c r="U110" i="12"/>
  <c r="T110" i="12"/>
  <c r="N110" i="12"/>
  <c r="O110" i="12" s="1"/>
  <c r="M110" i="12"/>
  <c r="K110" i="12"/>
  <c r="I110" i="12"/>
  <c r="G110" i="12"/>
  <c r="U109" i="12"/>
  <c r="T109" i="12"/>
  <c r="N109" i="12"/>
  <c r="O109" i="12" s="1"/>
  <c r="M109" i="12"/>
  <c r="K109" i="12"/>
  <c r="I109" i="12"/>
  <c r="G109" i="12"/>
  <c r="U108" i="12"/>
  <c r="T108" i="12"/>
  <c r="O108" i="12"/>
  <c r="N108" i="12"/>
  <c r="M108" i="12"/>
  <c r="K108" i="12"/>
  <c r="I108" i="12"/>
  <c r="G108" i="12"/>
  <c r="U107" i="12"/>
  <c r="T107" i="12"/>
  <c r="O107" i="12"/>
  <c r="N107" i="12"/>
  <c r="M107" i="12"/>
  <c r="K107" i="12"/>
  <c r="I107" i="12"/>
  <c r="G107" i="12"/>
  <c r="S106" i="12"/>
  <c r="R106" i="12"/>
  <c r="Q106" i="12"/>
  <c r="T106" i="12" s="1"/>
  <c r="P106" i="12"/>
  <c r="U106" i="12" s="1"/>
  <c r="L106" i="12"/>
  <c r="J106" i="12"/>
  <c r="I106" i="12"/>
  <c r="H106" i="12"/>
  <c r="G106" i="12"/>
  <c r="F106" i="12"/>
  <c r="E106" i="12"/>
  <c r="K106" i="12" s="1"/>
  <c r="D106" i="12"/>
  <c r="U105" i="12"/>
  <c r="T105" i="12"/>
  <c r="O105" i="12"/>
  <c r="N105" i="12"/>
  <c r="M105" i="12"/>
  <c r="K105" i="12"/>
  <c r="I105" i="12"/>
  <c r="G105" i="12"/>
  <c r="S102" i="12"/>
  <c r="R102" i="12"/>
  <c r="Q102" i="12"/>
  <c r="P102" i="12"/>
  <c r="M102" i="12"/>
  <c r="L102" i="12"/>
  <c r="J102" i="12"/>
  <c r="H102" i="12"/>
  <c r="U102" i="12" s="1"/>
  <c r="F102" i="12"/>
  <c r="E102" i="12"/>
  <c r="D102" i="12"/>
  <c r="I102" i="12" s="1"/>
  <c r="S101" i="12"/>
  <c r="R101" i="12"/>
  <c r="Q101" i="12"/>
  <c r="P101" i="12"/>
  <c r="U101" i="12" s="1"/>
  <c r="L101" i="12"/>
  <c r="J101" i="12"/>
  <c r="K101" i="12" s="1"/>
  <c r="H101" i="12"/>
  <c r="F101" i="12"/>
  <c r="E101" i="12"/>
  <c r="D101" i="12"/>
  <c r="I101" i="12" s="1"/>
  <c r="U100" i="12"/>
  <c r="T100" i="12"/>
  <c r="O100" i="12"/>
  <c r="N100" i="12"/>
  <c r="M100" i="12"/>
  <c r="K100" i="12"/>
  <c r="I100" i="12"/>
  <c r="G100" i="12"/>
  <c r="U99" i="12"/>
  <c r="T99" i="12"/>
  <c r="N99" i="12"/>
  <c r="O99" i="12" s="1"/>
  <c r="M99" i="12"/>
  <c r="K99" i="12"/>
  <c r="I99" i="12"/>
  <c r="G99" i="12"/>
  <c r="U98" i="12"/>
  <c r="T98" i="12"/>
  <c r="N98" i="12"/>
  <c r="O98" i="12" s="1"/>
  <c r="M98" i="12"/>
  <c r="K98" i="12"/>
  <c r="I98" i="12"/>
  <c r="G98" i="12"/>
  <c r="U97" i="12"/>
  <c r="T97" i="12"/>
  <c r="N97" i="12"/>
  <c r="O97" i="12" s="1"/>
  <c r="M97" i="12"/>
  <c r="K97" i="12"/>
  <c r="I97" i="12"/>
  <c r="G97" i="12"/>
  <c r="S96" i="12"/>
  <c r="R96" i="12"/>
  <c r="Q96" i="12"/>
  <c r="T96" i="12" s="1"/>
  <c r="P96" i="12"/>
  <c r="L96" i="12"/>
  <c r="J96" i="12"/>
  <c r="H96" i="12"/>
  <c r="F96" i="12"/>
  <c r="E96" i="12"/>
  <c r="K96" i="12" s="1"/>
  <c r="D96" i="12"/>
  <c r="U95" i="12"/>
  <c r="T95" i="12"/>
  <c r="O95" i="12"/>
  <c r="N95" i="12"/>
  <c r="M95" i="12"/>
  <c r="K95" i="12"/>
  <c r="I95" i="12"/>
  <c r="G95" i="12"/>
  <c r="U94" i="12"/>
  <c r="T94" i="12"/>
  <c r="N94" i="12"/>
  <c r="O94" i="12" s="1"/>
  <c r="M94" i="12"/>
  <c r="K94" i="12"/>
  <c r="I94" i="12"/>
  <c r="G94" i="12"/>
  <c r="U93" i="12"/>
  <c r="T93" i="12"/>
  <c r="N93" i="12"/>
  <c r="O93" i="12" s="1"/>
  <c r="M93" i="12"/>
  <c r="K93" i="12"/>
  <c r="I93" i="12"/>
  <c r="G93" i="12"/>
  <c r="U92" i="12"/>
  <c r="T92" i="12"/>
  <c r="N92" i="12"/>
  <c r="O92" i="12" s="1"/>
  <c r="M92" i="12"/>
  <c r="K92" i="12"/>
  <c r="I92" i="12"/>
  <c r="G92" i="12"/>
  <c r="S91" i="12"/>
  <c r="R91" i="12"/>
  <c r="Q91" i="12"/>
  <c r="T91" i="12" s="1"/>
  <c r="P91" i="12"/>
  <c r="L91" i="12"/>
  <c r="J91" i="12"/>
  <c r="I91" i="12"/>
  <c r="H91" i="12"/>
  <c r="U91" i="12" s="1"/>
  <c r="F91" i="12"/>
  <c r="E91" i="12"/>
  <c r="D91" i="12"/>
  <c r="U90" i="12"/>
  <c r="T90" i="12"/>
  <c r="N90" i="12"/>
  <c r="O90" i="12" s="1"/>
  <c r="M90" i="12"/>
  <c r="K90" i="12"/>
  <c r="I90" i="12"/>
  <c r="G90" i="12"/>
  <c r="U89" i="12"/>
  <c r="T89" i="12"/>
  <c r="N89" i="12"/>
  <c r="O89" i="12" s="1"/>
  <c r="M89" i="12"/>
  <c r="K89" i="12"/>
  <c r="I89" i="12"/>
  <c r="G89" i="12"/>
  <c r="U88" i="12"/>
  <c r="T88" i="12"/>
  <c r="N88" i="12"/>
  <c r="O88" i="12" s="1"/>
  <c r="M88" i="12"/>
  <c r="K88" i="12"/>
  <c r="I88" i="12"/>
  <c r="G88" i="12"/>
  <c r="S85" i="12"/>
  <c r="R85" i="12"/>
  <c r="Q85" i="12"/>
  <c r="T85" i="12" s="1"/>
  <c r="P85" i="12"/>
  <c r="L85" i="12"/>
  <c r="J85" i="12"/>
  <c r="H85" i="12"/>
  <c r="F85" i="12"/>
  <c r="E85" i="12"/>
  <c r="K85" i="12" s="1"/>
  <c r="D85" i="12"/>
  <c r="S84" i="12"/>
  <c r="R84" i="12"/>
  <c r="Q84" i="12"/>
  <c r="P84" i="12"/>
  <c r="L84" i="12"/>
  <c r="J84" i="12"/>
  <c r="K84" i="12" s="1"/>
  <c r="H84" i="12"/>
  <c r="U84" i="12" s="1"/>
  <c r="F84" i="12"/>
  <c r="G84" i="12" s="1"/>
  <c r="E84" i="12"/>
  <c r="M84" i="12" s="1"/>
  <c r="D84" i="12"/>
  <c r="U83" i="12"/>
  <c r="T83" i="12"/>
  <c r="O83" i="12"/>
  <c r="N83" i="12"/>
  <c r="M83" i="12"/>
  <c r="K83" i="12"/>
  <c r="I83" i="12"/>
  <c r="G83" i="12"/>
  <c r="U82" i="12"/>
  <c r="T82" i="12"/>
  <c r="O82" i="12"/>
  <c r="N82" i="12"/>
  <c r="M82" i="12"/>
  <c r="K82" i="12"/>
  <c r="I82" i="12"/>
  <c r="G82" i="12"/>
  <c r="U81" i="12"/>
  <c r="T81" i="12"/>
  <c r="O81" i="12"/>
  <c r="N81" i="12"/>
  <c r="M81" i="12"/>
  <c r="K81" i="12"/>
  <c r="I81" i="12"/>
  <c r="G81" i="12"/>
  <c r="U80" i="12"/>
  <c r="T80" i="12"/>
  <c r="O80" i="12"/>
  <c r="N80" i="12"/>
  <c r="M80" i="12"/>
  <c r="K80" i="12"/>
  <c r="I80" i="12"/>
  <c r="G80" i="12"/>
  <c r="U79" i="12"/>
  <c r="T79" i="12"/>
  <c r="O79" i="12"/>
  <c r="N79" i="12"/>
  <c r="M79" i="12"/>
  <c r="K79" i="12"/>
  <c r="I79" i="12"/>
  <c r="G79" i="12"/>
  <c r="T78" i="12"/>
  <c r="S78" i="12"/>
  <c r="R78" i="12"/>
  <c r="Q78" i="12"/>
  <c r="P78" i="12"/>
  <c r="U78" i="12" s="1"/>
  <c r="L78" i="12"/>
  <c r="J78" i="12"/>
  <c r="H78" i="12"/>
  <c r="F78" i="12"/>
  <c r="N78" i="12" s="1"/>
  <c r="E78" i="12"/>
  <c r="D78" i="12"/>
  <c r="U77" i="12"/>
  <c r="T77" i="12"/>
  <c r="O77" i="12"/>
  <c r="N77" i="12"/>
  <c r="M77" i="12"/>
  <c r="K77" i="12"/>
  <c r="I77" i="12"/>
  <c r="G77" i="12"/>
  <c r="U76" i="12"/>
  <c r="T76" i="12"/>
  <c r="N76" i="12"/>
  <c r="O76" i="12" s="1"/>
  <c r="M76" i="12"/>
  <c r="K76" i="12"/>
  <c r="I76" i="12"/>
  <c r="G76" i="12"/>
  <c r="U75" i="12"/>
  <c r="T75" i="12"/>
  <c r="N75" i="12"/>
  <c r="O75" i="12" s="1"/>
  <c r="M75" i="12"/>
  <c r="K75" i="12"/>
  <c r="I75" i="12"/>
  <c r="G75" i="12"/>
  <c r="U74" i="12"/>
  <c r="T74" i="12"/>
  <c r="N74" i="12"/>
  <c r="O74" i="12" s="1"/>
  <c r="M74" i="12"/>
  <c r="K74" i="12"/>
  <c r="I74" i="12"/>
  <c r="G74" i="12"/>
  <c r="U73" i="12"/>
  <c r="T73" i="12"/>
  <c r="N73" i="12"/>
  <c r="O73" i="12" s="1"/>
  <c r="M73" i="12"/>
  <c r="K73" i="12"/>
  <c r="I73" i="12"/>
  <c r="G73" i="12"/>
  <c r="U72" i="12"/>
  <c r="T72" i="12"/>
  <c r="N72" i="12"/>
  <c r="O72" i="12" s="1"/>
  <c r="M72" i="12"/>
  <c r="K72" i="12"/>
  <c r="I72" i="12"/>
  <c r="G72" i="12"/>
  <c r="U71" i="12"/>
  <c r="T71" i="12"/>
  <c r="N71" i="12"/>
  <c r="O71" i="12" s="1"/>
  <c r="M71" i="12"/>
  <c r="K71" i="12"/>
  <c r="I71" i="12"/>
  <c r="G71" i="12"/>
  <c r="S70" i="12"/>
  <c r="R70" i="12"/>
  <c r="Q70" i="12"/>
  <c r="P70" i="12"/>
  <c r="L70" i="12"/>
  <c r="J70" i="12"/>
  <c r="I70" i="12"/>
  <c r="H70" i="12"/>
  <c r="U70" i="12" s="1"/>
  <c r="F70" i="12"/>
  <c r="E70" i="12"/>
  <c r="D70" i="12"/>
  <c r="U69" i="12"/>
  <c r="T69" i="12"/>
  <c r="O69" i="12"/>
  <c r="N69" i="12"/>
  <c r="M69" i="12"/>
  <c r="K69" i="12"/>
  <c r="I69" i="12"/>
  <c r="G69" i="12"/>
  <c r="U68" i="12"/>
  <c r="T68" i="12"/>
  <c r="N68" i="12"/>
  <c r="O68" i="12" s="1"/>
  <c r="M68" i="12"/>
  <c r="K68" i="12"/>
  <c r="I68" i="12"/>
  <c r="G68" i="12"/>
  <c r="U67" i="12"/>
  <c r="T67" i="12"/>
  <c r="N67" i="12"/>
  <c r="O67" i="12" s="1"/>
  <c r="M67" i="12"/>
  <c r="K67" i="12"/>
  <c r="I67" i="12"/>
  <c r="G67" i="12"/>
  <c r="U66" i="12"/>
  <c r="T66" i="12"/>
  <c r="N66" i="12"/>
  <c r="O66" i="12" s="1"/>
  <c r="M66" i="12"/>
  <c r="K66" i="12"/>
  <c r="I66" i="12"/>
  <c r="G66" i="12"/>
  <c r="U65" i="12"/>
  <c r="T65" i="12"/>
  <c r="N65" i="12"/>
  <c r="O65" i="12" s="1"/>
  <c r="M65" i="12"/>
  <c r="K65" i="12"/>
  <c r="I65" i="12"/>
  <c r="G65" i="12"/>
  <c r="U64" i="12"/>
  <c r="T64" i="12"/>
  <c r="N64" i="12"/>
  <c r="O64" i="12" s="1"/>
  <c r="M64" i="12"/>
  <c r="K64" i="12"/>
  <c r="I64" i="12"/>
  <c r="G64" i="12"/>
  <c r="S63" i="12"/>
  <c r="R63" i="12"/>
  <c r="Q63" i="12"/>
  <c r="T63" i="12" s="1"/>
  <c r="P63" i="12"/>
  <c r="L63" i="12"/>
  <c r="J63" i="12"/>
  <c r="H63" i="12"/>
  <c r="F63" i="12"/>
  <c r="E63" i="12"/>
  <c r="K63" i="12" s="1"/>
  <c r="D63" i="12"/>
  <c r="U62" i="12"/>
  <c r="T62" i="12"/>
  <c r="O62" i="12"/>
  <c r="N62" i="12"/>
  <c r="M62" i="12"/>
  <c r="K62" i="12"/>
  <c r="I62" i="12"/>
  <c r="G62" i="12"/>
  <c r="U61" i="12"/>
  <c r="T61" i="12"/>
  <c r="N61" i="12"/>
  <c r="O61" i="12" s="1"/>
  <c r="M61" i="12"/>
  <c r="K61" i="12"/>
  <c r="I61" i="12"/>
  <c r="G61" i="12"/>
  <c r="U60" i="12"/>
  <c r="T60" i="12"/>
  <c r="O60" i="12"/>
  <c r="N60" i="12"/>
  <c r="M60" i="12"/>
  <c r="K60" i="12"/>
  <c r="I60" i="12"/>
  <c r="G60" i="12"/>
  <c r="U59" i="12"/>
  <c r="T59" i="12"/>
  <c r="N59" i="12"/>
  <c r="O59" i="12" s="1"/>
  <c r="M59" i="12"/>
  <c r="K59" i="12"/>
  <c r="I59" i="12"/>
  <c r="G59" i="12"/>
  <c r="U58" i="12"/>
  <c r="S58" i="12"/>
  <c r="R58" i="12"/>
  <c r="Q58" i="12"/>
  <c r="T58" i="12" s="1"/>
  <c r="P58" i="12"/>
  <c r="L58" i="12"/>
  <c r="J58" i="12"/>
  <c r="I58" i="12"/>
  <c r="H58" i="12"/>
  <c r="F58" i="12"/>
  <c r="E58" i="12"/>
  <c r="D58" i="12"/>
  <c r="U57" i="12"/>
  <c r="T57" i="12"/>
  <c r="N57" i="12"/>
  <c r="O57" i="12" s="1"/>
  <c r="M57" i="12"/>
  <c r="K57" i="12"/>
  <c r="I57" i="12"/>
  <c r="G57" i="12"/>
  <c r="S54" i="12"/>
  <c r="R54" i="12"/>
  <c r="Q54" i="12"/>
  <c r="T54" i="12" s="1"/>
  <c r="P54" i="12"/>
  <c r="L54" i="12"/>
  <c r="M54" i="12" s="1"/>
  <c r="J54" i="12"/>
  <c r="H54" i="12"/>
  <c r="F54" i="12"/>
  <c r="E54" i="12"/>
  <c r="K54" i="12" s="1"/>
  <c r="D54" i="12"/>
  <c r="S53" i="12"/>
  <c r="R53" i="12"/>
  <c r="Q53" i="12"/>
  <c r="P53" i="12"/>
  <c r="L53" i="12"/>
  <c r="J53" i="12"/>
  <c r="H53" i="12"/>
  <c r="U53" i="12" s="1"/>
  <c r="F53" i="12"/>
  <c r="E53" i="12"/>
  <c r="M53" i="12" s="1"/>
  <c r="D53" i="12"/>
  <c r="I53" i="12" s="1"/>
  <c r="U52" i="12"/>
  <c r="T52" i="12"/>
  <c r="O52" i="12"/>
  <c r="N52" i="12"/>
  <c r="M52" i="12"/>
  <c r="K52" i="12"/>
  <c r="I52" i="12"/>
  <c r="G52" i="12"/>
  <c r="U51" i="12"/>
  <c r="T51" i="12"/>
  <c r="O51" i="12"/>
  <c r="N51" i="12"/>
  <c r="M51" i="12"/>
  <c r="K51" i="12"/>
  <c r="I51" i="12"/>
  <c r="G51" i="12"/>
  <c r="U50" i="12"/>
  <c r="T50" i="12"/>
  <c r="O50" i="12"/>
  <c r="N50" i="12"/>
  <c r="M50" i="12"/>
  <c r="K50" i="12"/>
  <c r="I50" i="12"/>
  <c r="G50" i="12"/>
  <c r="U49" i="12"/>
  <c r="T49" i="12"/>
  <c r="O49" i="12"/>
  <c r="N49" i="12"/>
  <c r="M49" i="12"/>
  <c r="K49" i="12"/>
  <c r="I49" i="12"/>
  <c r="G49" i="12"/>
  <c r="U48" i="12"/>
  <c r="T48" i="12"/>
  <c r="O48" i="12"/>
  <c r="N48" i="12"/>
  <c r="M48" i="12"/>
  <c r="K48" i="12"/>
  <c r="I48" i="12"/>
  <c r="G48" i="12"/>
  <c r="T47" i="12"/>
  <c r="S47" i="12"/>
  <c r="R47" i="12"/>
  <c r="Q47" i="12"/>
  <c r="P47" i="12"/>
  <c r="U47" i="12" s="1"/>
  <c r="L47" i="12"/>
  <c r="J47" i="12"/>
  <c r="H47" i="12"/>
  <c r="F47" i="12"/>
  <c r="E47" i="12"/>
  <c r="D47" i="12"/>
  <c r="U46" i="12"/>
  <c r="T46" i="12"/>
  <c r="O46" i="12"/>
  <c r="N46" i="12"/>
  <c r="M46" i="12"/>
  <c r="K46" i="12"/>
  <c r="I46" i="12"/>
  <c r="G46" i="12"/>
  <c r="U45" i="12"/>
  <c r="T45" i="12"/>
  <c r="N45" i="12"/>
  <c r="O45" i="12" s="1"/>
  <c r="M45" i="12"/>
  <c r="K45" i="12"/>
  <c r="I45" i="12"/>
  <c r="G45" i="12"/>
  <c r="U44" i="12"/>
  <c r="T44" i="12"/>
  <c r="O44" i="12"/>
  <c r="N44" i="12"/>
  <c r="M44" i="12"/>
  <c r="K44" i="12"/>
  <c r="I44" i="12"/>
  <c r="G44" i="12"/>
  <c r="U43" i="12"/>
  <c r="T43" i="12"/>
  <c r="N43" i="12"/>
  <c r="O43" i="12" s="1"/>
  <c r="M43" i="12"/>
  <c r="K43" i="12"/>
  <c r="I43" i="12"/>
  <c r="G43" i="12"/>
  <c r="U42" i="12"/>
  <c r="T42" i="12"/>
  <c r="O42" i="12"/>
  <c r="N42" i="12"/>
  <c r="M42" i="12"/>
  <c r="K42" i="12"/>
  <c r="I42" i="12"/>
  <c r="G42" i="12"/>
  <c r="U41" i="12"/>
  <c r="T41" i="12"/>
  <c r="O41" i="12"/>
  <c r="N41" i="12"/>
  <c r="M41" i="12"/>
  <c r="K41" i="12"/>
  <c r="I41" i="12"/>
  <c r="G41" i="12"/>
  <c r="S40" i="12"/>
  <c r="R40" i="12"/>
  <c r="Q40" i="12"/>
  <c r="T40" i="12" s="1"/>
  <c r="P40" i="12"/>
  <c r="U40" i="12" s="1"/>
  <c r="N40" i="12"/>
  <c r="O40" i="12" s="1"/>
  <c r="L40" i="12"/>
  <c r="J40" i="12"/>
  <c r="H40" i="12"/>
  <c r="F40" i="12"/>
  <c r="E40" i="12"/>
  <c r="M40" i="12" s="1"/>
  <c r="D40" i="12"/>
  <c r="I40" i="12" s="1"/>
  <c r="U39" i="12"/>
  <c r="T39" i="12"/>
  <c r="O39" i="12"/>
  <c r="N39" i="12"/>
  <c r="M39" i="12"/>
  <c r="K39" i="12"/>
  <c r="I39" i="12"/>
  <c r="G39" i="12"/>
  <c r="U38" i="12"/>
  <c r="T38" i="12"/>
  <c r="O38" i="12"/>
  <c r="N38" i="12"/>
  <c r="M38" i="12"/>
  <c r="K38" i="12"/>
  <c r="I38" i="12"/>
  <c r="G38" i="12"/>
  <c r="U37" i="12"/>
  <c r="T37" i="12"/>
  <c r="O37" i="12"/>
  <c r="N37" i="12"/>
  <c r="M37" i="12"/>
  <c r="K37" i="12"/>
  <c r="I37" i="12"/>
  <c r="G37" i="12"/>
  <c r="U36" i="12"/>
  <c r="T36" i="12"/>
  <c r="O36" i="12"/>
  <c r="N36" i="12"/>
  <c r="M36" i="12"/>
  <c r="K36" i="12"/>
  <c r="I36" i="12"/>
  <c r="G36" i="12"/>
  <c r="T35" i="12"/>
  <c r="S35" i="12"/>
  <c r="R35" i="12"/>
  <c r="Q35" i="12"/>
  <c r="P35" i="12"/>
  <c r="U35" i="12" s="1"/>
  <c r="L35" i="12"/>
  <c r="J35" i="12"/>
  <c r="H35" i="12"/>
  <c r="F35" i="12"/>
  <c r="N35" i="12" s="1"/>
  <c r="E35" i="12"/>
  <c r="D35" i="12"/>
  <c r="U34" i="12"/>
  <c r="T34" i="12"/>
  <c r="O34" i="12"/>
  <c r="N34" i="12"/>
  <c r="M34" i="12"/>
  <c r="K34" i="12"/>
  <c r="I34" i="12"/>
  <c r="G34" i="12"/>
  <c r="U33" i="12"/>
  <c r="T33" i="12"/>
  <c r="N33" i="12"/>
  <c r="O33" i="12" s="1"/>
  <c r="M33" i="12"/>
  <c r="K33" i="12"/>
  <c r="I33" i="12"/>
  <c r="G33" i="12"/>
  <c r="U32" i="12"/>
  <c r="T32" i="12"/>
  <c r="N32" i="12"/>
  <c r="O32" i="12" s="1"/>
  <c r="M32" i="12"/>
  <c r="K32" i="12"/>
  <c r="I32" i="12"/>
  <c r="G32" i="12"/>
  <c r="U31" i="12"/>
  <c r="T31" i="12"/>
  <c r="O31" i="12"/>
  <c r="N31" i="12"/>
  <c r="M31" i="12"/>
  <c r="K31" i="12"/>
  <c r="I31" i="12"/>
  <c r="G31" i="12"/>
  <c r="U30" i="12"/>
  <c r="T30" i="12"/>
  <c r="N30" i="12"/>
  <c r="O30" i="12" s="1"/>
  <c r="M30" i="12"/>
  <c r="K30" i="12"/>
  <c r="I30" i="12"/>
  <c r="G30" i="12"/>
  <c r="U29" i="12"/>
  <c r="T29" i="12"/>
  <c r="O29" i="12"/>
  <c r="N29" i="12"/>
  <c r="M29" i="12"/>
  <c r="K29" i="12"/>
  <c r="I29" i="12"/>
  <c r="G29" i="12"/>
  <c r="U28" i="12"/>
  <c r="T28" i="12"/>
  <c r="N28" i="12"/>
  <c r="O28" i="12" s="1"/>
  <c r="M28" i="12"/>
  <c r="K28" i="12"/>
  <c r="I28" i="12"/>
  <c r="G28" i="12"/>
  <c r="S27" i="12"/>
  <c r="R27" i="12"/>
  <c r="Q27" i="12"/>
  <c r="P27" i="12"/>
  <c r="U27" i="12" s="1"/>
  <c r="L27" i="12"/>
  <c r="J27" i="12"/>
  <c r="I27" i="12"/>
  <c r="H27" i="12"/>
  <c r="F27" i="12"/>
  <c r="N27" i="12" s="1"/>
  <c r="O27" i="12" s="1"/>
  <c r="E27" i="12"/>
  <c r="D27" i="12"/>
  <c r="U26" i="12"/>
  <c r="T26" i="12"/>
  <c r="O26" i="12"/>
  <c r="N26" i="12"/>
  <c r="M26" i="12"/>
  <c r="K26" i="12"/>
  <c r="I26" i="12"/>
  <c r="G26" i="12"/>
  <c r="U25" i="12"/>
  <c r="T25" i="12"/>
  <c r="N25" i="12"/>
  <c r="O25" i="12" s="1"/>
  <c r="M25" i="12"/>
  <c r="K25" i="12"/>
  <c r="I25" i="12"/>
  <c r="G25" i="12"/>
  <c r="U24" i="12"/>
  <c r="T24" i="12"/>
  <c r="O24" i="12"/>
  <c r="N24" i="12"/>
  <c r="M24" i="12"/>
  <c r="K24" i="12"/>
  <c r="I24" i="12"/>
  <c r="G24" i="12"/>
  <c r="U23" i="12"/>
  <c r="T23" i="12"/>
  <c r="N23" i="12"/>
  <c r="O23" i="12" s="1"/>
  <c r="M23" i="12"/>
  <c r="K23" i="12"/>
  <c r="I23" i="12"/>
  <c r="G23" i="12"/>
  <c r="U22" i="12"/>
  <c r="T22" i="12"/>
  <c r="N22" i="12"/>
  <c r="O22" i="12" s="1"/>
  <c r="M22" i="12"/>
  <c r="K22" i="12"/>
  <c r="I22" i="12"/>
  <c r="G22" i="12"/>
  <c r="U21" i="12"/>
  <c r="T21" i="12"/>
  <c r="O21" i="12"/>
  <c r="N21" i="12"/>
  <c r="M21" i="12"/>
  <c r="K21" i="12"/>
  <c r="I21" i="12"/>
  <c r="G21" i="12"/>
  <c r="U20" i="12"/>
  <c r="T20" i="12"/>
  <c r="O20" i="12"/>
  <c r="N20" i="12"/>
  <c r="M20" i="12"/>
  <c r="K20" i="12"/>
  <c r="I20" i="12"/>
  <c r="G20" i="12"/>
  <c r="S19" i="12"/>
  <c r="R19" i="12"/>
  <c r="Q19" i="12"/>
  <c r="T19" i="12" s="1"/>
  <c r="P19" i="12"/>
  <c r="L19" i="12"/>
  <c r="J19" i="12"/>
  <c r="H19" i="12"/>
  <c r="F19" i="12"/>
  <c r="E19" i="12"/>
  <c r="K19" i="12" s="1"/>
  <c r="D19" i="12"/>
  <c r="U18" i="12"/>
  <c r="T18" i="12"/>
  <c r="O18" i="12"/>
  <c r="N18" i="12"/>
  <c r="M18" i="12"/>
  <c r="K18" i="12"/>
  <c r="I18" i="12"/>
  <c r="G18" i="12"/>
  <c r="U17" i="12"/>
  <c r="T17" i="12"/>
  <c r="N17" i="12"/>
  <c r="O17" i="12" s="1"/>
  <c r="M17" i="12"/>
  <c r="K17" i="12"/>
  <c r="I17" i="12"/>
  <c r="G17" i="12"/>
  <c r="U16" i="12"/>
  <c r="T16" i="12"/>
  <c r="N16" i="12"/>
  <c r="O16" i="12" s="1"/>
  <c r="M16" i="12"/>
  <c r="K16" i="12"/>
  <c r="I16" i="12"/>
  <c r="G16" i="12"/>
  <c r="U15" i="12"/>
  <c r="T15" i="12"/>
  <c r="N15" i="12"/>
  <c r="O15" i="12" s="1"/>
  <c r="M15" i="12"/>
  <c r="K15" i="12"/>
  <c r="I15" i="12"/>
  <c r="G15" i="12"/>
  <c r="U14" i="12"/>
  <c r="T14" i="12"/>
  <c r="N14" i="12"/>
  <c r="O14" i="12" s="1"/>
  <c r="M14" i="12"/>
  <c r="K14" i="12"/>
  <c r="I14" i="12"/>
  <c r="G14" i="12"/>
  <c r="U13" i="12"/>
  <c r="T13" i="12"/>
  <c r="N13" i="12"/>
  <c r="O13" i="12" s="1"/>
  <c r="M13" i="12"/>
  <c r="K13" i="12"/>
  <c r="I13" i="12"/>
  <c r="G13" i="12"/>
  <c r="U12" i="12"/>
  <c r="T12" i="12"/>
  <c r="N12" i="12"/>
  <c r="O12" i="12" s="1"/>
  <c r="M12" i="12"/>
  <c r="K12" i="12"/>
  <c r="I12" i="12"/>
  <c r="G12" i="12"/>
  <c r="U11" i="12"/>
  <c r="T11" i="12"/>
  <c r="N11" i="12"/>
  <c r="O11" i="12" s="1"/>
  <c r="M11" i="12"/>
  <c r="K11" i="12"/>
  <c r="I11" i="12"/>
  <c r="G11" i="12"/>
  <c r="S10" i="12"/>
  <c r="R10" i="12"/>
  <c r="Q10" i="12"/>
  <c r="P10" i="12"/>
  <c r="U10" i="12" s="1"/>
  <c r="L10" i="12"/>
  <c r="J10" i="12"/>
  <c r="K10" i="12" s="1"/>
  <c r="H10" i="12"/>
  <c r="N10" i="12" s="1"/>
  <c r="O10" i="12" s="1"/>
  <c r="F10" i="12"/>
  <c r="G10" i="12" s="1"/>
  <c r="E10" i="12"/>
  <c r="M10" i="12" s="1"/>
  <c r="D10" i="12"/>
  <c r="I10" i="12" s="1"/>
  <c r="U9" i="12"/>
  <c r="T9" i="12"/>
  <c r="O9" i="12"/>
  <c r="N9" i="12"/>
  <c r="M9" i="12"/>
  <c r="K9" i="12"/>
  <c r="I9" i="12"/>
  <c r="G9" i="12"/>
  <c r="U8" i="12"/>
  <c r="T8" i="12"/>
  <c r="O8" i="12"/>
  <c r="N8" i="12"/>
  <c r="M8" i="12"/>
  <c r="K8" i="12"/>
  <c r="I8" i="12"/>
  <c r="G8" i="12"/>
  <c r="T339" i="11"/>
  <c r="S339" i="11"/>
  <c r="R339" i="11"/>
  <c r="Q339" i="11"/>
  <c r="P339" i="11"/>
  <c r="L339" i="11"/>
  <c r="J339" i="11"/>
  <c r="H339" i="11"/>
  <c r="F339" i="11"/>
  <c r="N339" i="11" s="1"/>
  <c r="E339" i="11"/>
  <c r="D339" i="11"/>
  <c r="S338" i="11"/>
  <c r="R338" i="11"/>
  <c r="Q338" i="11"/>
  <c r="T338" i="11" s="1"/>
  <c r="P338" i="11"/>
  <c r="L338" i="11"/>
  <c r="J338" i="11"/>
  <c r="H338" i="11"/>
  <c r="F338" i="11"/>
  <c r="E338" i="11"/>
  <c r="M338" i="11" s="1"/>
  <c r="D338" i="11"/>
  <c r="T337" i="11"/>
  <c r="S337" i="11"/>
  <c r="R337" i="11"/>
  <c r="Q337" i="11"/>
  <c r="P337" i="11"/>
  <c r="U337" i="11" s="1"/>
  <c r="L337" i="11"/>
  <c r="J337" i="11"/>
  <c r="H337" i="11"/>
  <c r="F337" i="11"/>
  <c r="E337" i="11"/>
  <c r="K337" i="11" s="1"/>
  <c r="D337" i="11"/>
  <c r="U336" i="11"/>
  <c r="T336" i="11"/>
  <c r="O336" i="11"/>
  <c r="N336" i="11"/>
  <c r="M336" i="11"/>
  <c r="K336" i="11"/>
  <c r="I336" i="11"/>
  <c r="G336" i="11"/>
  <c r="U335" i="11"/>
  <c r="T335" i="11"/>
  <c r="O335" i="11"/>
  <c r="N335" i="11"/>
  <c r="M335" i="11"/>
  <c r="K335" i="11"/>
  <c r="I335" i="11"/>
  <c r="G335" i="11"/>
  <c r="U334" i="11"/>
  <c r="T334" i="11"/>
  <c r="O334" i="11"/>
  <c r="N334" i="11"/>
  <c r="M334" i="11"/>
  <c r="K334" i="11"/>
  <c r="I334" i="11"/>
  <c r="G334" i="11"/>
  <c r="U333" i="11"/>
  <c r="T333" i="11"/>
  <c r="O333" i="11"/>
  <c r="N333" i="11"/>
  <c r="M333" i="11"/>
  <c r="K333" i="11"/>
  <c r="I333" i="11"/>
  <c r="G333" i="11"/>
  <c r="S332" i="11"/>
  <c r="R332" i="11"/>
  <c r="Q332" i="11"/>
  <c r="T332" i="11" s="1"/>
  <c r="P332" i="11"/>
  <c r="L332" i="11"/>
  <c r="J332" i="11"/>
  <c r="H332" i="11"/>
  <c r="F332" i="11"/>
  <c r="E332" i="11"/>
  <c r="M332" i="11" s="1"/>
  <c r="D332" i="11"/>
  <c r="U331" i="11"/>
  <c r="T331" i="11"/>
  <c r="N331" i="11"/>
  <c r="O331" i="11" s="1"/>
  <c r="M331" i="11"/>
  <c r="K331" i="11"/>
  <c r="I331" i="11"/>
  <c r="G331" i="11"/>
  <c r="U330" i="11"/>
  <c r="T330" i="11"/>
  <c r="O330" i="11"/>
  <c r="N330" i="11"/>
  <c r="M330" i="11"/>
  <c r="K330" i="11"/>
  <c r="I330" i="11"/>
  <c r="G330" i="11"/>
  <c r="U329" i="11"/>
  <c r="T329" i="11"/>
  <c r="O329" i="11"/>
  <c r="N329" i="11"/>
  <c r="M329" i="11"/>
  <c r="K329" i="11"/>
  <c r="I329" i="11"/>
  <c r="G329" i="11"/>
  <c r="U328" i="11"/>
  <c r="T328" i="11"/>
  <c r="O328" i="11"/>
  <c r="N328" i="11"/>
  <c r="M328" i="11"/>
  <c r="K328" i="11"/>
  <c r="I328" i="11"/>
  <c r="G328" i="11"/>
  <c r="U327" i="11"/>
  <c r="T327" i="11"/>
  <c r="N327" i="11"/>
  <c r="O327" i="11" s="1"/>
  <c r="M327" i="11"/>
  <c r="K327" i="11"/>
  <c r="I327" i="11"/>
  <c r="G327" i="11"/>
  <c r="U326" i="11"/>
  <c r="T326" i="11"/>
  <c r="O326" i="11"/>
  <c r="N326" i="11"/>
  <c r="M326" i="11"/>
  <c r="K326" i="11"/>
  <c r="I326" i="11"/>
  <c r="G326" i="11"/>
  <c r="U325" i="11"/>
  <c r="T325" i="11"/>
  <c r="N325" i="11"/>
  <c r="O325" i="11" s="1"/>
  <c r="M325" i="11"/>
  <c r="K325" i="11"/>
  <c r="I325" i="11"/>
  <c r="G325" i="11"/>
  <c r="U324" i="11"/>
  <c r="T324" i="11"/>
  <c r="O324" i="11"/>
  <c r="N324" i="11"/>
  <c r="M324" i="11"/>
  <c r="K324" i="11"/>
  <c r="I324" i="11"/>
  <c r="G324" i="11"/>
  <c r="S323" i="11"/>
  <c r="R323" i="11"/>
  <c r="Q323" i="11"/>
  <c r="T323" i="11" s="1"/>
  <c r="P323" i="11"/>
  <c r="U323" i="11" s="1"/>
  <c r="L323" i="11"/>
  <c r="J323" i="11"/>
  <c r="H323" i="11"/>
  <c r="F323" i="11"/>
  <c r="N323" i="11" s="1"/>
  <c r="E323" i="11"/>
  <c r="D323" i="11"/>
  <c r="U322" i="11"/>
  <c r="T322" i="11"/>
  <c r="N322" i="11"/>
  <c r="O322" i="11" s="1"/>
  <c r="M322" i="11"/>
  <c r="K322" i="11"/>
  <c r="I322" i="11"/>
  <c r="G322" i="11"/>
  <c r="U321" i="11"/>
  <c r="T321" i="11"/>
  <c r="O321" i="11"/>
  <c r="N321" i="11"/>
  <c r="M321" i="11"/>
  <c r="K321" i="11"/>
  <c r="I321" i="11"/>
  <c r="G321" i="11"/>
  <c r="U320" i="11"/>
  <c r="T320" i="11"/>
  <c r="N320" i="11"/>
  <c r="O320" i="11" s="1"/>
  <c r="M320" i="11"/>
  <c r="K320" i="11"/>
  <c r="I320" i="11"/>
  <c r="G320" i="11"/>
  <c r="U319" i="11"/>
  <c r="T319" i="11"/>
  <c r="N319" i="11"/>
  <c r="O319" i="11" s="1"/>
  <c r="M319" i="11"/>
  <c r="K319" i="11"/>
  <c r="I319" i="11"/>
  <c r="G319" i="11"/>
  <c r="U318" i="11"/>
  <c r="T318" i="11"/>
  <c r="O318" i="11"/>
  <c r="N318" i="11"/>
  <c r="M318" i="11"/>
  <c r="K318" i="11"/>
  <c r="I318" i="11"/>
  <c r="G318" i="11"/>
  <c r="S317" i="11"/>
  <c r="T317" i="11" s="1"/>
  <c r="R317" i="11"/>
  <c r="Q317" i="11"/>
  <c r="P317" i="11"/>
  <c r="L317" i="11"/>
  <c r="J317" i="11"/>
  <c r="H317" i="11"/>
  <c r="F317" i="11"/>
  <c r="E317" i="11"/>
  <c r="D317" i="11"/>
  <c r="U316" i="11"/>
  <c r="T316" i="11"/>
  <c r="O316" i="11"/>
  <c r="N316" i="11"/>
  <c r="M316" i="11"/>
  <c r="K316" i="11"/>
  <c r="I316" i="11"/>
  <c r="G316" i="11"/>
  <c r="U315" i="11"/>
  <c r="T315" i="11"/>
  <c r="O315" i="11"/>
  <c r="N315" i="11"/>
  <c r="M315" i="11"/>
  <c r="K315" i="11"/>
  <c r="I315" i="11"/>
  <c r="G315" i="11"/>
  <c r="U314" i="11"/>
  <c r="T314" i="11"/>
  <c r="O314" i="11"/>
  <c r="N314" i="11"/>
  <c r="M314" i="11"/>
  <c r="K314" i="11"/>
  <c r="I314" i="11"/>
  <c r="G314" i="11"/>
  <c r="U313" i="11"/>
  <c r="T313" i="11"/>
  <c r="N313" i="11"/>
  <c r="O313" i="11" s="1"/>
  <c r="M313" i="11"/>
  <c r="K313" i="11"/>
  <c r="I313" i="11"/>
  <c r="G313" i="11"/>
  <c r="U312" i="11"/>
  <c r="T312" i="11"/>
  <c r="O312" i="11"/>
  <c r="N312" i="11"/>
  <c r="M312" i="11"/>
  <c r="K312" i="11"/>
  <c r="I312" i="11"/>
  <c r="G312" i="11"/>
  <c r="U311" i="11"/>
  <c r="T311" i="11"/>
  <c r="N311" i="11"/>
  <c r="O311" i="11" s="1"/>
  <c r="M311" i="11"/>
  <c r="K311" i="11"/>
  <c r="I311" i="11"/>
  <c r="G311" i="11"/>
  <c r="S310" i="11"/>
  <c r="R310" i="11"/>
  <c r="Q310" i="11"/>
  <c r="T310" i="11" s="1"/>
  <c r="P310" i="11"/>
  <c r="U310" i="11" s="1"/>
  <c r="N310" i="11"/>
  <c r="L310" i="11"/>
  <c r="J310" i="11"/>
  <c r="H310" i="11"/>
  <c r="F310" i="11"/>
  <c r="E310" i="11"/>
  <c r="K310" i="11" s="1"/>
  <c r="D310" i="11"/>
  <c r="U309" i="11"/>
  <c r="T309" i="11"/>
  <c r="O309" i="11"/>
  <c r="N309" i="11"/>
  <c r="M309" i="11"/>
  <c r="K309" i="11"/>
  <c r="I309" i="11"/>
  <c r="G309" i="11"/>
  <c r="U308" i="11"/>
  <c r="T308" i="11"/>
  <c r="O308" i="11"/>
  <c r="N308" i="11"/>
  <c r="M308" i="11"/>
  <c r="K308" i="11"/>
  <c r="I308" i="11"/>
  <c r="G308" i="11"/>
  <c r="U307" i="11"/>
  <c r="T307" i="11"/>
  <c r="O307" i="11"/>
  <c r="N307" i="11"/>
  <c r="M307" i="11"/>
  <c r="K307" i="11"/>
  <c r="I307" i="11"/>
  <c r="G307" i="11"/>
  <c r="U306" i="11"/>
  <c r="T306" i="11"/>
  <c r="O306" i="11"/>
  <c r="N306" i="11"/>
  <c r="M306" i="11"/>
  <c r="K306" i="11"/>
  <c r="I306" i="11"/>
  <c r="G306" i="11"/>
  <c r="U305" i="11"/>
  <c r="T305" i="11"/>
  <c r="O305" i="11"/>
  <c r="N305" i="11"/>
  <c r="M305" i="11"/>
  <c r="K305" i="11"/>
  <c r="I305" i="11"/>
  <c r="G305" i="11"/>
  <c r="U304" i="11"/>
  <c r="T304" i="11"/>
  <c r="O304" i="11"/>
  <c r="N304" i="11"/>
  <c r="M304" i="11"/>
  <c r="K304" i="11"/>
  <c r="I304" i="11"/>
  <c r="G304" i="11"/>
  <c r="S303" i="11"/>
  <c r="T303" i="11" s="1"/>
  <c r="R303" i="11"/>
  <c r="Q303" i="11"/>
  <c r="P303" i="11"/>
  <c r="L303" i="11"/>
  <c r="J303" i="11"/>
  <c r="H303" i="11"/>
  <c r="N303" i="11" s="1"/>
  <c r="O303" i="11" s="1"/>
  <c r="G303" i="11"/>
  <c r="F303" i="11"/>
  <c r="E303" i="11"/>
  <c r="D303" i="11"/>
  <c r="U302" i="11"/>
  <c r="T302" i="11"/>
  <c r="N302" i="11"/>
  <c r="O302" i="11" s="1"/>
  <c r="M302" i="11"/>
  <c r="K302" i="11"/>
  <c r="I302" i="11"/>
  <c r="G302" i="11"/>
  <c r="S299" i="11"/>
  <c r="R299" i="11"/>
  <c r="Q299" i="11"/>
  <c r="T299" i="11" s="1"/>
  <c r="P299" i="11"/>
  <c r="L299" i="11"/>
  <c r="J299" i="11"/>
  <c r="H299" i="11"/>
  <c r="F299" i="11"/>
  <c r="E299" i="11"/>
  <c r="D299" i="11"/>
  <c r="T298" i="11"/>
  <c r="S298" i="11"/>
  <c r="R298" i="11"/>
  <c r="Q298" i="11"/>
  <c r="P298" i="11"/>
  <c r="L298" i="11"/>
  <c r="K298" i="11"/>
  <c r="J298" i="11"/>
  <c r="H298" i="11"/>
  <c r="N298" i="11" s="1"/>
  <c r="F298" i="11"/>
  <c r="E298" i="11"/>
  <c r="M298" i="11" s="1"/>
  <c r="D298" i="11"/>
  <c r="U297" i="11"/>
  <c r="T297" i="11"/>
  <c r="O297" i="11"/>
  <c r="N297" i="11"/>
  <c r="M297" i="11"/>
  <c r="K297" i="11"/>
  <c r="I297" i="11"/>
  <c r="G297" i="11"/>
  <c r="U296" i="11"/>
  <c r="T296" i="11"/>
  <c r="N296" i="11"/>
  <c r="O296" i="11" s="1"/>
  <c r="M296" i="11"/>
  <c r="K296" i="11"/>
  <c r="I296" i="11"/>
  <c r="G296" i="11"/>
  <c r="U295" i="11"/>
  <c r="T295" i="11"/>
  <c r="O295" i="11"/>
  <c r="N295" i="11"/>
  <c r="M295" i="11"/>
  <c r="K295" i="11"/>
  <c r="I295" i="11"/>
  <c r="G295" i="11"/>
  <c r="U294" i="11"/>
  <c r="T294" i="11"/>
  <c r="O294" i="11"/>
  <c r="N294" i="11"/>
  <c r="M294" i="11"/>
  <c r="K294" i="11"/>
  <c r="I294" i="11"/>
  <c r="G294" i="11"/>
  <c r="U293" i="11"/>
  <c r="T293" i="11"/>
  <c r="O293" i="11"/>
  <c r="N293" i="11"/>
  <c r="M293" i="11"/>
  <c r="K293" i="11"/>
  <c r="I293" i="11"/>
  <c r="G293" i="11"/>
  <c r="S292" i="11"/>
  <c r="R292" i="11"/>
  <c r="Q292" i="11"/>
  <c r="T292" i="11" s="1"/>
  <c r="P292" i="11"/>
  <c r="U292" i="11" s="1"/>
  <c r="M292" i="11"/>
  <c r="L292" i="11"/>
  <c r="J292" i="11"/>
  <c r="H292" i="11"/>
  <c r="F292" i="11"/>
  <c r="N292" i="11" s="1"/>
  <c r="E292" i="11"/>
  <c r="K292" i="11" s="1"/>
  <c r="D292" i="11"/>
  <c r="U291" i="11"/>
  <c r="T291" i="11"/>
  <c r="O291" i="11"/>
  <c r="N291" i="11"/>
  <c r="M291" i="11"/>
  <c r="K291" i="11"/>
  <c r="I291" i="11"/>
  <c r="G291" i="11"/>
  <c r="U290" i="11"/>
  <c r="T290" i="11"/>
  <c r="O290" i="11"/>
  <c r="N290" i="11"/>
  <c r="M290" i="11"/>
  <c r="K290" i="11"/>
  <c r="I290" i="11"/>
  <c r="G290" i="11"/>
  <c r="U289" i="11"/>
  <c r="T289" i="11"/>
  <c r="O289" i="11"/>
  <c r="N289" i="11"/>
  <c r="M289" i="11"/>
  <c r="K289" i="11"/>
  <c r="I289" i="11"/>
  <c r="G289" i="11"/>
  <c r="U288" i="11"/>
  <c r="T288" i="11"/>
  <c r="O288" i="11"/>
  <c r="N288" i="11"/>
  <c r="M288" i="11"/>
  <c r="K288" i="11"/>
  <c r="I288" i="11"/>
  <c r="G288" i="11"/>
  <c r="U287" i="11"/>
  <c r="T287" i="11"/>
  <c r="O287" i="11"/>
  <c r="N287" i="11"/>
  <c r="M287" i="11"/>
  <c r="K287" i="11"/>
  <c r="I287" i="11"/>
  <c r="G287" i="11"/>
  <c r="U286" i="11"/>
  <c r="T286" i="11"/>
  <c r="O286" i="11"/>
  <c r="N286" i="11"/>
  <c r="M286" i="11"/>
  <c r="K286" i="11"/>
  <c r="I286" i="11"/>
  <c r="G286" i="11"/>
  <c r="S285" i="11"/>
  <c r="R285" i="11"/>
  <c r="Q285" i="11"/>
  <c r="T285" i="11" s="1"/>
  <c r="P285" i="11"/>
  <c r="U285" i="11" s="1"/>
  <c r="O285" i="11"/>
  <c r="L285" i="11"/>
  <c r="J285" i="11"/>
  <c r="K285" i="11" s="1"/>
  <c r="H285" i="11"/>
  <c r="F285" i="11"/>
  <c r="N285" i="11" s="1"/>
  <c r="E285" i="11"/>
  <c r="M285" i="11" s="1"/>
  <c r="D285" i="11"/>
  <c r="I285" i="11" s="1"/>
  <c r="U284" i="11"/>
  <c r="T284" i="11"/>
  <c r="O284" i="11"/>
  <c r="N284" i="11"/>
  <c r="M284" i="11"/>
  <c r="K284" i="11"/>
  <c r="I284" i="11"/>
  <c r="G284" i="11"/>
  <c r="U283" i="11"/>
  <c r="T283" i="11"/>
  <c r="O283" i="11"/>
  <c r="N283" i="11"/>
  <c r="M283" i="11"/>
  <c r="K283" i="11"/>
  <c r="I283" i="11"/>
  <c r="G283" i="11"/>
  <c r="U282" i="11"/>
  <c r="T282" i="11"/>
  <c r="O282" i="11"/>
  <c r="N282" i="11"/>
  <c r="M282" i="11"/>
  <c r="K282" i="11"/>
  <c r="I282" i="11"/>
  <c r="G282" i="11"/>
  <c r="U281" i="11"/>
  <c r="T281" i="11"/>
  <c r="O281" i="11"/>
  <c r="N281" i="11"/>
  <c r="M281" i="11"/>
  <c r="K281" i="11"/>
  <c r="I281" i="11"/>
  <c r="G281" i="11"/>
  <c r="U280" i="11"/>
  <c r="T280" i="11"/>
  <c r="O280" i="11"/>
  <c r="N280" i="11"/>
  <c r="M280" i="11"/>
  <c r="K280" i="11"/>
  <c r="I280" i="11"/>
  <c r="G280" i="11"/>
  <c r="U279" i="11"/>
  <c r="T279" i="11"/>
  <c r="N279" i="11"/>
  <c r="O279" i="11" s="1"/>
  <c r="M279" i="11"/>
  <c r="K279" i="11"/>
  <c r="I279" i="11"/>
  <c r="G279" i="11"/>
  <c r="U278" i="11"/>
  <c r="T278" i="11"/>
  <c r="O278" i="11"/>
  <c r="N278" i="11"/>
  <c r="M278" i="11"/>
  <c r="K278" i="11"/>
  <c r="I278" i="11"/>
  <c r="G278" i="11"/>
  <c r="U277" i="11"/>
  <c r="T277" i="11"/>
  <c r="O277" i="11"/>
  <c r="N277" i="11"/>
  <c r="M277" i="11"/>
  <c r="K277" i="11"/>
  <c r="I277" i="11"/>
  <c r="G277" i="11"/>
  <c r="U276" i="11"/>
  <c r="T276" i="11"/>
  <c r="O276" i="11"/>
  <c r="N276" i="11"/>
  <c r="M276" i="11"/>
  <c r="K276" i="11"/>
  <c r="I276" i="11"/>
  <c r="G276" i="11"/>
  <c r="S275" i="11"/>
  <c r="R275" i="11"/>
  <c r="Q275" i="11"/>
  <c r="P275" i="11"/>
  <c r="M275" i="11"/>
  <c r="L275" i="11"/>
  <c r="J275" i="11"/>
  <c r="H275" i="11"/>
  <c r="F275" i="11"/>
  <c r="E275" i="11"/>
  <c r="D275" i="11"/>
  <c r="U274" i="11"/>
  <c r="T274" i="11"/>
  <c r="N274" i="11"/>
  <c r="O274" i="11" s="1"/>
  <c r="M274" i="11"/>
  <c r="K274" i="11"/>
  <c r="I274" i="11"/>
  <c r="G274" i="11"/>
  <c r="U273" i="11"/>
  <c r="T273" i="11"/>
  <c r="O273" i="11"/>
  <c r="N273" i="11"/>
  <c r="M273" i="11"/>
  <c r="K273" i="11"/>
  <c r="I273" i="11"/>
  <c r="G273" i="11"/>
  <c r="U272" i="11"/>
  <c r="T272" i="11"/>
  <c r="O272" i="11"/>
  <c r="N272" i="11"/>
  <c r="M272" i="11"/>
  <c r="K272" i="11"/>
  <c r="I272" i="11"/>
  <c r="G272" i="11"/>
  <c r="U271" i="11"/>
  <c r="T271" i="11"/>
  <c r="N271" i="11"/>
  <c r="O271" i="11" s="1"/>
  <c r="M271" i="11"/>
  <c r="K271" i="11"/>
  <c r="I271" i="11"/>
  <c r="G271" i="11"/>
  <c r="U270" i="11"/>
  <c r="T270" i="11"/>
  <c r="O270" i="11"/>
  <c r="N270" i="11"/>
  <c r="M270" i="11"/>
  <c r="K270" i="11"/>
  <c r="I270" i="11"/>
  <c r="G270" i="11"/>
  <c r="U269" i="11"/>
  <c r="T269" i="11"/>
  <c r="O269" i="11"/>
  <c r="N269" i="11"/>
  <c r="M269" i="11"/>
  <c r="K269" i="11"/>
  <c r="I269" i="11"/>
  <c r="G269" i="11"/>
  <c r="U268" i="11"/>
  <c r="T268" i="11"/>
  <c r="O268" i="11"/>
  <c r="N268" i="11"/>
  <c r="M268" i="11"/>
  <c r="K268" i="11"/>
  <c r="I268" i="11"/>
  <c r="G268" i="11"/>
  <c r="S267" i="11"/>
  <c r="R267" i="11"/>
  <c r="Q267" i="11"/>
  <c r="P267" i="11"/>
  <c r="L267" i="11"/>
  <c r="J267" i="11"/>
  <c r="H267" i="11"/>
  <c r="F267" i="11"/>
  <c r="E267" i="11"/>
  <c r="K267" i="11" s="1"/>
  <c r="D267" i="11"/>
  <c r="I267" i="11" s="1"/>
  <c r="U266" i="11"/>
  <c r="T266" i="11"/>
  <c r="O266" i="11"/>
  <c r="N266" i="11"/>
  <c r="M266" i="11"/>
  <c r="K266" i="11"/>
  <c r="I266" i="11"/>
  <c r="G266" i="11"/>
  <c r="U265" i="11"/>
  <c r="T265" i="11"/>
  <c r="N265" i="11"/>
  <c r="O265" i="11" s="1"/>
  <c r="M265" i="11"/>
  <c r="K265" i="11"/>
  <c r="I265" i="11"/>
  <c r="G265" i="11"/>
  <c r="U264" i="11"/>
  <c r="T264" i="11"/>
  <c r="N264" i="11"/>
  <c r="O264" i="11" s="1"/>
  <c r="M264" i="11"/>
  <c r="K264" i="11"/>
  <c r="I264" i="11"/>
  <c r="G264" i="11"/>
  <c r="U263" i="11"/>
  <c r="T263" i="11"/>
  <c r="N263" i="11"/>
  <c r="O263" i="11" s="1"/>
  <c r="M263" i="11"/>
  <c r="K263" i="11"/>
  <c r="I263" i="11"/>
  <c r="G263" i="11"/>
  <c r="S260" i="11"/>
  <c r="R260" i="11"/>
  <c r="Q260" i="11"/>
  <c r="P260" i="11"/>
  <c r="U260" i="11" s="1"/>
  <c r="L260" i="11"/>
  <c r="J260" i="11"/>
  <c r="H260" i="11"/>
  <c r="F260" i="11"/>
  <c r="E260" i="11"/>
  <c r="K260" i="11" s="1"/>
  <c r="D260" i="11"/>
  <c r="S259" i="11"/>
  <c r="T259" i="11" s="1"/>
  <c r="R259" i="11"/>
  <c r="Q259" i="11"/>
  <c r="P259" i="11"/>
  <c r="L259" i="11"/>
  <c r="J259" i="11"/>
  <c r="H259" i="11"/>
  <c r="G259" i="11"/>
  <c r="F259" i="11"/>
  <c r="E259" i="11"/>
  <c r="M259" i="11" s="1"/>
  <c r="D259" i="11"/>
  <c r="U258" i="11"/>
  <c r="T258" i="11"/>
  <c r="O258" i="11"/>
  <c r="N258" i="11"/>
  <c r="M258" i="11"/>
  <c r="K258" i="11"/>
  <c r="I258" i="11"/>
  <c r="G258" i="11"/>
  <c r="U257" i="11"/>
  <c r="T257" i="11"/>
  <c r="O257" i="11"/>
  <c r="N257" i="11"/>
  <c r="M257" i="11"/>
  <c r="K257" i="11"/>
  <c r="I257" i="11"/>
  <c r="G257" i="11"/>
  <c r="U256" i="11"/>
  <c r="T256" i="11"/>
  <c r="O256" i="11"/>
  <c r="N256" i="11"/>
  <c r="M256" i="11"/>
  <c r="K256" i="11"/>
  <c r="I256" i="11"/>
  <c r="G256" i="11"/>
  <c r="U255" i="11"/>
  <c r="T255" i="11"/>
  <c r="N255" i="11"/>
  <c r="O255" i="11" s="1"/>
  <c r="M255" i="11"/>
  <c r="K255" i="11"/>
  <c r="I255" i="11"/>
  <c r="G255" i="11"/>
  <c r="S254" i="11"/>
  <c r="R254" i="11"/>
  <c r="Q254" i="11"/>
  <c r="T254" i="11" s="1"/>
  <c r="P254" i="11"/>
  <c r="M254" i="11"/>
  <c r="L254" i="11"/>
  <c r="J254" i="11"/>
  <c r="H254" i="11"/>
  <c r="F254" i="11"/>
  <c r="E254" i="11"/>
  <c r="K254" i="11" s="1"/>
  <c r="D254" i="11"/>
  <c r="U253" i="11"/>
  <c r="T253" i="11"/>
  <c r="O253" i="11"/>
  <c r="N253" i="11"/>
  <c r="M253" i="11"/>
  <c r="K253" i="11"/>
  <c r="I253" i="11"/>
  <c r="G253" i="11"/>
  <c r="U252" i="11"/>
  <c r="T252" i="11"/>
  <c r="O252" i="11"/>
  <c r="N252" i="11"/>
  <c r="M252" i="11"/>
  <c r="K252" i="11"/>
  <c r="I252" i="11"/>
  <c r="G252" i="11"/>
  <c r="U251" i="11"/>
  <c r="T251" i="11"/>
  <c r="O251" i="11"/>
  <c r="N251" i="11"/>
  <c r="M251" i="11"/>
  <c r="K251" i="11"/>
  <c r="I251" i="11"/>
  <c r="G251" i="11"/>
  <c r="U250" i="11"/>
  <c r="T250" i="11"/>
  <c r="O250" i="11"/>
  <c r="N250" i="11"/>
  <c r="M250" i="11"/>
  <c r="K250" i="11"/>
  <c r="I250" i="11"/>
  <c r="G250" i="11"/>
  <c r="U249" i="11"/>
  <c r="T249" i="11"/>
  <c r="O249" i="11"/>
  <c r="N249" i="11"/>
  <c r="M249" i="11"/>
  <c r="K249" i="11"/>
  <c r="I249" i="11"/>
  <c r="G249" i="11"/>
  <c r="U248" i="11"/>
  <c r="T248" i="11"/>
  <c r="O248" i="11"/>
  <c r="N248" i="11"/>
  <c r="M248" i="11"/>
  <c r="K248" i="11"/>
  <c r="I248" i="11"/>
  <c r="G248" i="11"/>
  <c r="T247" i="11"/>
  <c r="S247" i="11"/>
  <c r="R247" i="11"/>
  <c r="Q247" i="11"/>
  <c r="P247" i="11"/>
  <c r="U247" i="11" s="1"/>
  <c r="L247" i="11"/>
  <c r="J247" i="11"/>
  <c r="H247" i="11"/>
  <c r="F247" i="11"/>
  <c r="N247" i="11" s="1"/>
  <c r="E247" i="11"/>
  <c r="M247" i="11" s="1"/>
  <c r="D247" i="11"/>
  <c r="I247" i="11" s="1"/>
  <c r="U246" i="11"/>
  <c r="T246" i="11"/>
  <c r="O246" i="11"/>
  <c r="N246" i="11"/>
  <c r="M246" i="11"/>
  <c r="K246" i="11"/>
  <c r="I246" i="11"/>
  <c r="G246" i="11"/>
  <c r="U245" i="11"/>
  <c r="T245" i="11"/>
  <c r="O245" i="11"/>
  <c r="N245" i="11"/>
  <c r="M245" i="11"/>
  <c r="K245" i="11"/>
  <c r="I245" i="11"/>
  <c r="G245" i="11"/>
  <c r="U244" i="11"/>
  <c r="T244" i="11"/>
  <c r="O244" i="11"/>
  <c r="N244" i="11"/>
  <c r="M244" i="11"/>
  <c r="K244" i="11"/>
  <c r="I244" i="11"/>
  <c r="G244" i="11"/>
  <c r="U243" i="11"/>
  <c r="T243" i="11"/>
  <c r="O243" i="11"/>
  <c r="N243" i="11"/>
  <c r="M243" i="11"/>
  <c r="K243" i="11"/>
  <c r="I243" i="11"/>
  <c r="G243" i="11"/>
  <c r="U242" i="11"/>
  <c r="T242" i="11"/>
  <c r="O242" i="11"/>
  <c r="N242" i="11"/>
  <c r="M242" i="11"/>
  <c r="K242" i="11"/>
  <c r="I242" i="11"/>
  <c r="G242" i="11"/>
  <c r="U241" i="11"/>
  <c r="T241" i="11"/>
  <c r="O241" i="11"/>
  <c r="N241" i="11"/>
  <c r="M241" i="11"/>
  <c r="K241" i="11"/>
  <c r="I241" i="11"/>
  <c r="G241" i="11"/>
  <c r="S240" i="11"/>
  <c r="R240" i="11"/>
  <c r="Q240" i="11"/>
  <c r="T240" i="11" s="1"/>
  <c r="P240" i="11"/>
  <c r="U240" i="11" s="1"/>
  <c r="L240" i="11"/>
  <c r="J240" i="11"/>
  <c r="H240" i="11"/>
  <c r="F240" i="11"/>
  <c r="E240" i="11"/>
  <c r="D240" i="11"/>
  <c r="U239" i="11"/>
  <c r="T239" i="11"/>
  <c r="O239" i="11"/>
  <c r="N239" i="11"/>
  <c r="M239" i="11"/>
  <c r="K239" i="11"/>
  <c r="I239" i="11"/>
  <c r="G239" i="11"/>
  <c r="U238" i="11"/>
  <c r="T238" i="11"/>
  <c r="O238" i="11"/>
  <c r="N238" i="11"/>
  <c r="M238" i="11"/>
  <c r="K238" i="11"/>
  <c r="I238" i="11"/>
  <c r="G238" i="11"/>
  <c r="U237" i="11"/>
  <c r="T237" i="11"/>
  <c r="O237" i="11"/>
  <c r="N237" i="11"/>
  <c r="M237" i="11"/>
  <c r="K237" i="11"/>
  <c r="I237" i="11"/>
  <c r="G237" i="11"/>
  <c r="U236" i="11"/>
  <c r="T236" i="11"/>
  <c r="O236" i="11"/>
  <c r="N236" i="11"/>
  <c r="M236" i="11"/>
  <c r="K236" i="11"/>
  <c r="I236" i="11"/>
  <c r="G236" i="11"/>
  <c r="U235" i="11"/>
  <c r="T235" i="11"/>
  <c r="O235" i="11"/>
  <c r="N235" i="11"/>
  <c r="M235" i="11"/>
  <c r="K235" i="11"/>
  <c r="I235" i="11"/>
  <c r="G235" i="11"/>
  <c r="U234" i="11"/>
  <c r="T234" i="11"/>
  <c r="O234" i="11"/>
  <c r="N234" i="11"/>
  <c r="M234" i="11"/>
  <c r="K234" i="11"/>
  <c r="I234" i="11"/>
  <c r="G234" i="11"/>
  <c r="S231" i="11"/>
  <c r="R231" i="11"/>
  <c r="Q231" i="11"/>
  <c r="T231" i="11" s="1"/>
  <c r="P231" i="11"/>
  <c r="L231" i="11"/>
  <c r="K231" i="11"/>
  <c r="J231" i="11"/>
  <c r="H231" i="11"/>
  <c r="F231" i="11"/>
  <c r="E231" i="11"/>
  <c r="M231" i="11" s="1"/>
  <c r="D231" i="11"/>
  <c r="T230" i="11"/>
  <c r="S230" i="11"/>
  <c r="R230" i="11"/>
  <c r="Q230" i="11"/>
  <c r="P230" i="11"/>
  <c r="M230" i="11"/>
  <c r="L230" i="11"/>
  <c r="J230" i="11"/>
  <c r="H230" i="11"/>
  <c r="N230" i="11" s="1"/>
  <c r="F230" i="11"/>
  <c r="E230" i="11"/>
  <c r="D230" i="11"/>
  <c r="U229" i="11"/>
  <c r="T229" i="11"/>
  <c r="O229" i="11"/>
  <c r="N229" i="11"/>
  <c r="M229" i="11"/>
  <c r="K229" i="11"/>
  <c r="I229" i="11"/>
  <c r="G229" i="11"/>
  <c r="U228" i="11"/>
  <c r="T228" i="11"/>
  <c r="N228" i="11"/>
  <c r="O228" i="11" s="1"/>
  <c r="M228" i="11"/>
  <c r="K228" i="11"/>
  <c r="I228" i="11"/>
  <c r="G228" i="11"/>
  <c r="U227" i="11"/>
  <c r="T227" i="11"/>
  <c r="O227" i="11"/>
  <c r="N227" i="11"/>
  <c r="M227" i="11"/>
  <c r="K227" i="11"/>
  <c r="I227" i="11"/>
  <c r="G227" i="11"/>
  <c r="U226" i="11"/>
  <c r="T226" i="11"/>
  <c r="N226" i="11"/>
  <c r="O226" i="11" s="1"/>
  <c r="M226" i="11"/>
  <c r="K226" i="11"/>
  <c r="I226" i="11"/>
  <c r="G226" i="11"/>
  <c r="U225" i="11"/>
  <c r="T225" i="11"/>
  <c r="O225" i="11"/>
  <c r="N225" i="11"/>
  <c r="M225" i="11"/>
  <c r="K225" i="11"/>
  <c r="I225" i="11"/>
  <c r="G225" i="11"/>
  <c r="S224" i="11"/>
  <c r="R224" i="11"/>
  <c r="Q224" i="11"/>
  <c r="T224" i="11" s="1"/>
  <c r="P224" i="11"/>
  <c r="U224" i="11" s="1"/>
  <c r="L224" i="11"/>
  <c r="K224" i="11"/>
  <c r="J224" i="11"/>
  <c r="H224" i="11"/>
  <c r="F224" i="11"/>
  <c r="N224" i="11" s="1"/>
  <c r="E224" i="11"/>
  <c r="D224" i="11"/>
  <c r="I224" i="11" s="1"/>
  <c r="U223" i="11"/>
  <c r="T223" i="11"/>
  <c r="N223" i="11"/>
  <c r="O223" i="11" s="1"/>
  <c r="M223" i="11"/>
  <c r="K223" i="11"/>
  <c r="I223" i="11"/>
  <c r="G223" i="11"/>
  <c r="U222" i="11"/>
  <c r="T222" i="11"/>
  <c r="O222" i="11"/>
  <c r="N222" i="11"/>
  <c r="M222" i="11"/>
  <c r="K222" i="11"/>
  <c r="I222" i="11"/>
  <c r="G222" i="11"/>
  <c r="U221" i="11"/>
  <c r="T221" i="11"/>
  <c r="O221" i="11"/>
  <c r="N221" i="11"/>
  <c r="M221" i="11"/>
  <c r="K221" i="11"/>
  <c r="I221" i="11"/>
  <c r="G221" i="11"/>
  <c r="U220" i="11"/>
  <c r="T220" i="11"/>
  <c r="O220" i="11"/>
  <c r="N220" i="11"/>
  <c r="M220" i="11"/>
  <c r="K220" i="11"/>
  <c r="I220" i="11"/>
  <c r="G220" i="11"/>
  <c r="U219" i="11"/>
  <c r="T219" i="11"/>
  <c r="N219" i="11"/>
  <c r="O219" i="11" s="1"/>
  <c r="M219" i="11"/>
  <c r="K219" i="11"/>
  <c r="I219" i="11"/>
  <c r="G219" i="11"/>
  <c r="U218" i="11"/>
  <c r="T218" i="11"/>
  <c r="N218" i="11"/>
  <c r="O218" i="11" s="1"/>
  <c r="M218" i="11"/>
  <c r="K218" i="11"/>
  <c r="I218" i="11"/>
  <c r="G218" i="11"/>
  <c r="U217" i="11"/>
  <c r="T217" i="11"/>
  <c r="O217" i="11"/>
  <c r="N217" i="11"/>
  <c r="M217" i="11"/>
  <c r="K217" i="11"/>
  <c r="I217" i="11"/>
  <c r="G217" i="11"/>
  <c r="S216" i="11"/>
  <c r="R216" i="11"/>
  <c r="Q216" i="11"/>
  <c r="T216" i="11" s="1"/>
  <c r="P216" i="11"/>
  <c r="L216" i="11"/>
  <c r="J216" i="11"/>
  <c r="H216" i="11"/>
  <c r="U216" i="11" s="1"/>
  <c r="F216" i="11"/>
  <c r="E216" i="11"/>
  <c r="D216" i="11"/>
  <c r="U215" i="11"/>
  <c r="T215" i="11"/>
  <c r="O215" i="11"/>
  <c r="N215" i="11"/>
  <c r="M215" i="11"/>
  <c r="K215" i="11"/>
  <c r="I215" i="11"/>
  <c r="G215" i="11"/>
  <c r="U214" i="11"/>
  <c r="T214" i="11"/>
  <c r="O214" i="11"/>
  <c r="N214" i="11"/>
  <c r="M214" i="11"/>
  <c r="K214" i="11"/>
  <c r="I214" i="11"/>
  <c r="G214" i="11"/>
  <c r="U213" i="11"/>
  <c r="T213" i="11"/>
  <c r="O213" i="11"/>
  <c r="N213" i="11"/>
  <c r="M213" i="11"/>
  <c r="K213" i="11"/>
  <c r="I213" i="11"/>
  <c r="G213" i="11"/>
  <c r="U212" i="11"/>
  <c r="T212" i="11"/>
  <c r="O212" i="11"/>
  <c r="N212" i="11"/>
  <c r="M212" i="11"/>
  <c r="K212" i="11"/>
  <c r="I212" i="11"/>
  <c r="G212" i="11"/>
  <c r="U211" i="11"/>
  <c r="T211" i="11"/>
  <c r="O211" i="11"/>
  <c r="N211" i="11"/>
  <c r="M211" i="11"/>
  <c r="K211" i="11"/>
  <c r="I211" i="11"/>
  <c r="G211" i="11"/>
  <c r="U210" i="11"/>
  <c r="T210" i="11"/>
  <c r="O210" i="11"/>
  <c r="N210" i="11"/>
  <c r="M210" i="11"/>
  <c r="K210" i="11"/>
  <c r="I210" i="11"/>
  <c r="G210" i="11"/>
  <c r="U209" i="11"/>
  <c r="T209" i="11"/>
  <c r="O209" i="11"/>
  <c r="N209" i="11"/>
  <c r="M209" i="11"/>
  <c r="K209" i="11"/>
  <c r="I209" i="11"/>
  <c r="G209" i="11"/>
  <c r="U208" i="11"/>
  <c r="T208" i="11"/>
  <c r="O208" i="11"/>
  <c r="N208" i="11"/>
  <c r="M208" i="11"/>
  <c r="K208" i="11"/>
  <c r="I208" i="11"/>
  <c r="G208" i="11"/>
  <c r="S205" i="11"/>
  <c r="R205" i="11"/>
  <c r="Q205" i="11"/>
  <c r="T205" i="11" s="1"/>
  <c r="P205" i="11"/>
  <c r="L205" i="11"/>
  <c r="J205" i="11"/>
  <c r="I205" i="11"/>
  <c r="H205" i="11"/>
  <c r="F205" i="11"/>
  <c r="N205" i="11" s="1"/>
  <c r="E205" i="11"/>
  <c r="K205" i="11" s="1"/>
  <c r="D205" i="11"/>
  <c r="G205" i="11" s="1"/>
  <c r="S204" i="11"/>
  <c r="R204" i="11"/>
  <c r="Q204" i="11"/>
  <c r="P204" i="11"/>
  <c r="L204" i="11"/>
  <c r="J204" i="11"/>
  <c r="H204" i="11"/>
  <c r="G204" i="11"/>
  <c r="F204" i="11"/>
  <c r="E204" i="11"/>
  <c r="M204" i="11" s="1"/>
  <c r="D204" i="11"/>
  <c r="U203" i="11"/>
  <c r="T203" i="11"/>
  <c r="O203" i="11"/>
  <c r="N203" i="11"/>
  <c r="M203" i="11"/>
  <c r="K203" i="11"/>
  <c r="I203" i="11"/>
  <c r="G203" i="11"/>
  <c r="U202" i="11"/>
  <c r="T202" i="11"/>
  <c r="O202" i="11"/>
  <c r="N202" i="11"/>
  <c r="M202" i="11"/>
  <c r="K202" i="11"/>
  <c r="I202" i="11"/>
  <c r="G202" i="11"/>
  <c r="U201" i="11"/>
  <c r="T201" i="11"/>
  <c r="O201" i="11"/>
  <c r="N201" i="11"/>
  <c r="M201" i="11"/>
  <c r="K201" i="11"/>
  <c r="I201" i="11"/>
  <c r="G201" i="11"/>
  <c r="U200" i="11"/>
  <c r="T200" i="11"/>
  <c r="N200" i="11"/>
  <c r="O200" i="11" s="1"/>
  <c r="M200" i="11"/>
  <c r="K200" i="11"/>
  <c r="I200" i="11"/>
  <c r="G200" i="11"/>
  <c r="U199" i="11"/>
  <c r="T199" i="11"/>
  <c r="O199" i="11"/>
  <c r="N199" i="11"/>
  <c r="M199" i="11"/>
  <c r="K199" i="11"/>
  <c r="I199" i="11"/>
  <c r="G199" i="11"/>
  <c r="S198" i="11"/>
  <c r="R198" i="11"/>
  <c r="Q198" i="11"/>
  <c r="T198" i="11" s="1"/>
  <c r="P198" i="11"/>
  <c r="U198" i="11" s="1"/>
  <c r="L198" i="11"/>
  <c r="J198" i="11"/>
  <c r="H198" i="11"/>
  <c r="G198" i="11"/>
  <c r="F198" i="11"/>
  <c r="N198" i="11" s="1"/>
  <c r="E198" i="11"/>
  <c r="M198" i="11" s="1"/>
  <c r="D198" i="11"/>
  <c r="I198" i="11" s="1"/>
  <c r="U197" i="11"/>
  <c r="T197" i="11"/>
  <c r="O197" i="11"/>
  <c r="N197" i="11"/>
  <c r="M197" i="11"/>
  <c r="K197" i="11"/>
  <c r="I197" i="11"/>
  <c r="G197" i="11"/>
  <c r="U196" i="11"/>
  <c r="T196" i="11"/>
  <c r="O196" i="11"/>
  <c r="N196" i="11"/>
  <c r="M196" i="11"/>
  <c r="K196" i="11"/>
  <c r="I196" i="11"/>
  <c r="G196" i="11"/>
  <c r="U195" i="11"/>
  <c r="T195" i="11"/>
  <c r="O195" i="11"/>
  <c r="N195" i="11"/>
  <c r="M195" i="11"/>
  <c r="K195" i="11"/>
  <c r="I195" i="11"/>
  <c r="G195" i="11"/>
  <c r="U194" i="11"/>
  <c r="T194" i="11"/>
  <c r="O194" i="11"/>
  <c r="N194" i="11"/>
  <c r="M194" i="11"/>
  <c r="K194" i="11"/>
  <c r="I194" i="11"/>
  <c r="G194" i="11"/>
  <c r="U193" i="11"/>
  <c r="T193" i="11"/>
  <c r="O193" i="11"/>
  <c r="N193" i="11"/>
  <c r="M193" i="11"/>
  <c r="K193" i="11"/>
  <c r="I193" i="11"/>
  <c r="G193" i="11"/>
  <c r="U192" i="11"/>
  <c r="T192" i="11"/>
  <c r="O192" i="11"/>
  <c r="N192" i="11"/>
  <c r="M192" i="11"/>
  <c r="K192" i="11"/>
  <c r="I192" i="11"/>
  <c r="G192" i="11"/>
  <c r="U191" i="11"/>
  <c r="S191" i="11"/>
  <c r="R191" i="11"/>
  <c r="Q191" i="11"/>
  <c r="T191" i="11" s="1"/>
  <c r="P191" i="11"/>
  <c r="M191" i="11"/>
  <c r="L191" i="11"/>
  <c r="J191" i="11"/>
  <c r="I191" i="11"/>
  <c r="H191" i="11"/>
  <c r="F191" i="11"/>
  <c r="N191" i="11" s="1"/>
  <c r="O191" i="11" s="1"/>
  <c r="E191" i="11"/>
  <c r="K191" i="11" s="1"/>
  <c r="D191" i="11"/>
  <c r="U190" i="11"/>
  <c r="T190" i="11"/>
  <c r="N190" i="11"/>
  <c r="O190" i="11" s="1"/>
  <c r="M190" i="11"/>
  <c r="K190" i="11"/>
  <c r="I190" i="11"/>
  <c r="G190" i="11"/>
  <c r="U189" i="11"/>
  <c r="T189" i="11"/>
  <c r="N189" i="11"/>
  <c r="O189" i="11" s="1"/>
  <c r="M189" i="11"/>
  <c r="K189" i="11"/>
  <c r="I189" i="11"/>
  <c r="G189" i="11"/>
  <c r="U188" i="11"/>
  <c r="T188" i="11"/>
  <c r="N188" i="11"/>
  <c r="O188" i="11" s="1"/>
  <c r="M188" i="11"/>
  <c r="K188" i="11"/>
  <c r="I188" i="11"/>
  <c r="G188" i="11"/>
  <c r="U187" i="11"/>
  <c r="T187" i="11"/>
  <c r="O187" i="11"/>
  <c r="N187" i="11"/>
  <c r="M187" i="11"/>
  <c r="K187" i="11"/>
  <c r="I187" i="11"/>
  <c r="G187" i="11"/>
  <c r="U186" i="11"/>
  <c r="T186" i="11"/>
  <c r="O186" i="11"/>
  <c r="N186" i="11"/>
  <c r="M186" i="11"/>
  <c r="K186" i="11"/>
  <c r="I186" i="11"/>
  <c r="G186" i="11"/>
  <c r="S185" i="11"/>
  <c r="T185" i="11" s="1"/>
  <c r="R185" i="11"/>
  <c r="Q185" i="11"/>
  <c r="P185" i="11"/>
  <c r="L185" i="11"/>
  <c r="K185" i="11"/>
  <c r="J185" i="11"/>
  <c r="H185" i="11"/>
  <c r="G185" i="11"/>
  <c r="F185" i="11"/>
  <c r="E185" i="11"/>
  <c r="M185" i="11" s="1"/>
  <c r="D185" i="11"/>
  <c r="I185" i="11" s="1"/>
  <c r="U184" i="11"/>
  <c r="T184" i="11"/>
  <c r="O184" i="11"/>
  <c r="N184" i="11"/>
  <c r="M184" i="11"/>
  <c r="K184" i="11"/>
  <c r="I184" i="11"/>
  <c r="G184" i="11"/>
  <c r="U183" i="11"/>
  <c r="T183" i="11"/>
  <c r="O183" i="11"/>
  <c r="N183" i="11"/>
  <c r="M183" i="11"/>
  <c r="K183" i="11"/>
  <c r="I183" i="11"/>
  <c r="G183" i="11"/>
  <c r="U182" i="11"/>
  <c r="T182" i="11"/>
  <c r="O182" i="11"/>
  <c r="N182" i="11"/>
  <c r="M182" i="11"/>
  <c r="K182" i="11"/>
  <c r="I182" i="11"/>
  <c r="G182" i="11"/>
  <c r="U181" i="11"/>
  <c r="T181" i="11"/>
  <c r="O181" i="11"/>
  <c r="N181" i="11"/>
  <c r="M181" i="11"/>
  <c r="K181" i="11"/>
  <c r="I181" i="11"/>
  <c r="G181" i="11"/>
  <c r="U180" i="11"/>
  <c r="T180" i="11"/>
  <c r="O180" i="11"/>
  <c r="N180" i="11"/>
  <c r="M180" i="11"/>
  <c r="K180" i="11"/>
  <c r="I180" i="11"/>
  <c r="G180" i="11"/>
  <c r="S179" i="11"/>
  <c r="R179" i="11"/>
  <c r="Q179" i="11"/>
  <c r="T179" i="11" s="1"/>
  <c r="P179" i="11"/>
  <c r="U179" i="11" s="1"/>
  <c r="L179" i="11"/>
  <c r="J179" i="11"/>
  <c r="I179" i="11"/>
  <c r="H179" i="11"/>
  <c r="G179" i="11"/>
  <c r="F179" i="11"/>
  <c r="N179" i="11" s="1"/>
  <c r="E179" i="11"/>
  <c r="K179" i="11" s="1"/>
  <c r="D179" i="11"/>
  <c r="O179" i="11" s="1"/>
  <c r="U178" i="11"/>
  <c r="T178" i="11"/>
  <c r="O178" i="11"/>
  <c r="N178" i="11"/>
  <c r="M178" i="11"/>
  <c r="K178" i="11"/>
  <c r="I178" i="11"/>
  <c r="G178" i="11"/>
  <c r="U177" i="11"/>
  <c r="T177" i="11"/>
  <c r="O177" i="11"/>
  <c r="N177" i="11"/>
  <c r="M177" i="11"/>
  <c r="K177" i="11"/>
  <c r="I177" i="11"/>
  <c r="G177" i="11"/>
  <c r="U176" i="11"/>
  <c r="T176" i="11"/>
  <c r="O176" i="11"/>
  <c r="N176" i="11"/>
  <c r="M176" i="11"/>
  <c r="K176" i="11"/>
  <c r="I176" i="11"/>
  <c r="G176" i="11"/>
  <c r="U175" i="11"/>
  <c r="T175" i="11"/>
  <c r="O175" i="11"/>
  <c r="N175" i="11"/>
  <c r="M175" i="11"/>
  <c r="K175" i="11"/>
  <c r="I175" i="11"/>
  <c r="G175" i="11"/>
  <c r="U174" i="11"/>
  <c r="T174" i="11"/>
  <c r="O174" i="11"/>
  <c r="N174" i="11"/>
  <c r="M174" i="11"/>
  <c r="K174" i="11"/>
  <c r="I174" i="11"/>
  <c r="G174" i="11"/>
  <c r="U173" i="11"/>
  <c r="T173" i="11"/>
  <c r="O173" i="11"/>
  <c r="N173" i="11"/>
  <c r="M173" i="11"/>
  <c r="K173" i="11"/>
  <c r="I173" i="11"/>
  <c r="G173" i="11"/>
  <c r="S170" i="11"/>
  <c r="T170" i="11" s="1"/>
  <c r="R170" i="11"/>
  <c r="Q170" i="11"/>
  <c r="P170" i="11"/>
  <c r="U170" i="11" s="1"/>
  <c r="L170" i="11"/>
  <c r="J170" i="11"/>
  <c r="H170" i="11"/>
  <c r="F170" i="11"/>
  <c r="E170" i="11"/>
  <c r="D170" i="11"/>
  <c r="U169" i="11"/>
  <c r="S169" i="11"/>
  <c r="R169" i="11"/>
  <c r="Q169" i="11"/>
  <c r="T169" i="11" s="1"/>
  <c r="P169" i="11"/>
  <c r="L169" i="11"/>
  <c r="J169" i="11"/>
  <c r="I169" i="11"/>
  <c r="H169" i="11"/>
  <c r="F169" i="11"/>
  <c r="E169" i="11"/>
  <c r="K169" i="11" s="1"/>
  <c r="D169" i="11"/>
  <c r="G169" i="11" s="1"/>
  <c r="U168" i="11"/>
  <c r="T168" i="11"/>
  <c r="O168" i="11"/>
  <c r="N168" i="11"/>
  <c r="M168" i="11"/>
  <c r="K168" i="11"/>
  <c r="I168" i="11"/>
  <c r="G168" i="11"/>
  <c r="U167" i="11"/>
  <c r="T167" i="11"/>
  <c r="O167" i="11"/>
  <c r="N167" i="11"/>
  <c r="M167" i="11"/>
  <c r="K167" i="11"/>
  <c r="I167" i="11"/>
  <c r="G167" i="11"/>
  <c r="U166" i="11"/>
  <c r="T166" i="11"/>
  <c r="O166" i="11"/>
  <c r="N166" i="11"/>
  <c r="M166" i="11"/>
  <c r="K166" i="11"/>
  <c r="I166" i="11"/>
  <c r="G166" i="11"/>
  <c r="U165" i="11"/>
  <c r="T165" i="11"/>
  <c r="O165" i="11"/>
  <c r="N165" i="11"/>
  <c r="M165" i="11"/>
  <c r="K165" i="11"/>
  <c r="I165" i="11"/>
  <c r="G165" i="11"/>
  <c r="U164" i="11"/>
  <c r="T164" i="11"/>
  <c r="O164" i="11"/>
  <c r="N164" i="11"/>
  <c r="M164" i="11"/>
  <c r="K164" i="11"/>
  <c r="I164" i="11"/>
  <c r="G164" i="11"/>
  <c r="S163" i="11"/>
  <c r="R163" i="11"/>
  <c r="Q163" i="11"/>
  <c r="P163" i="11"/>
  <c r="U163" i="11" s="1"/>
  <c r="L163" i="11"/>
  <c r="J163" i="11"/>
  <c r="H163" i="11"/>
  <c r="F163" i="11"/>
  <c r="E163" i="11"/>
  <c r="M163" i="11" s="1"/>
  <c r="D163" i="11"/>
  <c r="U162" i="11"/>
  <c r="T162" i="11"/>
  <c r="O162" i="11"/>
  <c r="N162" i="11"/>
  <c r="M162" i="11"/>
  <c r="K162" i="11"/>
  <c r="I162" i="11"/>
  <c r="G162" i="11"/>
  <c r="U161" i="11"/>
  <c r="T161" i="11"/>
  <c r="O161" i="11"/>
  <c r="N161" i="11"/>
  <c r="M161" i="11"/>
  <c r="K161" i="11"/>
  <c r="I161" i="11"/>
  <c r="G161" i="11"/>
  <c r="U160" i="11"/>
  <c r="T160" i="11"/>
  <c r="O160" i="11"/>
  <c r="N160" i="11"/>
  <c r="M160" i="11"/>
  <c r="K160" i="11"/>
  <c r="I160" i="11"/>
  <c r="G160" i="11"/>
  <c r="U159" i="11"/>
  <c r="T159" i="11"/>
  <c r="N159" i="11"/>
  <c r="O159" i="11" s="1"/>
  <c r="M159" i="11"/>
  <c r="K159" i="11"/>
  <c r="I159" i="11"/>
  <c r="G159" i="11"/>
  <c r="U158" i="11"/>
  <c r="T158" i="11"/>
  <c r="O158" i="11"/>
  <c r="N158" i="11"/>
  <c r="M158" i="11"/>
  <c r="K158" i="11"/>
  <c r="I158" i="11"/>
  <c r="G158" i="11"/>
  <c r="S157" i="11"/>
  <c r="R157" i="11"/>
  <c r="Q157" i="11"/>
  <c r="P157" i="11"/>
  <c r="U157" i="11" s="1"/>
  <c r="L157" i="11"/>
  <c r="J157" i="11"/>
  <c r="I157" i="11"/>
  <c r="H157" i="11"/>
  <c r="F157" i="11"/>
  <c r="G157" i="11" s="1"/>
  <c r="E157" i="11"/>
  <c r="D157" i="11"/>
  <c r="U156" i="11"/>
  <c r="T156" i="11"/>
  <c r="O156" i="11"/>
  <c r="N156" i="11"/>
  <c r="M156" i="11"/>
  <c r="K156" i="11"/>
  <c r="I156" i="11"/>
  <c r="G156" i="11"/>
  <c r="U155" i="11"/>
  <c r="T155" i="11"/>
  <c r="O155" i="11"/>
  <c r="N155" i="11"/>
  <c r="M155" i="11"/>
  <c r="K155" i="11"/>
  <c r="I155" i="11"/>
  <c r="G155" i="11"/>
  <c r="U154" i="11"/>
  <c r="T154" i="11"/>
  <c r="O154" i="11"/>
  <c r="N154" i="11"/>
  <c r="M154" i="11"/>
  <c r="K154" i="11"/>
  <c r="I154" i="11"/>
  <c r="G154" i="11"/>
  <c r="U153" i="11"/>
  <c r="T153" i="11"/>
  <c r="O153" i="11"/>
  <c r="N153" i="11"/>
  <c r="M153" i="11"/>
  <c r="K153" i="11"/>
  <c r="I153" i="11"/>
  <c r="G153" i="11"/>
  <c r="U152" i="11"/>
  <c r="T152" i="11"/>
  <c r="O152" i="11"/>
  <c r="N152" i="11"/>
  <c r="M152" i="11"/>
  <c r="K152" i="11"/>
  <c r="I152" i="11"/>
  <c r="G152" i="11"/>
  <c r="U151" i="11"/>
  <c r="T151" i="11"/>
  <c r="O151" i="11"/>
  <c r="N151" i="11"/>
  <c r="M151" i="11"/>
  <c r="K151" i="11"/>
  <c r="I151" i="11"/>
  <c r="G151" i="11"/>
  <c r="S150" i="11"/>
  <c r="R150" i="11"/>
  <c r="Q150" i="11"/>
  <c r="T150" i="11" s="1"/>
  <c r="P150" i="11"/>
  <c r="U150" i="11" s="1"/>
  <c r="L150" i="11"/>
  <c r="J150" i="11"/>
  <c r="H150" i="11"/>
  <c r="G150" i="11"/>
  <c r="F150" i="11"/>
  <c r="E150" i="11"/>
  <c r="M150" i="11" s="1"/>
  <c r="D150" i="11"/>
  <c r="I150" i="11" s="1"/>
  <c r="U149" i="11"/>
  <c r="T149" i="11"/>
  <c r="O149" i="11"/>
  <c r="N149" i="11"/>
  <c r="M149" i="11"/>
  <c r="K149" i="11"/>
  <c r="I149" i="11"/>
  <c r="G149" i="11"/>
  <c r="U148" i="11"/>
  <c r="T148" i="11"/>
  <c r="O148" i="11"/>
  <c r="N148" i="11"/>
  <c r="M148" i="11"/>
  <c r="K148" i="11"/>
  <c r="I148" i="11"/>
  <c r="G148" i="11"/>
  <c r="U147" i="11"/>
  <c r="T147" i="11"/>
  <c r="O147" i="11"/>
  <c r="N147" i="11"/>
  <c r="M147" i="11"/>
  <c r="K147" i="11"/>
  <c r="I147" i="11"/>
  <c r="G147" i="11"/>
  <c r="U146" i="11"/>
  <c r="T146" i="11"/>
  <c r="O146" i="11"/>
  <c r="N146" i="11"/>
  <c r="M146" i="11"/>
  <c r="K146" i="11"/>
  <c r="I146" i="11"/>
  <c r="G146" i="11"/>
  <c r="U145" i="11"/>
  <c r="T145" i="11"/>
  <c r="O145" i="11"/>
  <c r="N145" i="11"/>
  <c r="M145" i="11"/>
  <c r="K145" i="11"/>
  <c r="I145" i="11"/>
  <c r="G145" i="11"/>
  <c r="U144" i="11"/>
  <c r="S144" i="11"/>
  <c r="R144" i="11"/>
  <c r="Q144" i="11"/>
  <c r="T144" i="11" s="1"/>
  <c r="P144" i="11"/>
  <c r="O144" i="11"/>
  <c r="N144" i="11"/>
  <c r="L144" i="11"/>
  <c r="J144" i="11"/>
  <c r="H144" i="11"/>
  <c r="F144" i="11"/>
  <c r="E144" i="11"/>
  <c r="K144" i="11" s="1"/>
  <c r="D144" i="11"/>
  <c r="I144" i="11" s="1"/>
  <c r="U143" i="11"/>
  <c r="T143" i="11"/>
  <c r="O143" i="11"/>
  <c r="N143" i="11"/>
  <c r="M143" i="11"/>
  <c r="K143" i="11"/>
  <c r="I143" i="11"/>
  <c r="G143" i="11"/>
  <c r="U142" i="11"/>
  <c r="T142" i="11"/>
  <c r="O142" i="11"/>
  <c r="N142" i="11"/>
  <c r="M142" i="11"/>
  <c r="K142" i="11"/>
  <c r="I142" i="11"/>
  <c r="G142" i="11"/>
  <c r="U141" i="11"/>
  <c r="T141" i="11"/>
  <c r="O141" i="11"/>
  <c r="N141" i="11"/>
  <c r="M141" i="11"/>
  <c r="K141" i="11"/>
  <c r="I141" i="11"/>
  <c r="G141" i="11"/>
  <c r="U140" i="11"/>
  <c r="T140" i="11"/>
  <c r="O140" i="11"/>
  <c r="N140" i="11"/>
  <c r="M140" i="11"/>
  <c r="K140" i="11"/>
  <c r="I140" i="11"/>
  <c r="G140" i="11"/>
  <c r="U139" i="11"/>
  <c r="T139" i="11"/>
  <c r="O139" i="11"/>
  <c r="N139" i="11"/>
  <c r="M139" i="11"/>
  <c r="K139" i="11"/>
  <c r="I139" i="11"/>
  <c r="G139" i="11"/>
  <c r="U138" i="11"/>
  <c r="T138" i="11"/>
  <c r="O138" i="11"/>
  <c r="N138" i="11"/>
  <c r="M138" i="11"/>
  <c r="K138" i="11"/>
  <c r="I138" i="11"/>
  <c r="G138" i="11"/>
  <c r="S137" i="11"/>
  <c r="R137" i="11"/>
  <c r="Q137" i="11"/>
  <c r="T137" i="11" s="1"/>
  <c r="P137" i="11"/>
  <c r="U137" i="11" s="1"/>
  <c r="L137" i="11"/>
  <c r="K137" i="11"/>
  <c r="J137" i="11"/>
  <c r="H137" i="11"/>
  <c r="F137" i="11"/>
  <c r="N137" i="11" s="1"/>
  <c r="E137" i="11"/>
  <c r="M137" i="11" s="1"/>
  <c r="D137" i="11"/>
  <c r="I137" i="11" s="1"/>
  <c r="U136" i="11"/>
  <c r="T136" i="11"/>
  <c r="O136" i="11"/>
  <c r="N136" i="11"/>
  <c r="M136" i="11"/>
  <c r="K136" i="11"/>
  <c r="I136" i="11"/>
  <c r="G136" i="11"/>
  <c r="U135" i="11"/>
  <c r="T135" i="11"/>
  <c r="O135" i="11"/>
  <c r="N135" i="11"/>
  <c r="M135" i="11"/>
  <c r="K135" i="11"/>
  <c r="I135" i="11"/>
  <c r="G135" i="11"/>
  <c r="U134" i="11"/>
  <c r="T134" i="11"/>
  <c r="O134" i="11"/>
  <c r="N134" i="11"/>
  <c r="M134" i="11"/>
  <c r="K134" i="11"/>
  <c r="I134" i="11"/>
  <c r="G134" i="11"/>
  <c r="U133" i="11"/>
  <c r="T133" i="11"/>
  <c r="O133" i="11"/>
  <c r="N133" i="11"/>
  <c r="M133" i="11"/>
  <c r="K133" i="11"/>
  <c r="I133" i="11"/>
  <c r="G133" i="11"/>
  <c r="S132" i="11"/>
  <c r="R132" i="11"/>
  <c r="Q132" i="11"/>
  <c r="T132" i="11" s="1"/>
  <c r="P132" i="11"/>
  <c r="U132" i="11" s="1"/>
  <c r="L132" i="11"/>
  <c r="J132" i="11"/>
  <c r="I132" i="11"/>
  <c r="H132" i="11"/>
  <c r="F132" i="11"/>
  <c r="N132" i="11" s="1"/>
  <c r="E132" i="11"/>
  <c r="K132" i="11" s="1"/>
  <c r="D132" i="11"/>
  <c r="G132" i="11" s="1"/>
  <c r="U131" i="11"/>
  <c r="T131" i="11"/>
  <c r="O131" i="11"/>
  <c r="N131" i="11"/>
  <c r="M131" i="11"/>
  <c r="K131" i="11"/>
  <c r="I131" i="11"/>
  <c r="G131" i="11"/>
  <c r="U130" i="11"/>
  <c r="T130" i="11"/>
  <c r="O130" i="11"/>
  <c r="N130" i="11"/>
  <c r="M130" i="11"/>
  <c r="K130" i="11"/>
  <c r="I130" i="11"/>
  <c r="G130" i="11"/>
  <c r="U129" i="11"/>
  <c r="T129" i="11"/>
  <c r="O129" i="11"/>
  <c r="N129" i="11"/>
  <c r="M129" i="11"/>
  <c r="K129" i="11"/>
  <c r="I129" i="11"/>
  <c r="G129" i="11"/>
  <c r="U128" i="11"/>
  <c r="T128" i="11"/>
  <c r="O128" i="11"/>
  <c r="N128" i="11"/>
  <c r="M128" i="11"/>
  <c r="K128" i="11"/>
  <c r="I128" i="11"/>
  <c r="G128" i="11"/>
  <c r="U127" i="11"/>
  <c r="T127" i="11"/>
  <c r="O127" i="11"/>
  <c r="N127" i="11"/>
  <c r="M127" i="11"/>
  <c r="K127" i="11"/>
  <c r="I127" i="11"/>
  <c r="G127" i="11"/>
  <c r="S126" i="11"/>
  <c r="R126" i="11"/>
  <c r="Q126" i="11"/>
  <c r="T126" i="11" s="1"/>
  <c r="P126" i="11"/>
  <c r="U126" i="11" s="1"/>
  <c r="L126" i="11"/>
  <c r="J126" i="11"/>
  <c r="H126" i="11"/>
  <c r="G126" i="11"/>
  <c r="F126" i="11"/>
  <c r="E126" i="11"/>
  <c r="M126" i="11" s="1"/>
  <c r="D126" i="11"/>
  <c r="I126" i="11" s="1"/>
  <c r="U125" i="11"/>
  <c r="T125" i="11"/>
  <c r="O125" i="11"/>
  <c r="N125" i="11"/>
  <c r="M125" i="11"/>
  <c r="K125" i="11"/>
  <c r="I125" i="11"/>
  <c r="G125" i="11"/>
  <c r="U124" i="11"/>
  <c r="T124" i="11"/>
  <c r="O124" i="11"/>
  <c r="N124" i="11"/>
  <c r="M124" i="11"/>
  <c r="K124" i="11"/>
  <c r="I124" i="11"/>
  <c r="G124" i="11"/>
  <c r="U123" i="11"/>
  <c r="T123" i="11"/>
  <c r="O123" i="11"/>
  <c r="N123" i="11"/>
  <c r="M123" i="11"/>
  <c r="K123" i="11"/>
  <c r="I123" i="11"/>
  <c r="G123" i="11"/>
  <c r="U122" i="11"/>
  <c r="T122" i="11"/>
  <c r="O122" i="11"/>
  <c r="N122" i="11"/>
  <c r="M122" i="11"/>
  <c r="K122" i="11"/>
  <c r="I122" i="11"/>
  <c r="G122" i="11"/>
  <c r="S121" i="11"/>
  <c r="R121" i="11"/>
  <c r="Q121" i="11"/>
  <c r="T121" i="11" s="1"/>
  <c r="P121" i="11"/>
  <c r="L121" i="11"/>
  <c r="J121" i="11"/>
  <c r="H121" i="11"/>
  <c r="U121" i="11" s="1"/>
  <c r="F121" i="11"/>
  <c r="E121" i="11"/>
  <c r="D121" i="11"/>
  <c r="I121" i="11" s="1"/>
  <c r="U120" i="11"/>
  <c r="T120" i="11"/>
  <c r="O120" i="11"/>
  <c r="N120" i="11"/>
  <c r="M120" i="11"/>
  <c r="K120" i="11"/>
  <c r="I120" i="11"/>
  <c r="G120" i="11"/>
  <c r="U119" i="11"/>
  <c r="T119" i="11"/>
  <c r="O119" i="11"/>
  <c r="N119" i="11"/>
  <c r="M119" i="11"/>
  <c r="K119" i="11"/>
  <c r="I119" i="11"/>
  <c r="G119" i="11"/>
  <c r="U118" i="11"/>
  <c r="T118" i="11"/>
  <c r="O118" i="11"/>
  <c r="N118" i="11"/>
  <c r="M118" i="11"/>
  <c r="K118" i="11"/>
  <c r="I118" i="11"/>
  <c r="G118" i="11"/>
  <c r="U117" i="11"/>
  <c r="T117" i="11"/>
  <c r="O117" i="11"/>
  <c r="N117" i="11"/>
  <c r="M117" i="11"/>
  <c r="K117" i="11"/>
  <c r="I117" i="11"/>
  <c r="G117" i="11"/>
  <c r="U116" i="11"/>
  <c r="T116" i="11"/>
  <c r="O116" i="11"/>
  <c r="N116" i="11"/>
  <c r="M116" i="11"/>
  <c r="K116" i="11"/>
  <c r="I116" i="11"/>
  <c r="G116" i="11"/>
  <c r="U115" i="11"/>
  <c r="T115" i="11"/>
  <c r="O115" i="11"/>
  <c r="N115" i="11"/>
  <c r="M115" i="11"/>
  <c r="K115" i="11"/>
  <c r="I115" i="11"/>
  <c r="G115" i="11"/>
  <c r="U114" i="11"/>
  <c r="T114" i="11"/>
  <c r="O114" i="11"/>
  <c r="N114" i="11"/>
  <c r="M114" i="11"/>
  <c r="K114" i="11"/>
  <c r="I114" i="11"/>
  <c r="G114" i="11"/>
  <c r="U113" i="11"/>
  <c r="T113" i="11"/>
  <c r="O113" i="11"/>
  <c r="N113" i="11"/>
  <c r="M113" i="11"/>
  <c r="K113" i="11"/>
  <c r="I113" i="11"/>
  <c r="G113" i="11"/>
  <c r="S112" i="11"/>
  <c r="T112" i="11" s="1"/>
  <c r="R112" i="11"/>
  <c r="Q112" i="11"/>
  <c r="P112" i="11"/>
  <c r="U112" i="11" s="1"/>
  <c r="L112" i="11"/>
  <c r="J112" i="11"/>
  <c r="K112" i="11" s="1"/>
  <c r="H112" i="11"/>
  <c r="G112" i="11"/>
  <c r="F112" i="11"/>
  <c r="E112" i="11"/>
  <c r="D112" i="11"/>
  <c r="I112" i="11" s="1"/>
  <c r="U111" i="11"/>
  <c r="T111" i="11"/>
  <c r="N111" i="11"/>
  <c r="O111" i="11" s="1"/>
  <c r="M111" i="11"/>
  <c r="K111" i="11"/>
  <c r="I111" i="11"/>
  <c r="G111" i="11"/>
  <c r="U110" i="11"/>
  <c r="T110" i="11"/>
  <c r="N110" i="11"/>
  <c r="O110" i="11" s="1"/>
  <c r="M110" i="11"/>
  <c r="K110" i="11"/>
  <c r="I110" i="11"/>
  <c r="G110" i="11"/>
  <c r="U109" i="11"/>
  <c r="T109" i="11"/>
  <c r="O109" i="11"/>
  <c r="N109" i="11"/>
  <c r="M109" i="11"/>
  <c r="K109" i="11"/>
  <c r="I109" i="11"/>
  <c r="G109" i="11"/>
  <c r="U108" i="11"/>
  <c r="T108" i="11"/>
  <c r="O108" i="11"/>
  <c r="N108" i="11"/>
  <c r="M108" i="11"/>
  <c r="K108" i="11"/>
  <c r="I108" i="11"/>
  <c r="G108" i="11"/>
  <c r="U107" i="11"/>
  <c r="T107" i="11"/>
  <c r="O107" i="11"/>
  <c r="N107" i="11"/>
  <c r="M107" i="11"/>
  <c r="K107" i="11"/>
  <c r="I107" i="11"/>
  <c r="G107" i="11"/>
  <c r="S106" i="11"/>
  <c r="R106" i="11"/>
  <c r="Q106" i="11"/>
  <c r="P106" i="11"/>
  <c r="U106" i="11" s="1"/>
  <c r="M106" i="11"/>
  <c r="L106" i="11"/>
  <c r="J106" i="11"/>
  <c r="I106" i="11"/>
  <c r="H106" i="11"/>
  <c r="F106" i="11"/>
  <c r="G106" i="11" s="1"/>
  <c r="E106" i="11"/>
  <c r="K106" i="11" s="1"/>
  <c r="D106" i="11"/>
  <c r="U105" i="11"/>
  <c r="T105" i="11"/>
  <c r="N105" i="11"/>
  <c r="O105" i="11" s="1"/>
  <c r="M105" i="11"/>
  <c r="K105" i="11"/>
  <c r="I105" i="11"/>
  <c r="G105" i="11"/>
  <c r="T102" i="11"/>
  <c r="S102" i="11"/>
  <c r="R102" i="11"/>
  <c r="Q102" i="11"/>
  <c r="P102" i="11"/>
  <c r="L102" i="11"/>
  <c r="J102" i="11"/>
  <c r="H102" i="11"/>
  <c r="G102" i="11"/>
  <c r="F102" i="11"/>
  <c r="E102" i="11"/>
  <c r="M102" i="11" s="1"/>
  <c r="D102" i="11"/>
  <c r="S101" i="11"/>
  <c r="R101" i="11"/>
  <c r="Q101" i="11"/>
  <c r="T101" i="11" s="1"/>
  <c r="P101" i="11"/>
  <c r="U101" i="11" s="1"/>
  <c r="N101" i="11"/>
  <c r="L101" i="11"/>
  <c r="J101" i="11"/>
  <c r="H101" i="11"/>
  <c r="G101" i="11"/>
  <c r="F101" i="11"/>
  <c r="E101" i="11"/>
  <c r="K101" i="11" s="1"/>
  <c r="D101" i="11"/>
  <c r="O101" i="11" s="1"/>
  <c r="U100" i="11"/>
  <c r="T100" i="11"/>
  <c r="O100" i="11"/>
  <c r="N100" i="11"/>
  <c r="M100" i="11"/>
  <c r="K100" i="11"/>
  <c r="I100" i="11"/>
  <c r="G100" i="11"/>
  <c r="U99" i="11"/>
  <c r="T99" i="11"/>
  <c r="O99" i="11"/>
  <c r="N99" i="11"/>
  <c r="M99" i="11"/>
  <c r="K99" i="11"/>
  <c r="I99" i="11"/>
  <c r="G99" i="11"/>
  <c r="U98" i="11"/>
  <c r="T98" i="11"/>
  <c r="O98" i="11"/>
  <c r="N98" i="11"/>
  <c r="M98" i="11"/>
  <c r="K98" i="11"/>
  <c r="I98" i="11"/>
  <c r="G98" i="11"/>
  <c r="U97" i="11"/>
  <c r="T97" i="11"/>
  <c r="O97" i="11"/>
  <c r="N97" i="11"/>
  <c r="M97" i="11"/>
  <c r="K97" i="11"/>
  <c r="I97" i="11"/>
  <c r="G97" i="11"/>
  <c r="S96" i="11"/>
  <c r="T96" i="11" s="1"/>
  <c r="R96" i="11"/>
  <c r="Q96" i="11"/>
  <c r="P96" i="11"/>
  <c r="U96" i="11" s="1"/>
  <c r="L96" i="11"/>
  <c r="J96" i="11"/>
  <c r="H96" i="11"/>
  <c r="F96" i="11"/>
  <c r="E96" i="11"/>
  <c r="K96" i="11" s="1"/>
  <c r="D96" i="11"/>
  <c r="U95" i="11"/>
  <c r="T95" i="11"/>
  <c r="O95" i="11"/>
  <c r="N95" i="11"/>
  <c r="M95" i="11"/>
  <c r="K95" i="11"/>
  <c r="I95" i="11"/>
  <c r="G95" i="11"/>
  <c r="U94" i="11"/>
  <c r="T94" i="11"/>
  <c r="O94" i="11"/>
  <c r="N94" i="11"/>
  <c r="M94" i="11"/>
  <c r="K94" i="11"/>
  <c r="I94" i="11"/>
  <c r="G94" i="11"/>
  <c r="U93" i="11"/>
  <c r="T93" i="11"/>
  <c r="N93" i="11"/>
  <c r="O93" i="11" s="1"/>
  <c r="M93" i="11"/>
  <c r="K93" i="11"/>
  <c r="I93" i="11"/>
  <c r="G93" i="11"/>
  <c r="U92" i="11"/>
  <c r="T92" i="11"/>
  <c r="O92" i="11"/>
  <c r="N92" i="11"/>
  <c r="M92" i="11"/>
  <c r="K92" i="11"/>
  <c r="I92" i="11"/>
  <c r="G92" i="11"/>
  <c r="U91" i="11"/>
  <c r="S91" i="11"/>
  <c r="R91" i="11"/>
  <c r="Q91" i="11"/>
  <c r="T91" i="11" s="1"/>
  <c r="P91" i="11"/>
  <c r="L91" i="11"/>
  <c r="J91" i="11"/>
  <c r="I91" i="11"/>
  <c r="H91" i="11"/>
  <c r="N91" i="11" s="1"/>
  <c r="O91" i="11" s="1"/>
  <c r="F91" i="11"/>
  <c r="E91" i="11"/>
  <c r="K91" i="11" s="1"/>
  <c r="D91" i="11"/>
  <c r="U90" i="11"/>
  <c r="T90" i="11"/>
  <c r="N90" i="11"/>
  <c r="O90" i="11" s="1"/>
  <c r="M90" i="11"/>
  <c r="K90" i="11"/>
  <c r="I90" i="11"/>
  <c r="G90" i="11"/>
  <c r="U89" i="11"/>
  <c r="T89" i="11"/>
  <c r="N89" i="11"/>
  <c r="O89" i="11" s="1"/>
  <c r="M89" i="11"/>
  <c r="K89" i="11"/>
  <c r="I89" i="11"/>
  <c r="G89" i="11"/>
  <c r="U88" i="11"/>
  <c r="T88" i="11"/>
  <c r="O88" i="11"/>
  <c r="N88" i="11"/>
  <c r="M88" i="11"/>
  <c r="K88" i="11"/>
  <c r="I88" i="11"/>
  <c r="G88" i="11"/>
  <c r="S85" i="11"/>
  <c r="T85" i="11" s="1"/>
  <c r="R85" i="11"/>
  <c r="Q85" i="11"/>
  <c r="P85" i="11"/>
  <c r="L85" i="11"/>
  <c r="J85" i="11"/>
  <c r="H85" i="11"/>
  <c r="F85" i="11"/>
  <c r="N85" i="11" s="1"/>
  <c r="E85" i="11"/>
  <c r="K85" i="11" s="1"/>
  <c r="D85" i="11"/>
  <c r="U84" i="11"/>
  <c r="S84" i="11"/>
  <c r="R84" i="11"/>
  <c r="Q84" i="11"/>
  <c r="T84" i="11" s="1"/>
  <c r="P84" i="11"/>
  <c r="L84" i="11"/>
  <c r="J84" i="11"/>
  <c r="I84" i="11"/>
  <c r="H84" i="11"/>
  <c r="N84" i="11" s="1"/>
  <c r="O84" i="11" s="1"/>
  <c r="F84" i="11"/>
  <c r="E84" i="11"/>
  <c r="K84" i="11" s="1"/>
  <c r="D84" i="11"/>
  <c r="U83" i="11"/>
  <c r="T83" i="11"/>
  <c r="O83" i="11"/>
  <c r="N83" i="11"/>
  <c r="M83" i="11"/>
  <c r="K83" i="11"/>
  <c r="I83" i="11"/>
  <c r="G83" i="11"/>
  <c r="U82" i="11"/>
  <c r="T82" i="11"/>
  <c r="N82" i="11"/>
  <c r="O82" i="11" s="1"/>
  <c r="M82" i="11"/>
  <c r="K82" i="11"/>
  <c r="I82" i="11"/>
  <c r="G82" i="11"/>
  <c r="U81" i="11"/>
  <c r="T81" i="11"/>
  <c r="O81" i="11"/>
  <c r="N81" i="11"/>
  <c r="M81" i="11"/>
  <c r="K81" i="11"/>
  <c r="I81" i="11"/>
  <c r="G81" i="11"/>
  <c r="U80" i="11"/>
  <c r="T80" i="11"/>
  <c r="O80" i="11"/>
  <c r="N80" i="11"/>
  <c r="M80" i="11"/>
  <c r="K80" i="11"/>
  <c r="I80" i="11"/>
  <c r="G80" i="11"/>
  <c r="U79" i="11"/>
  <c r="T79" i="11"/>
  <c r="O79" i="11"/>
  <c r="N79" i="11"/>
  <c r="M79" i="11"/>
  <c r="K79" i="11"/>
  <c r="I79" i="11"/>
  <c r="G79" i="11"/>
  <c r="S78" i="11"/>
  <c r="R78" i="11"/>
  <c r="Q78" i="11"/>
  <c r="P78" i="11"/>
  <c r="L78" i="11"/>
  <c r="J78" i="11"/>
  <c r="H78" i="11"/>
  <c r="F78" i="11"/>
  <c r="E78" i="11"/>
  <c r="K78" i="11" s="1"/>
  <c r="D78" i="11"/>
  <c r="G78" i="11" s="1"/>
  <c r="U77" i="11"/>
  <c r="T77" i="11"/>
  <c r="O77" i="11"/>
  <c r="N77" i="11"/>
  <c r="M77" i="11"/>
  <c r="K77" i="11"/>
  <c r="I77" i="11"/>
  <c r="G77" i="11"/>
  <c r="U76" i="11"/>
  <c r="T76" i="11"/>
  <c r="O76" i="11"/>
  <c r="N76" i="11"/>
  <c r="M76" i="11"/>
  <c r="K76" i="11"/>
  <c r="I76" i="11"/>
  <c r="G76" i="11"/>
  <c r="U75" i="11"/>
  <c r="T75" i="11"/>
  <c r="O75" i="11"/>
  <c r="N75" i="11"/>
  <c r="M75" i="11"/>
  <c r="K75" i="11"/>
  <c r="I75" i="11"/>
  <c r="G75" i="11"/>
  <c r="U74" i="11"/>
  <c r="T74" i="11"/>
  <c r="O74" i="11"/>
  <c r="N74" i="11"/>
  <c r="M74" i="11"/>
  <c r="K74" i="11"/>
  <c r="I74" i="11"/>
  <c r="G74" i="11"/>
  <c r="U73" i="11"/>
  <c r="T73" i="11"/>
  <c r="O73" i="11"/>
  <c r="N73" i="11"/>
  <c r="M73" i="11"/>
  <c r="K73" i="11"/>
  <c r="I73" i="11"/>
  <c r="G73" i="11"/>
  <c r="U72" i="11"/>
  <c r="T72" i="11"/>
  <c r="N72" i="11"/>
  <c r="O72" i="11" s="1"/>
  <c r="M72" i="11"/>
  <c r="K72" i="11"/>
  <c r="I72" i="11"/>
  <c r="G72" i="11"/>
  <c r="U71" i="11"/>
  <c r="T71" i="11"/>
  <c r="O71" i="11"/>
  <c r="N71" i="11"/>
  <c r="M71" i="11"/>
  <c r="K71" i="11"/>
  <c r="I71" i="11"/>
  <c r="G71" i="11"/>
  <c r="U70" i="11"/>
  <c r="S70" i="11"/>
  <c r="R70" i="11"/>
  <c r="Q70" i="11"/>
  <c r="T70" i="11" s="1"/>
  <c r="P70" i="11"/>
  <c r="L70" i="11"/>
  <c r="J70" i="11"/>
  <c r="H70" i="11"/>
  <c r="G70" i="11"/>
  <c r="F70" i="11"/>
  <c r="N70" i="11" s="1"/>
  <c r="E70" i="11"/>
  <c r="M70" i="11" s="1"/>
  <c r="D70" i="11"/>
  <c r="O70" i="11" s="1"/>
  <c r="U69" i="11"/>
  <c r="T69" i="11"/>
  <c r="O69" i="11"/>
  <c r="N69" i="11"/>
  <c r="M69" i="11"/>
  <c r="K69" i="11"/>
  <c r="I69" i="11"/>
  <c r="G69" i="11"/>
  <c r="U68" i="11"/>
  <c r="T68" i="11"/>
  <c r="O68" i="11"/>
  <c r="N68" i="11"/>
  <c r="M68" i="11"/>
  <c r="K68" i="11"/>
  <c r="I68" i="11"/>
  <c r="G68" i="11"/>
  <c r="U67" i="11"/>
  <c r="T67" i="11"/>
  <c r="O67" i="11"/>
  <c r="N67" i="11"/>
  <c r="M67" i="11"/>
  <c r="K67" i="11"/>
  <c r="I67" i="11"/>
  <c r="G67" i="11"/>
  <c r="U66" i="11"/>
  <c r="T66" i="11"/>
  <c r="O66" i="11"/>
  <c r="N66" i="11"/>
  <c r="M66" i="11"/>
  <c r="K66" i="11"/>
  <c r="I66" i="11"/>
  <c r="G66" i="11"/>
  <c r="U65" i="11"/>
  <c r="T65" i="11"/>
  <c r="O65" i="11"/>
  <c r="N65" i="11"/>
  <c r="M65" i="11"/>
  <c r="K65" i="11"/>
  <c r="I65" i="11"/>
  <c r="G65" i="11"/>
  <c r="U64" i="11"/>
  <c r="T64" i="11"/>
  <c r="O64" i="11"/>
  <c r="N64" i="11"/>
  <c r="M64" i="11"/>
  <c r="K64" i="11"/>
  <c r="I64" i="11"/>
  <c r="G64" i="11"/>
  <c r="S63" i="11"/>
  <c r="R63" i="11"/>
  <c r="Q63" i="11"/>
  <c r="T63" i="11" s="1"/>
  <c r="P63" i="11"/>
  <c r="U63" i="11" s="1"/>
  <c r="L63" i="11"/>
  <c r="K63" i="11"/>
  <c r="J63" i="11"/>
  <c r="H63" i="11"/>
  <c r="F63" i="11"/>
  <c r="N63" i="11" s="1"/>
  <c r="E63" i="11"/>
  <c r="M63" i="11" s="1"/>
  <c r="D63" i="11"/>
  <c r="U62" i="11"/>
  <c r="T62" i="11"/>
  <c r="O62" i="11"/>
  <c r="N62" i="11"/>
  <c r="M62" i="11"/>
  <c r="K62" i="11"/>
  <c r="I62" i="11"/>
  <c r="G62" i="11"/>
  <c r="U61" i="11"/>
  <c r="T61" i="11"/>
  <c r="O61" i="11"/>
  <c r="N61" i="11"/>
  <c r="M61" i="11"/>
  <c r="K61" i="11"/>
  <c r="I61" i="11"/>
  <c r="G61" i="11"/>
  <c r="U60" i="11"/>
  <c r="T60" i="11"/>
  <c r="O60" i="11"/>
  <c r="N60" i="11"/>
  <c r="M60" i="11"/>
  <c r="K60" i="11"/>
  <c r="I60" i="11"/>
  <c r="G60" i="11"/>
  <c r="U59" i="11"/>
  <c r="T59" i="11"/>
  <c r="O59" i="11"/>
  <c r="N59" i="11"/>
  <c r="M59" i="11"/>
  <c r="K59" i="11"/>
  <c r="I59" i="11"/>
  <c r="G59" i="11"/>
  <c r="U58" i="11"/>
  <c r="S58" i="11"/>
  <c r="R58" i="11"/>
  <c r="Q58" i="11"/>
  <c r="P58" i="11"/>
  <c r="L58" i="11"/>
  <c r="J58" i="11"/>
  <c r="I58" i="11"/>
  <c r="H58" i="11"/>
  <c r="G58" i="11"/>
  <c r="F58" i="11"/>
  <c r="N58" i="11" s="1"/>
  <c r="E58" i="11"/>
  <c r="D58" i="11"/>
  <c r="U57" i="11"/>
  <c r="T57" i="11"/>
  <c r="O57" i="11"/>
  <c r="N57" i="11"/>
  <c r="M57" i="11"/>
  <c r="K57" i="11"/>
  <c r="I57" i="11"/>
  <c r="G57" i="11"/>
  <c r="S54" i="11"/>
  <c r="R54" i="11"/>
  <c r="Q54" i="11"/>
  <c r="T54" i="11" s="1"/>
  <c r="P54" i="11"/>
  <c r="L54" i="11"/>
  <c r="J54" i="11"/>
  <c r="H54" i="11"/>
  <c r="U54" i="11" s="1"/>
  <c r="F54" i="11"/>
  <c r="E54" i="11"/>
  <c r="D54" i="11"/>
  <c r="G54" i="11" s="1"/>
  <c r="U53" i="11"/>
  <c r="S53" i="11"/>
  <c r="R53" i="11"/>
  <c r="Q53" i="11"/>
  <c r="T53" i="11" s="1"/>
  <c r="P53" i="11"/>
  <c r="L53" i="11"/>
  <c r="J53" i="11"/>
  <c r="I53" i="11"/>
  <c r="H53" i="11"/>
  <c r="G53" i="11"/>
  <c r="F53" i="11"/>
  <c r="N53" i="11" s="1"/>
  <c r="E53" i="11"/>
  <c r="K53" i="11" s="1"/>
  <c r="D53" i="11"/>
  <c r="O53" i="11" s="1"/>
  <c r="U52" i="11"/>
  <c r="T52" i="11"/>
  <c r="O52" i="11"/>
  <c r="N52" i="11"/>
  <c r="M52" i="11"/>
  <c r="K52" i="11"/>
  <c r="I52" i="11"/>
  <c r="G52" i="11"/>
  <c r="U51" i="11"/>
  <c r="T51" i="11"/>
  <c r="O51" i="11"/>
  <c r="N51" i="11"/>
  <c r="M51" i="11"/>
  <c r="K51" i="11"/>
  <c r="I51" i="11"/>
  <c r="G51" i="11"/>
  <c r="U50" i="11"/>
  <c r="T50" i="11"/>
  <c r="O50" i="11"/>
  <c r="N50" i="11"/>
  <c r="M50" i="11"/>
  <c r="K50" i="11"/>
  <c r="I50" i="11"/>
  <c r="G50" i="11"/>
  <c r="U49" i="11"/>
  <c r="T49" i="11"/>
  <c r="O49" i="11"/>
  <c r="N49" i="11"/>
  <c r="M49" i="11"/>
  <c r="K49" i="11"/>
  <c r="I49" i="11"/>
  <c r="G49" i="11"/>
  <c r="U48" i="11"/>
  <c r="T48" i="11"/>
  <c r="O48" i="11"/>
  <c r="N48" i="11"/>
  <c r="M48" i="11"/>
  <c r="K48" i="11"/>
  <c r="I48" i="11"/>
  <c r="G48" i="11"/>
  <c r="S47" i="11"/>
  <c r="R47" i="11"/>
  <c r="Q47" i="11"/>
  <c r="P47" i="11"/>
  <c r="U47" i="11" s="1"/>
  <c r="L47" i="11"/>
  <c r="J47" i="11"/>
  <c r="H47" i="11"/>
  <c r="F47" i="11"/>
  <c r="N47" i="11" s="1"/>
  <c r="O47" i="11" s="1"/>
  <c r="E47" i="11"/>
  <c r="M47" i="11" s="1"/>
  <c r="D47" i="11"/>
  <c r="U46" i="11"/>
  <c r="T46" i="11"/>
  <c r="N46" i="11"/>
  <c r="O46" i="11" s="1"/>
  <c r="M46" i="11"/>
  <c r="K46" i="11"/>
  <c r="I46" i="11"/>
  <c r="G46" i="11"/>
  <c r="U45" i="11"/>
  <c r="T45" i="11"/>
  <c r="O45" i="11"/>
  <c r="N45" i="11"/>
  <c r="M45" i="11"/>
  <c r="K45" i="11"/>
  <c r="I45" i="11"/>
  <c r="G45" i="11"/>
  <c r="U44" i="11"/>
  <c r="T44" i="11"/>
  <c r="O44" i="11"/>
  <c r="N44" i="11"/>
  <c r="M44" i="11"/>
  <c r="K44" i="11"/>
  <c r="I44" i="11"/>
  <c r="G44" i="11"/>
  <c r="U43" i="11"/>
  <c r="T43" i="11"/>
  <c r="O43" i="11"/>
  <c r="N43" i="11"/>
  <c r="M43" i="11"/>
  <c r="K43" i="11"/>
  <c r="I43" i="11"/>
  <c r="G43" i="11"/>
  <c r="U42" i="11"/>
  <c r="T42" i="11"/>
  <c r="O42" i="11"/>
  <c r="N42" i="11"/>
  <c r="M42" i="11"/>
  <c r="K42" i="11"/>
  <c r="I42" i="11"/>
  <c r="G42" i="11"/>
  <c r="U41" i="11"/>
  <c r="T41" i="11"/>
  <c r="O41" i="11"/>
  <c r="N41" i="11"/>
  <c r="M41" i="11"/>
  <c r="K41" i="11"/>
  <c r="I41" i="11"/>
  <c r="G41" i="11"/>
  <c r="S40" i="11"/>
  <c r="R40" i="11"/>
  <c r="Q40" i="11"/>
  <c r="P40" i="11"/>
  <c r="U40" i="11" s="1"/>
  <c r="L40" i="11"/>
  <c r="K40" i="11"/>
  <c r="J40" i="11"/>
  <c r="H40" i="11"/>
  <c r="F40" i="11"/>
  <c r="E40" i="11"/>
  <c r="M40" i="11" s="1"/>
  <c r="D40" i="11"/>
  <c r="I40" i="11" s="1"/>
  <c r="U39" i="11"/>
  <c r="T39" i="11"/>
  <c r="N39" i="11"/>
  <c r="O39" i="11" s="1"/>
  <c r="M39" i="11"/>
  <c r="K39" i="11"/>
  <c r="I39" i="11"/>
  <c r="G39" i="11"/>
  <c r="U38" i="11"/>
  <c r="T38" i="11"/>
  <c r="O38" i="11"/>
  <c r="N38" i="11"/>
  <c r="M38" i="11"/>
  <c r="K38" i="11"/>
  <c r="I38" i="11"/>
  <c r="G38" i="11"/>
  <c r="U37" i="11"/>
  <c r="T37" i="11"/>
  <c r="O37" i="11"/>
  <c r="N37" i="11"/>
  <c r="M37" i="11"/>
  <c r="K37" i="11"/>
  <c r="I37" i="11"/>
  <c r="G37" i="11"/>
  <c r="U36" i="11"/>
  <c r="T36" i="11"/>
  <c r="O36" i="11"/>
  <c r="N36" i="11"/>
  <c r="M36" i="11"/>
  <c r="K36" i="11"/>
  <c r="I36" i="11"/>
  <c r="G36" i="11"/>
  <c r="S35" i="11"/>
  <c r="R35" i="11"/>
  <c r="Q35" i="11"/>
  <c r="P35" i="11"/>
  <c r="L35" i="11"/>
  <c r="J35" i="11"/>
  <c r="H35" i="11"/>
  <c r="F35" i="11"/>
  <c r="E35" i="11"/>
  <c r="K35" i="11" s="1"/>
  <c r="D35" i="11"/>
  <c r="G35" i="11" s="1"/>
  <c r="U34" i="11"/>
  <c r="T34" i="11"/>
  <c r="N34" i="11"/>
  <c r="O34" i="11" s="1"/>
  <c r="M34" i="11"/>
  <c r="K34" i="11"/>
  <c r="I34" i="11"/>
  <c r="G34" i="11"/>
  <c r="U33" i="11"/>
  <c r="T33" i="11"/>
  <c r="N33" i="11"/>
  <c r="O33" i="11" s="1"/>
  <c r="M33" i="11"/>
  <c r="K33" i="11"/>
  <c r="I33" i="11"/>
  <c r="G33" i="11"/>
  <c r="U32" i="11"/>
  <c r="T32" i="11"/>
  <c r="O32" i="11"/>
  <c r="N32" i="11"/>
  <c r="M32" i="11"/>
  <c r="K32" i="11"/>
  <c r="I32" i="11"/>
  <c r="G32" i="11"/>
  <c r="U31" i="11"/>
  <c r="T31" i="11"/>
  <c r="O31" i="11"/>
  <c r="N31" i="11"/>
  <c r="M31" i="11"/>
  <c r="K31" i="11"/>
  <c r="I31" i="11"/>
  <c r="G31" i="11"/>
  <c r="U30" i="11"/>
  <c r="T30" i="11"/>
  <c r="O30" i="11"/>
  <c r="N30" i="11"/>
  <c r="M30" i="11"/>
  <c r="K30" i="11"/>
  <c r="I30" i="11"/>
  <c r="G30" i="11"/>
  <c r="U29" i="11"/>
  <c r="T29" i="11"/>
  <c r="O29" i="11"/>
  <c r="N29" i="11"/>
  <c r="M29" i="11"/>
  <c r="K29" i="11"/>
  <c r="I29" i="11"/>
  <c r="G29" i="11"/>
  <c r="U28" i="11"/>
  <c r="T28" i="11"/>
  <c r="O28" i="11"/>
  <c r="N28" i="11"/>
  <c r="M28" i="11"/>
  <c r="K28" i="11"/>
  <c r="I28" i="11"/>
  <c r="G28" i="11"/>
  <c r="S27" i="11"/>
  <c r="R27" i="11"/>
  <c r="Q27" i="11"/>
  <c r="T27" i="11" s="1"/>
  <c r="P27" i="11"/>
  <c r="L27" i="11"/>
  <c r="J27" i="11"/>
  <c r="H27" i="11"/>
  <c r="U27" i="11" s="1"/>
  <c r="G27" i="11"/>
  <c r="F27" i="11"/>
  <c r="E27" i="11"/>
  <c r="M27" i="11" s="1"/>
  <c r="D27" i="11"/>
  <c r="U26" i="11"/>
  <c r="T26" i="11"/>
  <c r="O26" i="11"/>
  <c r="N26" i="11"/>
  <c r="M26" i="11"/>
  <c r="K26" i="11"/>
  <c r="I26" i="11"/>
  <c r="G26" i="11"/>
  <c r="U25" i="11"/>
  <c r="T25" i="11"/>
  <c r="O25" i="11"/>
  <c r="N25" i="11"/>
  <c r="M25" i="11"/>
  <c r="K25" i="11"/>
  <c r="I25" i="11"/>
  <c r="G25" i="11"/>
  <c r="U24" i="11"/>
  <c r="T24" i="11"/>
  <c r="O24" i="11"/>
  <c r="N24" i="11"/>
  <c r="M24" i="11"/>
  <c r="K24" i="11"/>
  <c r="I24" i="11"/>
  <c r="G24" i="11"/>
  <c r="U23" i="11"/>
  <c r="T23" i="11"/>
  <c r="N23" i="11"/>
  <c r="O23" i="11" s="1"/>
  <c r="M23" i="11"/>
  <c r="K23" i="11"/>
  <c r="I23" i="11"/>
  <c r="G23" i="11"/>
  <c r="U22" i="11"/>
  <c r="T22" i="11"/>
  <c r="O22" i="11"/>
  <c r="N22" i="11"/>
  <c r="M22" i="11"/>
  <c r="K22" i="11"/>
  <c r="I22" i="11"/>
  <c r="G22" i="11"/>
  <c r="U21" i="11"/>
  <c r="T21" i="11"/>
  <c r="O21" i="11"/>
  <c r="N21" i="11"/>
  <c r="M21" i="11"/>
  <c r="K21" i="11"/>
  <c r="I21" i="11"/>
  <c r="G21" i="11"/>
  <c r="U20" i="11"/>
  <c r="T20" i="11"/>
  <c r="O20" i="11"/>
  <c r="N20" i="11"/>
  <c r="M20" i="11"/>
  <c r="K20" i="11"/>
  <c r="I20" i="11"/>
  <c r="G20" i="11"/>
  <c r="S19" i="11"/>
  <c r="R19" i="11"/>
  <c r="Q19" i="11"/>
  <c r="P19" i="11"/>
  <c r="L19" i="11"/>
  <c r="J19" i="11"/>
  <c r="H19" i="11"/>
  <c r="F19" i="11"/>
  <c r="N19" i="11" s="1"/>
  <c r="O19" i="11" s="1"/>
  <c r="E19" i="11"/>
  <c r="D19" i="11"/>
  <c r="U18" i="11"/>
  <c r="T18" i="11"/>
  <c r="O18" i="11"/>
  <c r="N18" i="11"/>
  <c r="M18" i="11"/>
  <c r="K18" i="11"/>
  <c r="I18" i="11"/>
  <c r="G18" i="11"/>
  <c r="U17" i="11"/>
  <c r="T17" i="11"/>
  <c r="O17" i="11"/>
  <c r="N17" i="11"/>
  <c r="M17" i="11"/>
  <c r="K17" i="11"/>
  <c r="I17" i="11"/>
  <c r="G17" i="11"/>
  <c r="U16" i="11"/>
  <c r="T16" i="11"/>
  <c r="N16" i="11"/>
  <c r="O16" i="11" s="1"/>
  <c r="M16" i="11"/>
  <c r="K16" i="11"/>
  <c r="I16" i="11"/>
  <c r="G16" i="11"/>
  <c r="U15" i="11"/>
  <c r="T15" i="11"/>
  <c r="O15" i="11"/>
  <c r="N15" i="11"/>
  <c r="M15" i="11"/>
  <c r="K15" i="11"/>
  <c r="I15" i="11"/>
  <c r="G15" i="11"/>
  <c r="U14" i="11"/>
  <c r="T14" i="11"/>
  <c r="N14" i="11"/>
  <c r="O14" i="11" s="1"/>
  <c r="M14" i="11"/>
  <c r="K14" i="11"/>
  <c r="I14" i="11"/>
  <c r="G14" i="11"/>
  <c r="U13" i="11"/>
  <c r="T13" i="11"/>
  <c r="O13" i="11"/>
  <c r="N13" i="11"/>
  <c r="M13" i="11"/>
  <c r="K13" i="11"/>
  <c r="I13" i="11"/>
  <c r="G13" i="11"/>
  <c r="U12" i="11"/>
  <c r="T12" i="11"/>
  <c r="O12" i="11"/>
  <c r="N12" i="11"/>
  <c r="M12" i="11"/>
  <c r="K12" i="11"/>
  <c r="I12" i="11"/>
  <c r="G12" i="11"/>
  <c r="U11" i="11"/>
  <c r="T11" i="11"/>
  <c r="O11" i="11"/>
  <c r="N11" i="11"/>
  <c r="M11" i="11"/>
  <c r="K11" i="11"/>
  <c r="I11" i="11"/>
  <c r="G11" i="11"/>
  <c r="U10" i="11"/>
  <c r="S10" i="11"/>
  <c r="R10" i="11"/>
  <c r="Q10" i="11"/>
  <c r="P10" i="11"/>
  <c r="L10" i="11"/>
  <c r="J10" i="11"/>
  <c r="K10" i="11" s="1"/>
  <c r="H10" i="11"/>
  <c r="G10" i="11"/>
  <c r="F10" i="11"/>
  <c r="N10" i="11" s="1"/>
  <c r="E10" i="11"/>
  <c r="D10" i="11"/>
  <c r="I10" i="11" s="1"/>
  <c r="U9" i="11"/>
  <c r="T9" i="11"/>
  <c r="O9" i="11"/>
  <c r="N9" i="11"/>
  <c r="M9" i="11"/>
  <c r="K9" i="11"/>
  <c r="I9" i="11"/>
  <c r="G9" i="11"/>
  <c r="U8" i="11"/>
  <c r="T8" i="11"/>
  <c r="O8" i="11"/>
  <c r="N8" i="11"/>
  <c r="M8" i="11"/>
  <c r="K8" i="11"/>
  <c r="I8" i="11"/>
  <c r="G8" i="11"/>
  <c r="S339" i="10"/>
  <c r="R339" i="10"/>
  <c r="Q339" i="10"/>
  <c r="T339" i="10" s="1"/>
  <c r="P339" i="10"/>
  <c r="L339" i="10"/>
  <c r="J339" i="10"/>
  <c r="H339" i="10"/>
  <c r="F339" i="10"/>
  <c r="E339" i="10"/>
  <c r="D339" i="10"/>
  <c r="S338" i="10"/>
  <c r="R338" i="10"/>
  <c r="Q338" i="10"/>
  <c r="P338" i="10"/>
  <c r="L338" i="10"/>
  <c r="J338" i="10"/>
  <c r="H338" i="10"/>
  <c r="F338" i="10"/>
  <c r="E338" i="10"/>
  <c r="D338" i="10"/>
  <c r="S337" i="10"/>
  <c r="R337" i="10"/>
  <c r="Q337" i="10"/>
  <c r="T337" i="10" s="1"/>
  <c r="P337" i="10"/>
  <c r="L337" i="10"/>
  <c r="J337" i="10"/>
  <c r="K337" i="10" s="1"/>
  <c r="H337" i="10"/>
  <c r="F337" i="10"/>
  <c r="E337" i="10"/>
  <c r="M337" i="10" s="1"/>
  <c r="D337" i="10"/>
  <c r="G337" i="10" s="1"/>
  <c r="U336" i="10"/>
  <c r="T336" i="10"/>
  <c r="N336" i="10"/>
  <c r="O336" i="10" s="1"/>
  <c r="M336" i="10"/>
  <c r="K336" i="10"/>
  <c r="I336" i="10"/>
  <c r="G336" i="10"/>
  <c r="U335" i="10"/>
  <c r="T335" i="10"/>
  <c r="N335" i="10"/>
  <c r="O335" i="10" s="1"/>
  <c r="M335" i="10"/>
  <c r="K335" i="10"/>
  <c r="I335" i="10"/>
  <c r="G335" i="10"/>
  <c r="U334" i="10"/>
  <c r="T334" i="10"/>
  <c r="N334" i="10"/>
  <c r="O334" i="10" s="1"/>
  <c r="M334" i="10"/>
  <c r="K334" i="10"/>
  <c r="I334" i="10"/>
  <c r="G334" i="10"/>
  <c r="U333" i="10"/>
  <c r="T333" i="10"/>
  <c r="N333" i="10"/>
  <c r="O333" i="10" s="1"/>
  <c r="M333" i="10"/>
  <c r="K333" i="10"/>
  <c r="I333" i="10"/>
  <c r="G333" i="10"/>
  <c r="T332" i="10"/>
  <c r="S332" i="10"/>
  <c r="R332" i="10"/>
  <c r="Q332" i="10"/>
  <c r="P332" i="10"/>
  <c r="U332" i="10" s="1"/>
  <c r="N332" i="10"/>
  <c r="L332" i="10"/>
  <c r="J332" i="10"/>
  <c r="H332" i="10"/>
  <c r="F332" i="10"/>
  <c r="E332" i="10"/>
  <c r="D332" i="10"/>
  <c r="U331" i="10"/>
  <c r="T331" i="10"/>
  <c r="N331" i="10"/>
  <c r="O331" i="10" s="1"/>
  <c r="M331" i="10"/>
  <c r="K331" i="10"/>
  <c r="I331" i="10"/>
  <c r="G331" i="10"/>
  <c r="U330" i="10"/>
  <c r="T330" i="10"/>
  <c r="N330" i="10"/>
  <c r="O330" i="10" s="1"/>
  <c r="M330" i="10"/>
  <c r="K330" i="10"/>
  <c r="I330" i="10"/>
  <c r="G330" i="10"/>
  <c r="U329" i="10"/>
  <c r="T329" i="10"/>
  <c r="N329" i="10"/>
  <c r="O329" i="10" s="1"/>
  <c r="M329" i="10"/>
  <c r="K329" i="10"/>
  <c r="I329" i="10"/>
  <c r="G329" i="10"/>
  <c r="U328" i="10"/>
  <c r="T328" i="10"/>
  <c r="N328" i="10"/>
  <c r="O328" i="10" s="1"/>
  <c r="M328" i="10"/>
  <c r="K328" i="10"/>
  <c r="I328" i="10"/>
  <c r="G328" i="10"/>
  <c r="U327" i="10"/>
  <c r="T327" i="10"/>
  <c r="N327" i="10"/>
  <c r="O327" i="10" s="1"/>
  <c r="M327" i="10"/>
  <c r="K327" i="10"/>
  <c r="I327" i="10"/>
  <c r="G327" i="10"/>
  <c r="U326" i="10"/>
  <c r="T326" i="10"/>
  <c r="N326" i="10"/>
  <c r="O326" i="10" s="1"/>
  <c r="M326" i="10"/>
  <c r="K326" i="10"/>
  <c r="I326" i="10"/>
  <c r="G326" i="10"/>
  <c r="U325" i="10"/>
  <c r="T325" i="10"/>
  <c r="N325" i="10"/>
  <c r="O325" i="10" s="1"/>
  <c r="M325" i="10"/>
  <c r="K325" i="10"/>
  <c r="I325" i="10"/>
  <c r="G325" i="10"/>
  <c r="U324" i="10"/>
  <c r="T324" i="10"/>
  <c r="N324" i="10"/>
  <c r="O324" i="10" s="1"/>
  <c r="M324" i="10"/>
  <c r="K324" i="10"/>
  <c r="I324" i="10"/>
  <c r="G324" i="10"/>
  <c r="T323" i="10"/>
  <c r="S323" i="10"/>
  <c r="R323" i="10"/>
  <c r="Q323" i="10"/>
  <c r="P323" i="10"/>
  <c r="L323" i="10"/>
  <c r="J323" i="10"/>
  <c r="H323" i="10"/>
  <c r="F323" i="10"/>
  <c r="E323" i="10"/>
  <c r="K323" i="10" s="1"/>
  <c r="D323" i="10"/>
  <c r="G323" i="10" s="1"/>
  <c r="U322" i="10"/>
  <c r="T322" i="10"/>
  <c r="N322" i="10"/>
  <c r="O322" i="10" s="1"/>
  <c r="M322" i="10"/>
  <c r="K322" i="10"/>
  <c r="I322" i="10"/>
  <c r="G322" i="10"/>
  <c r="U321" i="10"/>
  <c r="T321" i="10"/>
  <c r="N321" i="10"/>
  <c r="O321" i="10" s="1"/>
  <c r="M321" i="10"/>
  <c r="K321" i="10"/>
  <c r="I321" i="10"/>
  <c r="G321" i="10"/>
  <c r="U320" i="10"/>
  <c r="T320" i="10"/>
  <c r="N320" i="10"/>
  <c r="O320" i="10" s="1"/>
  <c r="M320" i="10"/>
  <c r="K320" i="10"/>
  <c r="I320" i="10"/>
  <c r="G320" i="10"/>
  <c r="U319" i="10"/>
  <c r="T319" i="10"/>
  <c r="N319" i="10"/>
  <c r="O319" i="10" s="1"/>
  <c r="M319" i="10"/>
  <c r="K319" i="10"/>
  <c r="I319" i="10"/>
  <c r="G319" i="10"/>
  <c r="U318" i="10"/>
  <c r="T318" i="10"/>
  <c r="N318" i="10"/>
  <c r="O318" i="10" s="1"/>
  <c r="M318" i="10"/>
  <c r="K318" i="10"/>
  <c r="I318" i="10"/>
  <c r="G318" i="10"/>
  <c r="T317" i="10"/>
  <c r="S317" i="10"/>
  <c r="R317" i="10"/>
  <c r="Q317" i="10"/>
  <c r="P317" i="10"/>
  <c r="L317" i="10"/>
  <c r="J317" i="10"/>
  <c r="H317" i="10"/>
  <c r="F317" i="10"/>
  <c r="N317" i="10" s="1"/>
  <c r="E317" i="10"/>
  <c r="D317" i="10"/>
  <c r="U316" i="10"/>
  <c r="T316" i="10"/>
  <c r="O316" i="10"/>
  <c r="N316" i="10"/>
  <c r="M316" i="10"/>
  <c r="K316" i="10"/>
  <c r="I316" i="10"/>
  <c r="G316" i="10"/>
  <c r="U315" i="10"/>
  <c r="T315" i="10"/>
  <c r="O315" i="10"/>
  <c r="N315" i="10"/>
  <c r="M315" i="10"/>
  <c r="K315" i="10"/>
  <c r="I315" i="10"/>
  <c r="G315" i="10"/>
  <c r="U314" i="10"/>
  <c r="T314" i="10"/>
  <c r="O314" i="10"/>
  <c r="N314" i="10"/>
  <c r="M314" i="10"/>
  <c r="K314" i="10"/>
  <c r="I314" i="10"/>
  <c r="G314" i="10"/>
  <c r="U313" i="10"/>
  <c r="T313" i="10"/>
  <c r="O313" i="10"/>
  <c r="N313" i="10"/>
  <c r="M313" i="10"/>
  <c r="K313" i="10"/>
  <c r="I313" i="10"/>
  <c r="G313" i="10"/>
  <c r="U312" i="10"/>
  <c r="T312" i="10"/>
  <c r="O312" i="10"/>
  <c r="N312" i="10"/>
  <c r="M312" i="10"/>
  <c r="K312" i="10"/>
  <c r="I312" i="10"/>
  <c r="G312" i="10"/>
  <c r="U311" i="10"/>
  <c r="T311" i="10"/>
  <c r="O311" i="10"/>
  <c r="N311" i="10"/>
  <c r="M311" i="10"/>
  <c r="K311" i="10"/>
  <c r="I311" i="10"/>
  <c r="G311" i="10"/>
  <c r="S310" i="10"/>
  <c r="R310" i="10"/>
  <c r="Q310" i="10"/>
  <c r="P310" i="10"/>
  <c r="L310" i="10"/>
  <c r="J310" i="10"/>
  <c r="K310" i="10" s="1"/>
  <c r="H310" i="10"/>
  <c r="F310" i="10"/>
  <c r="N310" i="10" s="1"/>
  <c r="E310" i="10"/>
  <c r="D310" i="10"/>
  <c r="U309" i="10"/>
  <c r="T309" i="10"/>
  <c r="N309" i="10"/>
  <c r="O309" i="10" s="1"/>
  <c r="M309" i="10"/>
  <c r="K309" i="10"/>
  <c r="I309" i="10"/>
  <c r="G309" i="10"/>
  <c r="U308" i="10"/>
  <c r="T308" i="10"/>
  <c r="N308" i="10"/>
  <c r="O308" i="10" s="1"/>
  <c r="M308" i="10"/>
  <c r="K308" i="10"/>
  <c r="I308" i="10"/>
  <c r="G308" i="10"/>
  <c r="U307" i="10"/>
  <c r="T307" i="10"/>
  <c r="N307" i="10"/>
  <c r="O307" i="10" s="1"/>
  <c r="M307" i="10"/>
  <c r="K307" i="10"/>
  <c r="I307" i="10"/>
  <c r="G307" i="10"/>
  <c r="U306" i="10"/>
  <c r="T306" i="10"/>
  <c r="N306" i="10"/>
  <c r="O306" i="10" s="1"/>
  <c r="M306" i="10"/>
  <c r="K306" i="10"/>
  <c r="I306" i="10"/>
  <c r="G306" i="10"/>
  <c r="U305" i="10"/>
  <c r="T305" i="10"/>
  <c r="N305" i="10"/>
  <c r="O305" i="10" s="1"/>
  <c r="M305" i="10"/>
  <c r="K305" i="10"/>
  <c r="I305" i="10"/>
  <c r="G305" i="10"/>
  <c r="U304" i="10"/>
  <c r="T304" i="10"/>
  <c r="N304" i="10"/>
  <c r="O304" i="10" s="1"/>
  <c r="M304" i="10"/>
  <c r="K304" i="10"/>
  <c r="I304" i="10"/>
  <c r="G304" i="10"/>
  <c r="T303" i="10"/>
  <c r="S303" i="10"/>
  <c r="R303" i="10"/>
  <c r="Q303" i="10"/>
  <c r="P303" i="10"/>
  <c r="L303" i="10"/>
  <c r="J303" i="10"/>
  <c r="H303" i="10"/>
  <c r="F303" i="10"/>
  <c r="N303" i="10" s="1"/>
  <c r="E303" i="10"/>
  <c r="D303" i="10"/>
  <c r="U302" i="10"/>
  <c r="T302" i="10"/>
  <c r="O302" i="10"/>
  <c r="N302" i="10"/>
  <c r="M302" i="10"/>
  <c r="K302" i="10"/>
  <c r="I302" i="10"/>
  <c r="G302" i="10"/>
  <c r="S299" i="10"/>
  <c r="R299" i="10"/>
  <c r="Q299" i="10"/>
  <c r="P299" i="10"/>
  <c r="L299" i="10"/>
  <c r="J299" i="10"/>
  <c r="H299" i="10"/>
  <c r="F299" i="10"/>
  <c r="N299" i="10" s="1"/>
  <c r="E299" i="10"/>
  <c r="D299" i="10"/>
  <c r="S298" i="10"/>
  <c r="R298" i="10"/>
  <c r="Q298" i="10"/>
  <c r="T298" i="10" s="1"/>
  <c r="P298" i="10"/>
  <c r="M298" i="10"/>
  <c r="L298" i="10"/>
  <c r="J298" i="10"/>
  <c r="H298" i="10"/>
  <c r="F298" i="10"/>
  <c r="E298" i="10"/>
  <c r="K298" i="10" s="1"/>
  <c r="D298" i="10"/>
  <c r="U297" i="10"/>
  <c r="T297" i="10"/>
  <c r="O297" i="10"/>
  <c r="N297" i="10"/>
  <c r="M297" i="10"/>
  <c r="K297" i="10"/>
  <c r="I297" i="10"/>
  <c r="G297" i="10"/>
  <c r="U296" i="10"/>
  <c r="T296" i="10"/>
  <c r="N296" i="10"/>
  <c r="O296" i="10" s="1"/>
  <c r="M296" i="10"/>
  <c r="K296" i="10"/>
  <c r="I296" i="10"/>
  <c r="G296" i="10"/>
  <c r="U295" i="10"/>
  <c r="T295" i="10"/>
  <c r="N295" i="10"/>
  <c r="O295" i="10" s="1"/>
  <c r="M295" i="10"/>
  <c r="K295" i="10"/>
  <c r="I295" i="10"/>
  <c r="G295" i="10"/>
  <c r="U294" i="10"/>
  <c r="T294" i="10"/>
  <c r="O294" i="10"/>
  <c r="N294" i="10"/>
  <c r="M294" i="10"/>
  <c r="K294" i="10"/>
  <c r="I294" i="10"/>
  <c r="G294" i="10"/>
  <c r="U293" i="10"/>
  <c r="T293" i="10"/>
  <c r="N293" i="10"/>
  <c r="O293" i="10" s="1"/>
  <c r="M293" i="10"/>
  <c r="K293" i="10"/>
  <c r="I293" i="10"/>
  <c r="G293" i="10"/>
  <c r="S292" i="10"/>
  <c r="T292" i="10" s="1"/>
  <c r="R292" i="10"/>
  <c r="Q292" i="10"/>
  <c r="P292" i="10"/>
  <c r="U292" i="10" s="1"/>
  <c r="L292" i="10"/>
  <c r="J292" i="10"/>
  <c r="H292" i="10"/>
  <c r="F292" i="10"/>
  <c r="E292" i="10"/>
  <c r="K292" i="10" s="1"/>
  <c r="D292" i="10"/>
  <c r="U291" i="10"/>
  <c r="T291" i="10"/>
  <c r="O291" i="10"/>
  <c r="N291" i="10"/>
  <c r="M291" i="10"/>
  <c r="K291" i="10"/>
  <c r="I291" i="10"/>
  <c r="G291" i="10"/>
  <c r="U290" i="10"/>
  <c r="T290" i="10"/>
  <c r="N290" i="10"/>
  <c r="O290" i="10" s="1"/>
  <c r="M290" i="10"/>
  <c r="K290" i="10"/>
  <c r="I290" i="10"/>
  <c r="G290" i="10"/>
  <c r="U289" i="10"/>
  <c r="T289" i="10"/>
  <c r="N289" i="10"/>
  <c r="O289" i="10" s="1"/>
  <c r="M289" i="10"/>
  <c r="K289" i="10"/>
  <c r="I289" i="10"/>
  <c r="G289" i="10"/>
  <c r="U288" i="10"/>
  <c r="T288" i="10"/>
  <c r="N288" i="10"/>
  <c r="O288" i="10" s="1"/>
  <c r="M288" i="10"/>
  <c r="K288" i="10"/>
  <c r="I288" i="10"/>
  <c r="G288" i="10"/>
  <c r="U287" i="10"/>
  <c r="T287" i="10"/>
  <c r="N287" i="10"/>
  <c r="O287" i="10" s="1"/>
  <c r="M287" i="10"/>
  <c r="K287" i="10"/>
  <c r="I287" i="10"/>
  <c r="G287" i="10"/>
  <c r="U286" i="10"/>
  <c r="T286" i="10"/>
  <c r="N286" i="10"/>
  <c r="O286" i="10" s="1"/>
  <c r="M286" i="10"/>
  <c r="K286" i="10"/>
  <c r="I286" i="10"/>
  <c r="G286" i="10"/>
  <c r="S285" i="10"/>
  <c r="R285" i="10"/>
  <c r="Q285" i="10"/>
  <c r="T285" i="10" s="1"/>
  <c r="P285" i="10"/>
  <c r="N285" i="10"/>
  <c r="L285" i="10"/>
  <c r="J285" i="10"/>
  <c r="H285" i="10"/>
  <c r="F285" i="10"/>
  <c r="E285" i="10"/>
  <c r="K285" i="10" s="1"/>
  <c r="D285" i="10"/>
  <c r="U284" i="10"/>
  <c r="T284" i="10"/>
  <c r="O284" i="10"/>
  <c r="N284" i="10"/>
  <c r="M284" i="10"/>
  <c r="K284" i="10"/>
  <c r="I284" i="10"/>
  <c r="G284" i="10"/>
  <c r="U283" i="10"/>
  <c r="T283" i="10"/>
  <c r="N283" i="10"/>
  <c r="O283" i="10" s="1"/>
  <c r="M283" i="10"/>
  <c r="K283" i="10"/>
  <c r="I283" i="10"/>
  <c r="G283" i="10"/>
  <c r="U282" i="10"/>
  <c r="T282" i="10"/>
  <c r="N282" i="10"/>
  <c r="O282" i="10" s="1"/>
  <c r="M282" i="10"/>
  <c r="K282" i="10"/>
  <c r="I282" i="10"/>
  <c r="G282" i="10"/>
  <c r="U281" i="10"/>
  <c r="T281" i="10"/>
  <c r="N281" i="10"/>
  <c r="O281" i="10" s="1"/>
  <c r="M281" i="10"/>
  <c r="K281" i="10"/>
  <c r="I281" i="10"/>
  <c r="G281" i="10"/>
  <c r="U280" i="10"/>
  <c r="T280" i="10"/>
  <c r="N280" i="10"/>
  <c r="O280" i="10" s="1"/>
  <c r="M280" i="10"/>
  <c r="K280" i="10"/>
  <c r="I280" i="10"/>
  <c r="G280" i="10"/>
  <c r="U279" i="10"/>
  <c r="T279" i="10"/>
  <c r="N279" i="10"/>
  <c r="O279" i="10" s="1"/>
  <c r="M279" i="10"/>
  <c r="K279" i="10"/>
  <c r="I279" i="10"/>
  <c r="G279" i="10"/>
  <c r="U278" i="10"/>
  <c r="T278" i="10"/>
  <c r="N278" i="10"/>
  <c r="O278" i="10" s="1"/>
  <c r="M278" i="10"/>
  <c r="K278" i="10"/>
  <c r="I278" i="10"/>
  <c r="G278" i="10"/>
  <c r="U277" i="10"/>
  <c r="T277" i="10"/>
  <c r="N277" i="10"/>
  <c r="O277" i="10" s="1"/>
  <c r="M277" i="10"/>
  <c r="K277" i="10"/>
  <c r="I277" i="10"/>
  <c r="G277" i="10"/>
  <c r="U276" i="10"/>
  <c r="T276" i="10"/>
  <c r="N276" i="10"/>
  <c r="O276" i="10" s="1"/>
  <c r="M276" i="10"/>
  <c r="K276" i="10"/>
  <c r="I276" i="10"/>
  <c r="G276" i="10"/>
  <c r="S275" i="10"/>
  <c r="R275" i="10"/>
  <c r="Q275" i="10"/>
  <c r="P275" i="10"/>
  <c r="L275" i="10"/>
  <c r="J275" i="10"/>
  <c r="H275" i="10"/>
  <c r="F275" i="10"/>
  <c r="G275" i="10" s="1"/>
  <c r="E275" i="10"/>
  <c r="K275" i="10" s="1"/>
  <c r="D275" i="10"/>
  <c r="U274" i="10"/>
  <c r="T274" i="10"/>
  <c r="N274" i="10"/>
  <c r="O274" i="10" s="1"/>
  <c r="M274" i="10"/>
  <c r="K274" i="10"/>
  <c r="I274" i="10"/>
  <c r="G274" i="10"/>
  <c r="U273" i="10"/>
  <c r="T273" i="10"/>
  <c r="N273" i="10"/>
  <c r="O273" i="10" s="1"/>
  <c r="M273" i="10"/>
  <c r="K273" i="10"/>
  <c r="I273" i="10"/>
  <c r="G273" i="10"/>
  <c r="U272" i="10"/>
  <c r="T272" i="10"/>
  <c r="N272" i="10"/>
  <c r="O272" i="10" s="1"/>
  <c r="M272" i="10"/>
  <c r="K272" i="10"/>
  <c r="I272" i="10"/>
  <c r="G272" i="10"/>
  <c r="U271" i="10"/>
  <c r="T271" i="10"/>
  <c r="N271" i="10"/>
  <c r="O271" i="10" s="1"/>
  <c r="M271" i="10"/>
  <c r="K271" i="10"/>
  <c r="I271" i="10"/>
  <c r="G271" i="10"/>
  <c r="U270" i="10"/>
  <c r="T270" i="10"/>
  <c r="N270" i="10"/>
  <c r="O270" i="10" s="1"/>
  <c r="M270" i="10"/>
  <c r="K270" i="10"/>
  <c r="I270" i="10"/>
  <c r="G270" i="10"/>
  <c r="U269" i="10"/>
  <c r="T269" i="10"/>
  <c r="N269" i="10"/>
  <c r="O269" i="10" s="1"/>
  <c r="M269" i="10"/>
  <c r="K269" i="10"/>
  <c r="I269" i="10"/>
  <c r="G269" i="10"/>
  <c r="U268" i="10"/>
  <c r="T268" i="10"/>
  <c r="N268" i="10"/>
  <c r="O268" i="10" s="1"/>
  <c r="M268" i="10"/>
  <c r="K268" i="10"/>
  <c r="I268" i="10"/>
  <c r="G268" i="10"/>
  <c r="S267" i="10"/>
  <c r="R267" i="10"/>
  <c r="Q267" i="10"/>
  <c r="T267" i="10" s="1"/>
  <c r="P267" i="10"/>
  <c r="M267" i="10"/>
  <c r="L267" i="10"/>
  <c r="J267" i="10"/>
  <c r="H267" i="10"/>
  <c r="N267" i="10" s="1"/>
  <c r="F267" i="10"/>
  <c r="E267" i="10"/>
  <c r="K267" i="10" s="1"/>
  <c r="D267" i="10"/>
  <c r="U266" i="10"/>
  <c r="T266" i="10"/>
  <c r="O266" i="10"/>
  <c r="N266" i="10"/>
  <c r="M266" i="10"/>
  <c r="K266" i="10"/>
  <c r="I266" i="10"/>
  <c r="G266" i="10"/>
  <c r="U265" i="10"/>
  <c r="T265" i="10"/>
  <c r="N265" i="10"/>
  <c r="O265" i="10" s="1"/>
  <c r="M265" i="10"/>
  <c r="K265" i="10"/>
  <c r="I265" i="10"/>
  <c r="G265" i="10"/>
  <c r="U264" i="10"/>
  <c r="T264" i="10"/>
  <c r="N264" i="10"/>
  <c r="O264" i="10" s="1"/>
  <c r="M264" i="10"/>
  <c r="K264" i="10"/>
  <c r="I264" i="10"/>
  <c r="G264" i="10"/>
  <c r="U263" i="10"/>
  <c r="T263" i="10"/>
  <c r="O263" i="10"/>
  <c r="N263" i="10"/>
  <c r="M263" i="10"/>
  <c r="K263" i="10"/>
  <c r="I263" i="10"/>
  <c r="G263" i="10"/>
  <c r="S260" i="10"/>
  <c r="R260" i="10"/>
  <c r="Q260" i="10"/>
  <c r="T260" i="10" s="1"/>
  <c r="P260" i="10"/>
  <c r="U260" i="10" s="1"/>
  <c r="L260" i="10"/>
  <c r="K260" i="10"/>
  <c r="J260" i="10"/>
  <c r="H260" i="10"/>
  <c r="F260" i="10"/>
  <c r="E260" i="10"/>
  <c r="D260" i="10"/>
  <c r="I260" i="10" s="1"/>
  <c r="T259" i="10"/>
  <c r="S259" i="10"/>
  <c r="R259" i="10"/>
  <c r="Q259" i="10"/>
  <c r="P259" i="10"/>
  <c r="L259" i="10"/>
  <c r="J259" i="10"/>
  <c r="H259" i="10"/>
  <c r="F259" i="10"/>
  <c r="E259" i="10"/>
  <c r="D259" i="10"/>
  <c r="U258" i="10"/>
  <c r="T258" i="10"/>
  <c r="O258" i="10"/>
  <c r="N258" i="10"/>
  <c r="M258" i="10"/>
  <c r="K258" i="10"/>
  <c r="I258" i="10"/>
  <c r="G258" i="10"/>
  <c r="U257" i="10"/>
  <c r="T257" i="10"/>
  <c r="O257" i="10"/>
  <c r="N257" i="10"/>
  <c r="M257" i="10"/>
  <c r="K257" i="10"/>
  <c r="I257" i="10"/>
  <c r="G257" i="10"/>
  <c r="U256" i="10"/>
  <c r="T256" i="10"/>
  <c r="O256" i="10"/>
  <c r="N256" i="10"/>
  <c r="M256" i="10"/>
  <c r="K256" i="10"/>
  <c r="I256" i="10"/>
  <c r="G256" i="10"/>
  <c r="U255" i="10"/>
  <c r="T255" i="10"/>
  <c r="O255" i="10"/>
  <c r="N255" i="10"/>
  <c r="M255" i="10"/>
  <c r="K255" i="10"/>
  <c r="I255" i="10"/>
  <c r="G255" i="10"/>
  <c r="S254" i="10"/>
  <c r="R254" i="10"/>
  <c r="Q254" i="10"/>
  <c r="P254" i="10"/>
  <c r="N254" i="10"/>
  <c r="L254" i="10"/>
  <c r="J254" i="10"/>
  <c r="H254" i="10"/>
  <c r="F254" i="10"/>
  <c r="E254" i="10"/>
  <c r="D254" i="10"/>
  <c r="U253" i="10"/>
  <c r="T253" i="10"/>
  <c r="O253" i="10"/>
  <c r="N253" i="10"/>
  <c r="M253" i="10"/>
  <c r="K253" i="10"/>
  <c r="I253" i="10"/>
  <c r="G253" i="10"/>
  <c r="U252" i="10"/>
  <c r="T252" i="10"/>
  <c r="O252" i="10"/>
  <c r="N252" i="10"/>
  <c r="M252" i="10"/>
  <c r="K252" i="10"/>
  <c r="I252" i="10"/>
  <c r="G252" i="10"/>
  <c r="U251" i="10"/>
  <c r="T251" i="10"/>
  <c r="N251" i="10"/>
  <c r="O251" i="10" s="1"/>
  <c r="M251" i="10"/>
  <c r="K251" i="10"/>
  <c r="I251" i="10"/>
  <c r="G251" i="10"/>
  <c r="U250" i="10"/>
  <c r="T250" i="10"/>
  <c r="N250" i="10"/>
  <c r="O250" i="10" s="1"/>
  <c r="M250" i="10"/>
  <c r="K250" i="10"/>
  <c r="I250" i="10"/>
  <c r="G250" i="10"/>
  <c r="U249" i="10"/>
  <c r="T249" i="10"/>
  <c r="O249" i="10"/>
  <c r="N249" i="10"/>
  <c r="M249" i="10"/>
  <c r="K249" i="10"/>
  <c r="I249" i="10"/>
  <c r="G249" i="10"/>
  <c r="U248" i="10"/>
  <c r="T248" i="10"/>
  <c r="N248" i="10"/>
  <c r="O248" i="10" s="1"/>
  <c r="M248" i="10"/>
  <c r="K248" i="10"/>
  <c r="I248" i="10"/>
  <c r="G248" i="10"/>
  <c r="S247" i="10"/>
  <c r="T247" i="10" s="1"/>
  <c r="R247" i="10"/>
  <c r="Q247" i="10"/>
  <c r="P247" i="10"/>
  <c r="U247" i="10" s="1"/>
  <c r="N247" i="10"/>
  <c r="L247" i="10"/>
  <c r="J247" i="10"/>
  <c r="H247" i="10"/>
  <c r="F247" i="10"/>
  <c r="E247" i="10"/>
  <c r="D247" i="10"/>
  <c r="U246" i="10"/>
  <c r="T246" i="10"/>
  <c r="O246" i="10"/>
  <c r="N246" i="10"/>
  <c r="M246" i="10"/>
  <c r="K246" i="10"/>
  <c r="I246" i="10"/>
  <c r="G246" i="10"/>
  <c r="U245" i="10"/>
  <c r="T245" i="10"/>
  <c r="N245" i="10"/>
  <c r="O245" i="10" s="1"/>
  <c r="M245" i="10"/>
  <c r="K245" i="10"/>
  <c r="I245" i="10"/>
  <c r="G245" i="10"/>
  <c r="U244" i="10"/>
  <c r="T244" i="10"/>
  <c r="N244" i="10"/>
  <c r="O244" i="10" s="1"/>
  <c r="M244" i="10"/>
  <c r="K244" i="10"/>
  <c r="I244" i="10"/>
  <c r="G244" i="10"/>
  <c r="U243" i="10"/>
  <c r="T243" i="10"/>
  <c r="N243" i="10"/>
  <c r="O243" i="10" s="1"/>
  <c r="M243" i="10"/>
  <c r="K243" i="10"/>
  <c r="I243" i="10"/>
  <c r="G243" i="10"/>
  <c r="U242" i="10"/>
  <c r="T242" i="10"/>
  <c r="O242" i="10"/>
  <c r="N242" i="10"/>
  <c r="M242" i="10"/>
  <c r="K242" i="10"/>
  <c r="I242" i="10"/>
  <c r="G242" i="10"/>
  <c r="U241" i="10"/>
  <c r="T241" i="10"/>
  <c r="O241" i="10"/>
  <c r="N241" i="10"/>
  <c r="M241" i="10"/>
  <c r="K241" i="10"/>
  <c r="I241" i="10"/>
  <c r="G241" i="10"/>
  <c r="S240" i="10"/>
  <c r="R240" i="10"/>
  <c r="Q240" i="10"/>
  <c r="P240" i="10"/>
  <c r="L240" i="10"/>
  <c r="J240" i="10"/>
  <c r="I240" i="10"/>
  <c r="H240" i="10"/>
  <c r="F240" i="10"/>
  <c r="G240" i="10" s="1"/>
  <c r="E240" i="10"/>
  <c r="K240" i="10" s="1"/>
  <c r="D240" i="10"/>
  <c r="U239" i="10"/>
  <c r="T239" i="10"/>
  <c r="N239" i="10"/>
  <c r="O239" i="10" s="1"/>
  <c r="M239" i="10"/>
  <c r="K239" i="10"/>
  <c r="I239" i="10"/>
  <c r="G239" i="10"/>
  <c r="U238" i="10"/>
  <c r="T238" i="10"/>
  <c r="O238" i="10"/>
  <c r="N238" i="10"/>
  <c r="M238" i="10"/>
  <c r="K238" i="10"/>
  <c r="I238" i="10"/>
  <c r="G238" i="10"/>
  <c r="U237" i="10"/>
  <c r="T237" i="10"/>
  <c r="N237" i="10"/>
  <c r="O237" i="10" s="1"/>
  <c r="M237" i="10"/>
  <c r="K237" i="10"/>
  <c r="I237" i="10"/>
  <c r="G237" i="10"/>
  <c r="U236" i="10"/>
  <c r="T236" i="10"/>
  <c r="N236" i="10"/>
  <c r="O236" i="10" s="1"/>
  <c r="M236" i="10"/>
  <c r="K236" i="10"/>
  <c r="I236" i="10"/>
  <c r="G236" i="10"/>
  <c r="U235" i="10"/>
  <c r="T235" i="10"/>
  <c r="N235" i="10"/>
  <c r="O235" i="10" s="1"/>
  <c r="M235" i="10"/>
  <c r="K235" i="10"/>
  <c r="I235" i="10"/>
  <c r="G235" i="10"/>
  <c r="U234" i="10"/>
  <c r="T234" i="10"/>
  <c r="N234" i="10"/>
  <c r="O234" i="10" s="1"/>
  <c r="M234" i="10"/>
  <c r="K234" i="10"/>
  <c r="I234" i="10"/>
  <c r="G234" i="10"/>
  <c r="S231" i="10"/>
  <c r="T231" i="10" s="1"/>
  <c r="R231" i="10"/>
  <c r="Q231" i="10"/>
  <c r="P231" i="10"/>
  <c r="U231" i="10" s="1"/>
  <c r="L231" i="10"/>
  <c r="J231" i="10"/>
  <c r="K231" i="10" s="1"/>
  <c r="H231" i="10"/>
  <c r="G231" i="10"/>
  <c r="F231" i="10"/>
  <c r="N231" i="10" s="1"/>
  <c r="O231" i="10" s="1"/>
  <c r="E231" i="10"/>
  <c r="D231" i="10"/>
  <c r="I231" i="10" s="1"/>
  <c r="S230" i="10"/>
  <c r="R230" i="10"/>
  <c r="Q230" i="10"/>
  <c r="P230" i="10"/>
  <c r="U230" i="10" s="1"/>
  <c r="M230" i="10"/>
  <c r="L230" i="10"/>
  <c r="J230" i="10"/>
  <c r="H230" i="10"/>
  <c r="F230" i="10"/>
  <c r="E230" i="10"/>
  <c r="D230" i="10"/>
  <c r="I230" i="10" s="1"/>
  <c r="U229" i="10"/>
  <c r="T229" i="10"/>
  <c r="O229" i="10"/>
  <c r="N229" i="10"/>
  <c r="M229" i="10"/>
  <c r="K229" i="10"/>
  <c r="I229" i="10"/>
  <c r="G229" i="10"/>
  <c r="U228" i="10"/>
  <c r="T228" i="10"/>
  <c r="O228" i="10"/>
  <c r="N228" i="10"/>
  <c r="M228" i="10"/>
  <c r="K228" i="10"/>
  <c r="I228" i="10"/>
  <c r="G228" i="10"/>
  <c r="U227" i="10"/>
  <c r="T227" i="10"/>
  <c r="O227" i="10"/>
  <c r="N227" i="10"/>
  <c r="M227" i="10"/>
  <c r="K227" i="10"/>
  <c r="I227" i="10"/>
  <c r="G227" i="10"/>
  <c r="U226" i="10"/>
  <c r="T226" i="10"/>
  <c r="O226" i="10"/>
  <c r="N226" i="10"/>
  <c r="M226" i="10"/>
  <c r="K226" i="10"/>
  <c r="I226" i="10"/>
  <c r="G226" i="10"/>
  <c r="U225" i="10"/>
  <c r="T225" i="10"/>
  <c r="O225" i="10"/>
  <c r="N225" i="10"/>
  <c r="M225" i="10"/>
  <c r="K225" i="10"/>
  <c r="I225" i="10"/>
  <c r="G225" i="10"/>
  <c r="S224" i="10"/>
  <c r="T224" i="10" s="1"/>
  <c r="R224" i="10"/>
  <c r="Q224" i="10"/>
  <c r="P224" i="10"/>
  <c r="L224" i="10"/>
  <c r="J224" i="10"/>
  <c r="K224" i="10" s="1"/>
  <c r="H224" i="10"/>
  <c r="F224" i="10"/>
  <c r="E224" i="10"/>
  <c r="D224" i="10"/>
  <c r="U223" i="10"/>
  <c r="T223" i="10"/>
  <c r="O223" i="10"/>
  <c r="N223" i="10"/>
  <c r="M223" i="10"/>
  <c r="K223" i="10"/>
  <c r="I223" i="10"/>
  <c r="G223" i="10"/>
  <c r="U222" i="10"/>
  <c r="T222" i="10"/>
  <c r="O222" i="10"/>
  <c r="N222" i="10"/>
  <c r="M222" i="10"/>
  <c r="K222" i="10"/>
  <c r="I222" i="10"/>
  <c r="G222" i="10"/>
  <c r="U221" i="10"/>
  <c r="T221" i="10"/>
  <c r="N221" i="10"/>
  <c r="O221" i="10" s="1"/>
  <c r="M221" i="10"/>
  <c r="K221" i="10"/>
  <c r="I221" i="10"/>
  <c r="G221" i="10"/>
  <c r="U220" i="10"/>
  <c r="T220" i="10"/>
  <c r="N220" i="10"/>
  <c r="O220" i="10" s="1"/>
  <c r="M220" i="10"/>
  <c r="K220" i="10"/>
  <c r="I220" i="10"/>
  <c r="G220" i="10"/>
  <c r="U219" i="10"/>
  <c r="T219" i="10"/>
  <c r="N219" i="10"/>
  <c r="O219" i="10" s="1"/>
  <c r="M219" i="10"/>
  <c r="K219" i="10"/>
  <c r="I219" i="10"/>
  <c r="G219" i="10"/>
  <c r="U218" i="10"/>
  <c r="T218" i="10"/>
  <c r="N218" i="10"/>
  <c r="O218" i="10" s="1"/>
  <c r="M218" i="10"/>
  <c r="K218" i="10"/>
  <c r="I218" i="10"/>
  <c r="G218" i="10"/>
  <c r="U217" i="10"/>
  <c r="T217" i="10"/>
  <c r="N217" i="10"/>
  <c r="O217" i="10" s="1"/>
  <c r="M217" i="10"/>
  <c r="K217" i="10"/>
  <c r="I217" i="10"/>
  <c r="G217" i="10"/>
  <c r="U216" i="10"/>
  <c r="S216" i="10"/>
  <c r="R216" i="10"/>
  <c r="Q216" i="10"/>
  <c r="T216" i="10" s="1"/>
  <c r="P216" i="10"/>
  <c r="M216" i="10"/>
  <c r="L216" i="10"/>
  <c r="J216" i="10"/>
  <c r="I216" i="10"/>
  <c r="H216" i="10"/>
  <c r="F216" i="10"/>
  <c r="G216" i="10" s="1"/>
  <c r="E216" i="10"/>
  <c r="D216" i="10"/>
  <c r="U215" i="10"/>
  <c r="T215" i="10"/>
  <c r="O215" i="10"/>
  <c r="N215" i="10"/>
  <c r="M215" i="10"/>
  <c r="K215" i="10"/>
  <c r="I215" i="10"/>
  <c r="G215" i="10"/>
  <c r="U214" i="10"/>
  <c r="T214" i="10"/>
  <c r="O214" i="10"/>
  <c r="N214" i="10"/>
  <c r="M214" i="10"/>
  <c r="K214" i="10"/>
  <c r="I214" i="10"/>
  <c r="G214" i="10"/>
  <c r="U213" i="10"/>
  <c r="T213" i="10"/>
  <c r="O213" i="10"/>
  <c r="N213" i="10"/>
  <c r="M213" i="10"/>
  <c r="K213" i="10"/>
  <c r="I213" i="10"/>
  <c r="G213" i="10"/>
  <c r="U212" i="10"/>
  <c r="T212" i="10"/>
  <c r="O212" i="10"/>
  <c r="N212" i="10"/>
  <c r="M212" i="10"/>
  <c r="K212" i="10"/>
  <c r="I212" i="10"/>
  <c r="G212" i="10"/>
  <c r="U211" i="10"/>
  <c r="T211" i="10"/>
  <c r="O211" i="10"/>
  <c r="N211" i="10"/>
  <c r="M211" i="10"/>
  <c r="K211" i="10"/>
  <c r="I211" i="10"/>
  <c r="G211" i="10"/>
  <c r="U210" i="10"/>
  <c r="T210" i="10"/>
  <c r="O210" i="10"/>
  <c r="N210" i="10"/>
  <c r="M210" i="10"/>
  <c r="K210" i="10"/>
  <c r="I210" i="10"/>
  <c r="G210" i="10"/>
  <c r="U209" i="10"/>
  <c r="T209" i="10"/>
  <c r="O209" i="10"/>
  <c r="N209" i="10"/>
  <c r="M209" i="10"/>
  <c r="K209" i="10"/>
  <c r="I209" i="10"/>
  <c r="G209" i="10"/>
  <c r="U208" i="10"/>
  <c r="T208" i="10"/>
  <c r="O208" i="10"/>
  <c r="N208" i="10"/>
  <c r="M208" i="10"/>
  <c r="K208" i="10"/>
  <c r="I208" i="10"/>
  <c r="G208" i="10"/>
  <c r="S205" i="10"/>
  <c r="R205" i="10"/>
  <c r="Q205" i="10"/>
  <c r="P205" i="10"/>
  <c r="U205" i="10" s="1"/>
  <c r="L205" i="10"/>
  <c r="J205" i="10"/>
  <c r="H205" i="10"/>
  <c r="F205" i="10"/>
  <c r="E205" i="10"/>
  <c r="M205" i="10" s="1"/>
  <c r="D205" i="10"/>
  <c r="S204" i="10"/>
  <c r="R204" i="10"/>
  <c r="Q204" i="10"/>
  <c r="T204" i="10" s="1"/>
  <c r="P204" i="10"/>
  <c r="L204" i="10"/>
  <c r="J204" i="10"/>
  <c r="H204" i="10"/>
  <c r="U204" i="10" s="1"/>
  <c r="F204" i="10"/>
  <c r="E204" i="10"/>
  <c r="D204" i="10"/>
  <c r="I204" i="10" s="1"/>
  <c r="U203" i="10"/>
  <c r="T203" i="10"/>
  <c r="O203" i="10"/>
  <c r="N203" i="10"/>
  <c r="M203" i="10"/>
  <c r="K203" i="10"/>
  <c r="I203" i="10"/>
  <c r="G203" i="10"/>
  <c r="U202" i="10"/>
  <c r="T202" i="10"/>
  <c r="O202" i="10"/>
  <c r="N202" i="10"/>
  <c r="M202" i="10"/>
  <c r="K202" i="10"/>
  <c r="I202" i="10"/>
  <c r="G202" i="10"/>
  <c r="U201" i="10"/>
  <c r="T201" i="10"/>
  <c r="O201" i="10"/>
  <c r="N201" i="10"/>
  <c r="M201" i="10"/>
  <c r="K201" i="10"/>
  <c r="I201" i="10"/>
  <c r="G201" i="10"/>
  <c r="U200" i="10"/>
  <c r="T200" i="10"/>
  <c r="O200" i="10"/>
  <c r="N200" i="10"/>
  <c r="M200" i="10"/>
  <c r="K200" i="10"/>
  <c r="I200" i="10"/>
  <c r="G200" i="10"/>
  <c r="U199" i="10"/>
  <c r="T199" i="10"/>
  <c r="O199" i="10"/>
  <c r="N199" i="10"/>
  <c r="M199" i="10"/>
  <c r="K199" i="10"/>
  <c r="I199" i="10"/>
  <c r="G199" i="10"/>
  <c r="S198" i="10"/>
  <c r="R198" i="10"/>
  <c r="Q198" i="10"/>
  <c r="P198" i="10"/>
  <c r="L198" i="10"/>
  <c r="J198" i="10"/>
  <c r="H198" i="10"/>
  <c r="F198" i="10"/>
  <c r="E198" i="10"/>
  <c r="M198" i="10" s="1"/>
  <c r="D198" i="10"/>
  <c r="U197" i="10"/>
  <c r="T197" i="10"/>
  <c r="N197" i="10"/>
  <c r="O197" i="10" s="1"/>
  <c r="M197" i="10"/>
  <c r="K197" i="10"/>
  <c r="I197" i="10"/>
  <c r="G197" i="10"/>
  <c r="U196" i="10"/>
  <c r="T196" i="10"/>
  <c r="N196" i="10"/>
  <c r="O196" i="10" s="1"/>
  <c r="M196" i="10"/>
  <c r="K196" i="10"/>
  <c r="I196" i="10"/>
  <c r="G196" i="10"/>
  <c r="U195" i="10"/>
  <c r="T195" i="10"/>
  <c r="N195" i="10"/>
  <c r="O195" i="10" s="1"/>
  <c r="M195" i="10"/>
  <c r="K195" i="10"/>
  <c r="I195" i="10"/>
  <c r="G195" i="10"/>
  <c r="U194" i="10"/>
  <c r="T194" i="10"/>
  <c r="O194" i="10"/>
  <c r="N194" i="10"/>
  <c r="M194" i="10"/>
  <c r="K194" i="10"/>
  <c r="I194" i="10"/>
  <c r="G194" i="10"/>
  <c r="U193" i="10"/>
  <c r="T193" i="10"/>
  <c r="N193" i="10"/>
  <c r="O193" i="10" s="1"/>
  <c r="M193" i="10"/>
  <c r="K193" i="10"/>
  <c r="I193" i="10"/>
  <c r="G193" i="10"/>
  <c r="U192" i="10"/>
  <c r="T192" i="10"/>
  <c r="N192" i="10"/>
  <c r="O192" i="10" s="1"/>
  <c r="M192" i="10"/>
  <c r="K192" i="10"/>
  <c r="I192" i="10"/>
  <c r="G192" i="10"/>
  <c r="U191" i="10"/>
  <c r="S191" i="10"/>
  <c r="R191" i="10"/>
  <c r="Q191" i="10"/>
  <c r="T191" i="10" s="1"/>
  <c r="P191" i="10"/>
  <c r="L191" i="10"/>
  <c r="J191" i="10"/>
  <c r="I191" i="10"/>
  <c r="H191" i="10"/>
  <c r="F191" i="10"/>
  <c r="G191" i="10" s="1"/>
  <c r="E191" i="10"/>
  <c r="K191" i="10" s="1"/>
  <c r="D191" i="10"/>
  <c r="U190" i="10"/>
  <c r="T190" i="10"/>
  <c r="N190" i="10"/>
  <c r="O190" i="10" s="1"/>
  <c r="M190" i="10"/>
  <c r="K190" i="10"/>
  <c r="I190" i="10"/>
  <c r="G190" i="10"/>
  <c r="U189" i="10"/>
  <c r="T189" i="10"/>
  <c r="N189" i="10"/>
  <c r="O189" i="10" s="1"/>
  <c r="M189" i="10"/>
  <c r="K189" i="10"/>
  <c r="I189" i="10"/>
  <c r="G189" i="10"/>
  <c r="U188" i="10"/>
  <c r="T188" i="10"/>
  <c r="N188" i="10"/>
  <c r="O188" i="10" s="1"/>
  <c r="M188" i="10"/>
  <c r="K188" i="10"/>
  <c r="I188" i="10"/>
  <c r="G188" i="10"/>
  <c r="U187" i="10"/>
  <c r="T187" i="10"/>
  <c r="O187" i="10"/>
  <c r="N187" i="10"/>
  <c r="M187" i="10"/>
  <c r="K187" i="10"/>
  <c r="I187" i="10"/>
  <c r="G187" i="10"/>
  <c r="U186" i="10"/>
  <c r="T186" i="10"/>
  <c r="O186" i="10"/>
  <c r="N186" i="10"/>
  <c r="M186" i="10"/>
  <c r="K186" i="10"/>
  <c r="I186" i="10"/>
  <c r="G186" i="10"/>
  <c r="S185" i="10"/>
  <c r="T185" i="10" s="1"/>
  <c r="R185" i="10"/>
  <c r="Q185" i="10"/>
  <c r="P185" i="10"/>
  <c r="L185" i="10"/>
  <c r="K185" i="10"/>
  <c r="J185" i="10"/>
  <c r="H185" i="10"/>
  <c r="F185" i="10"/>
  <c r="E185" i="10"/>
  <c r="D185" i="10"/>
  <c r="U184" i="10"/>
  <c r="T184" i="10"/>
  <c r="N184" i="10"/>
  <c r="O184" i="10" s="1"/>
  <c r="M184" i="10"/>
  <c r="K184" i="10"/>
  <c r="I184" i="10"/>
  <c r="G184" i="10"/>
  <c r="U183" i="10"/>
  <c r="T183" i="10"/>
  <c r="N183" i="10"/>
  <c r="O183" i="10" s="1"/>
  <c r="M183" i="10"/>
  <c r="K183" i="10"/>
  <c r="I183" i="10"/>
  <c r="G183" i="10"/>
  <c r="U182" i="10"/>
  <c r="T182" i="10"/>
  <c r="N182" i="10"/>
  <c r="O182" i="10" s="1"/>
  <c r="M182" i="10"/>
  <c r="K182" i="10"/>
  <c r="I182" i="10"/>
  <c r="G182" i="10"/>
  <c r="U181" i="10"/>
  <c r="T181" i="10"/>
  <c r="N181" i="10"/>
  <c r="O181" i="10" s="1"/>
  <c r="M181" i="10"/>
  <c r="K181" i="10"/>
  <c r="I181" i="10"/>
  <c r="G181" i="10"/>
  <c r="U180" i="10"/>
  <c r="T180" i="10"/>
  <c r="O180" i="10"/>
  <c r="N180" i="10"/>
  <c r="M180" i="10"/>
  <c r="K180" i="10"/>
  <c r="I180" i="10"/>
  <c r="G180" i="10"/>
  <c r="S179" i="10"/>
  <c r="R179" i="10"/>
  <c r="Q179" i="10"/>
  <c r="P179" i="10"/>
  <c r="U179" i="10" s="1"/>
  <c r="L179" i="10"/>
  <c r="J179" i="10"/>
  <c r="I179" i="10"/>
  <c r="H179" i="10"/>
  <c r="F179" i="10"/>
  <c r="G179" i="10" s="1"/>
  <c r="E179" i="10"/>
  <c r="K179" i="10" s="1"/>
  <c r="D179" i="10"/>
  <c r="U178" i="10"/>
  <c r="T178" i="10"/>
  <c r="O178" i="10"/>
  <c r="N178" i="10"/>
  <c r="M178" i="10"/>
  <c r="K178" i="10"/>
  <c r="I178" i="10"/>
  <c r="G178" i="10"/>
  <c r="U177" i="10"/>
  <c r="T177" i="10"/>
  <c r="N177" i="10"/>
  <c r="O177" i="10" s="1"/>
  <c r="M177" i="10"/>
  <c r="K177" i="10"/>
  <c r="I177" i="10"/>
  <c r="G177" i="10"/>
  <c r="U176" i="10"/>
  <c r="T176" i="10"/>
  <c r="N176" i="10"/>
  <c r="O176" i="10" s="1"/>
  <c r="M176" i="10"/>
  <c r="K176" i="10"/>
  <c r="I176" i="10"/>
  <c r="G176" i="10"/>
  <c r="U175" i="10"/>
  <c r="T175" i="10"/>
  <c r="N175" i="10"/>
  <c r="O175" i="10" s="1"/>
  <c r="M175" i="10"/>
  <c r="K175" i="10"/>
  <c r="I175" i="10"/>
  <c r="G175" i="10"/>
  <c r="U174" i="10"/>
  <c r="T174" i="10"/>
  <c r="N174" i="10"/>
  <c r="O174" i="10" s="1"/>
  <c r="M174" i="10"/>
  <c r="K174" i="10"/>
  <c r="I174" i="10"/>
  <c r="G174" i="10"/>
  <c r="U173" i="10"/>
  <c r="T173" i="10"/>
  <c r="N173" i="10"/>
  <c r="O173" i="10" s="1"/>
  <c r="M173" i="10"/>
  <c r="K173" i="10"/>
  <c r="I173" i="10"/>
  <c r="G173" i="10"/>
  <c r="S170" i="10"/>
  <c r="T170" i="10" s="1"/>
  <c r="R170" i="10"/>
  <c r="Q170" i="10"/>
  <c r="P170" i="10"/>
  <c r="U170" i="10" s="1"/>
  <c r="L170" i="10"/>
  <c r="J170" i="10"/>
  <c r="H170" i="10"/>
  <c r="F170" i="10"/>
  <c r="N170" i="10" s="1"/>
  <c r="E170" i="10"/>
  <c r="D170" i="10"/>
  <c r="U169" i="10"/>
  <c r="S169" i="10"/>
  <c r="R169" i="10"/>
  <c r="Q169" i="10"/>
  <c r="T169" i="10" s="1"/>
  <c r="P169" i="10"/>
  <c r="M169" i="10"/>
  <c r="L169" i="10"/>
  <c r="J169" i="10"/>
  <c r="I169" i="10"/>
  <c r="H169" i="10"/>
  <c r="F169" i="10"/>
  <c r="G169" i="10" s="1"/>
  <c r="E169" i="10"/>
  <c r="K169" i="10" s="1"/>
  <c r="D169" i="10"/>
  <c r="U168" i="10"/>
  <c r="T168" i="10"/>
  <c r="O168" i="10"/>
  <c r="N168" i="10"/>
  <c r="M168" i="10"/>
  <c r="K168" i="10"/>
  <c r="I168" i="10"/>
  <c r="G168" i="10"/>
  <c r="U167" i="10"/>
  <c r="T167" i="10"/>
  <c r="N167" i="10"/>
  <c r="O167" i="10" s="1"/>
  <c r="M167" i="10"/>
  <c r="K167" i="10"/>
  <c r="I167" i="10"/>
  <c r="G167" i="10"/>
  <c r="U166" i="10"/>
  <c r="T166" i="10"/>
  <c r="N166" i="10"/>
  <c r="O166" i="10" s="1"/>
  <c r="M166" i="10"/>
  <c r="K166" i="10"/>
  <c r="I166" i="10"/>
  <c r="G166" i="10"/>
  <c r="U165" i="10"/>
  <c r="T165" i="10"/>
  <c r="N165" i="10"/>
  <c r="O165" i="10" s="1"/>
  <c r="M165" i="10"/>
  <c r="K165" i="10"/>
  <c r="I165" i="10"/>
  <c r="G165" i="10"/>
  <c r="U164" i="10"/>
  <c r="T164" i="10"/>
  <c r="N164" i="10"/>
  <c r="O164" i="10" s="1"/>
  <c r="M164" i="10"/>
  <c r="K164" i="10"/>
  <c r="I164" i="10"/>
  <c r="G164" i="10"/>
  <c r="S163" i="10"/>
  <c r="R163" i="10"/>
  <c r="Q163" i="10"/>
  <c r="P163" i="10"/>
  <c r="L163" i="10"/>
  <c r="J163" i="10"/>
  <c r="H163" i="10"/>
  <c r="F163" i="10"/>
  <c r="E163" i="10"/>
  <c r="K163" i="10" s="1"/>
  <c r="D163" i="10"/>
  <c r="U162" i="10"/>
  <c r="T162" i="10"/>
  <c r="O162" i="10"/>
  <c r="N162" i="10"/>
  <c r="M162" i="10"/>
  <c r="K162" i="10"/>
  <c r="I162" i="10"/>
  <c r="G162" i="10"/>
  <c r="U161" i="10"/>
  <c r="T161" i="10"/>
  <c r="O161" i="10"/>
  <c r="N161" i="10"/>
  <c r="M161" i="10"/>
  <c r="K161" i="10"/>
  <c r="I161" i="10"/>
  <c r="G161" i="10"/>
  <c r="U160" i="10"/>
  <c r="T160" i="10"/>
  <c r="N160" i="10"/>
  <c r="O160" i="10" s="1"/>
  <c r="M160" i="10"/>
  <c r="K160" i="10"/>
  <c r="I160" i="10"/>
  <c r="G160" i="10"/>
  <c r="U159" i="10"/>
  <c r="T159" i="10"/>
  <c r="N159" i="10"/>
  <c r="O159" i="10" s="1"/>
  <c r="M159" i="10"/>
  <c r="K159" i="10"/>
  <c r="I159" i="10"/>
  <c r="G159" i="10"/>
  <c r="U158" i="10"/>
  <c r="T158" i="10"/>
  <c r="N158" i="10"/>
  <c r="O158" i="10" s="1"/>
  <c r="M158" i="10"/>
  <c r="K158" i="10"/>
  <c r="I158" i="10"/>
  <c r="G158" i="10"/>
  <c r="S157" i="10"/>
  <c r="R157" i="10"/>
  <c r="Q157" i="10"/>
  <c r="P157" i="10"/>
  <c r="L157" i="10"/>
  <c r="J157" i="10"/>
  <c r="H157" i="10"/>
  <c r="U157" i="10" s="1"/>
  <c r="F157" i="10"/>
  <c r="E157" i="10"/>
  <c r="D157" i="10"/>
  <c r="U156" i="10"/>
  <c r="T156" i="10"/>
  <c r="O156" i="10"/>
  <c r="N156" i="10"/>
  <c r="M156" i="10"/>
  <c r="K156" i="10"/>
  <c r="I156" i="10"/>
  <c r="G156" i="10"/>
  <c r="U155" i="10"/>
  <c r="T155" i="10"/>
  <c r="O155" i="10"/>
  <c r="N155" i="10"/>
  <c r="M155" i="10"/>
  <c r="K155" i="10"/>
  <c r="I155" i="10"/>
  <c r="G155" i="10"/>
  <c r="U154" i="10"/>
  <c r="T154" i="10"/>
  <c r="O154" i="10"/>
  <c r="N154" i="10"/>
  <c r="M154" i="10"/>
  <c r="K154" i="10"/>
  <c r="I154" i="10"/>
  <c r="G154" i="10"/>
  <c r="U153" i="10"/>
  <c r="T153" i="10"/>
  <c r="O153" i="10"/>
  <c r="N153" i="10"/>
  <c r="M153" i="10"/>
  <c r="K153" i="10"/>
  <c r="I153" i="10"/>
  <c r="G153" i="10"/>
  <c r="U152" i="10"/>
  <c r="T152" i="10"/>
  <c r="O152" i="10"/>
  <c r="N152" i="10"/>
  <c r="M152" i="10"/>
  <c r="K152" i="10"/>
  <c r="I152" i="10"/>
  <c r="G152" i="10"/>
  <c r="U151" i="10"/>
  <c r="T151" i="10"/>
  <c r="O151" i="10"/>
  <c r="N151" i="10"/>
  <c r="M151" i="10"/>
  <c r="K151" i="10"/>
  <c r="I151" i="10"/>
  <c r="G151" i="10"/>
  <c r="S150" i="10"/>
  <c r="R150" i="10"/>
  <c r="Q150" i="10"/>
  <c r="T150" i="10" s="1"/>
  <c r="P150" i="10"/>
  <c r="L150" i="10"/>
  <c r="J150" i="10"/>
  <c r="H150" i="10"/>
  <c r="F150" i="10"/>
  <c r="N150" i="10" s="1"/>
  <c r="E150" i="10"/>
  <c r="D150" i="10"/>
  <c r="U149" i="10"/>
  <c r="T149" i="10"/>
  <c r="N149" i="10"/>
  <c r="O149" i="10" s="1"/>
  <c r="M149" i="10"/>
  <c r="K149" i="10"/>
  <c r="I149" i="10"/>
  <c r="G149" i="10"/>
  <c r="U148" i="10"/>
  <c r="T148" i="10"/>
  <c r="N148" i="10"/>
  <c r="O148" i="10" s="1"/>
  <c r="M148" i="10"/>
  <c r="K148" i="10"/>
  <c r="I148" i="10"/>
  <c r="G148" i="10"/>
  <c r="U147" i="10"/>
  <c r="T147" i="10"/>
  <c r="N147" i="10"/>
  <c r="O147" i="10" s="1"/>
  <c r="M147" i="10"/>
  <c r="K147" i="10"/>
  <c r="I147" i="10"/>
  <c r="G147" i="10"/>
  <c r="U146" i="10"/>
  <c r="T146" i="10"/>
  <c r="N146" i="10"/>
  <c r="O146" i="10" s="1"/>
  <c r="M146" i="10"/>
  <c r="K146" i="10"/>
  <c r="I146" i="10"/>
  <c r="G146" i="10"/>
  <c r="U145" i="10"/>
  <c r="T145" i="10"/>
  <c r="N145" i="10"/>
  <c r="O145" i="10" s="1"/>
  <c r="M145" i="10"/>
  <c r="K145" i="10"/>
  <c r="I145" i="10"/>
  <c r="G145" i="10"/>
  <c r="S144" i="10"/>
  <c r="R144" i="10"/>
  <c r="Q144" i="10"/>
  <c r="T144" i="10" s="1"/>
  <c r="P144" i="10"/>
  <c r="L144" i="10"/>
  <c r="J144" i="10"/>
  <c r="H144" i="10"/>
  <c r="U144" i="10" s="1"/>
  <c r="F144" i="10"/>
  <c r="E144" i="10"/>
  <c r="D144" i="10"/>
  <c r="U143" i="10"/>
  <c r="T143" i="10"/>
  <c r="O143" i="10"/>
  <c r="N143" i="10"/>
  <c r="M143" i="10"/>
  <c r="K143" i="10"/>
  <c r="I143" i="10"/>
  <c r="G143" i="10"/>
  <c r="U142" i="10"/>
  <c r="T142" i="10"/>
  <c r="O142" i="10"/>
  <c r="N142" i="10"/>
  <c r="M142" i="10"/>
  <c r="K142" i="10"/>
  <c r="I142" i="10"/>
  <c r="G142" i="10"/>
  <c r="U141" i="10"/>
  <c r="T141" i="10"/>
  <c r="O141" i="10"/>
  <c r="N141" i="10"/>
  <c r="M141" i="10"/>
  <c r="K141" i="10"/>
  <c r="I141" i="10"/>
  <c r="G141" i="10"/>
  <c r="U140" i="10"/>
  <c r="T140" i="10"/>
  <c r="O140" i="10"/>
  <c r="N140" i="10"/>
  <c r="M140" i="10"/>
  <c r="K140" i="10"/>
  <c r="I140" i="10"/>
  <c r="G140" i="10"/>
  <c r="U139" i="10"/>
  <c r="T139" i="10"/>
  <c r="O139" i="10"/>
  <c r="N139" i="10"/>
  <c r="M139" i="10"/>
  <c r="K139" i="10"/>
  <c r="I139" i="10"/>
  <c r="G139" i="10"/>
  <c r="U138" i="10"/>
  <c r="T138" i="10"/>
  <c r="O138" i="10"/>
  <c r="N138" i="10"/>
  <c r="M138" i="10"/>
  <c r="K138" i="10"/>
  <c r="I138" i="10"/>
  <c r="G138" i="10"/>
  <c r="S137" i="10"/>
  <c r="T137" i="10" s="1"/>
  <c r="R137" i="10"/>
  <c r="Q137" i="10"/>
  <c r="P137" i="10"/>
  <c r="L137" i="10"/>
  <c r="J137" i="10"/>
  <c r="H137" i="10"/>
  <c r="F137" i="10"/>
  <c r="N137" i="10" s="1"/>
  <c r="E137" i="10"/>
  <c r="K137" i="10" s="1"/>
  <c r="D137" i="10"/>
  <c r="U136" i="10"/>
  <c r="T136" i="10"/>
  <c r="O136" i="10"/>
  <c r="N136" i="10"/>
  <c r="M136" i="10"/>
  <c r="K136" i="10"/>
  <c r="I136" i="10"/>
  <c r="G136" i="10"/>
  <c r="U135" i="10"/>
  <c r="T135" i="10"/>
  <c r="O135" i="10"/>
  <c r="N135" i="10"/>
  <c r="M135" i="10"/>
  <c r="K135" i="10"/>
  <c r="I135" i="10"/>
  <c r="G135" i="10"/>
  <c r="U134" i="10"/>
  <c r="T134" i="10"/>
  <c r="N134" i="10"/>
  <c r="O134" i="10" s="1"/>
  <c r="M134" i="10"/>
  <c r="K134" i="10"/>
  <c r="I134" i="10"/>
  <c r="G134" i="10"/>
  <c r="U133" i="10"/>
  <c r="T133" i="10"/>
  <c r="N133" i="10"/>
  <c r="O133" i="10" s="1"/>
  <c r="M133" i="10"/>
  <c r="K133" i="10"/>
  <c r="I133" i="10"/>
  <c r="G133" i="10"/>
  <c r="U132" i="10"/>
  <c r="S132" i="10"/>
  <c r="R132" i="10"/>
  <c r="Q132" i="10"/>
  <c r="T132" i="10" s="1"/>
  <c r="P132" i="10"/>
  <c r="L132" i="10"/>
  <c r="J132" i="10"/>
  <c r="I132" i="10"/>
  <c r="H132" i="10"/>
  <c r="F132" i="10"/>
  <c r="G132" i="10" s="1"/>
  <c r="E132" i="10"/>
  <c r="M132" i="10" s="1"/>
  <c r="D132" i="10"/>
  <c r="U131" i="10"/>
  <c r="T131" i="10"/>
  <c r="O131" i="10"/>
  <c r="N131" i="10"/>
  <c r="M131" i="10"/>
  <c r="K131" i="10"/>
  <c r="I131" i="10"/>
  <c r="G131" i="10"/>
  <c r="U130" i="10"/>
  <c r="T130" i="10"/>
  <c r="O130" i="10"/>
  <c r="N130" i="10"/>
  <c r="M130" i="10"/>
  <c r="K130" i="10"/>
  <c r="I130" i="10"/>
  <c r="G130" i="10"/>
  <c r="U129" i="10"/>
  <c r="T129" i="10"/>
  <c r="O129" i="10"/>
  <c r="N129" i="10"/>
  <c r="M129" i="10"/>
  <c r="K129" i="10"/>
  <c r="I129" i="10"/>
  <c r="G129" i="10"/>
  <c r="U128" i="10"/>
  <c r="T128" i="10"/>
  <c r="O128" i="10"/>
  <c r="N128" i="10"/>
  <c r="M128" i="10"/>
  <c r="K128" i="10"/>
  <c r="I128" i="10"/>
  <c r="G128" i="10"/>
  <c r="U127" i="10"/>
  <c r="T127" i="10"/>
  <c r="O127" i="10"/>
  <c r="N127" i="10"/>
  <c r="M127" i="10"/>
  <c r="K127" i="10"/>
  <c r="I127" i="10"/>
  <c r="G127" i="10"/>
  <c r="S126" i="10"/>
  <c r="R126" i="10"/>
  <c r="Q126" i="10"/>
  <c r="T126" i="10" s="1"/>
  <c r="P126" i="10"/>
  <c r="L126" i="10"/>
  <c r="J126" i="10"/>
  <c r="H126" i="10"/>
  <c r="F126" i="10"/>
  <c r="E126" i="10"/>
  <c r="D126" i="10"/>
  <c r="U125" i="10"/>
  <c r="T125" i="10"/>
  <c r="O125" i="10"/>
  <c r="N125" i="10"/>
  <c r="M125" i="10"/>
  <c r="K125" i="10"/>
  <c r="I125" i="10"/>
  <c r="G125" i="10"/>
  <c r="U124" i="10"/>
  <c r="T124" i="10"/>
  <c r="N124" i="10"/>
  <c r="O124" i="10" s="1"/>
  <c r="M124" i="10"/>
  <c r="K124" i="10"/>
  <c r="I124" i="10"/>
  <c r="G124" i="10"/>
  <c r="U123" i="10"/>
  <c r="T123" i="10"/>
  <c r="N123" i="10"/>
  <c r="O123" i="10" s="1"/>
  <c r="M123" i="10"/>
  <c r="K123" i="10"/>
  <c r="I123" i="10"/>
  <c r="G123" i="10"/>
  <c r="U122" i="10"/>
  <c r="T122" i="10"/>
  <c r="O122" i="10"/>
  <c r="N122" i="10"/>
  <c r="M122" i="10"/>
  <c r="K122" i="10"/>
  <c r="I122" i="10"/>
  <c r="G122" i="10"/>
  <c r="U121" i="10"/>
  <c r="S121" i="10"/>
  <c r="R121" i="10"/>
  <c r="Q121" i="10"/>
  <c r="P121" i="10"/>
  <c r="L121" i="10"/>
  <c r="J121" i="10"/>
  <c r="H121" i="10"/>
  <c r="F121" i="10"/>
  <c r="G121" i="10" s="1"/>
  <c r="E121" i="10"/>
  <c r="D121" i="10"/>
  <c r="I121" i="10" s="1"/>
  <c r="U120" i="10"/>
  <c r="T120" i="10"/>
  <c r="O120" i="10"/>
  <c r="N120" i="10"/>
  <c r="M120" i="10"/>
  <c r="K120" i="10"/>
  <c r="I120" i="10"/>
  <c r="G120" i="10"/>
  <c r="U119" i="10"/>
  <c r="T119" i="10"/>
  <c r="O119" i="10"/>
  <c r="N119" i="10"/>
  <c r="M119" i="10"/>
  <c r="K119" i="10"/>
  <c r="I119" i="10"/>
  <c r="G119" i="10"/>
  <c r="U118" i="10"/>
  <c r="T118" i="10"/>
  <c r="O118" i="10"/>
  <c r="N118" i="10"/>
  <c r="M118" i="10"/>
  <c r="K118" i="10"/>
  <c r="I118" i="10"/>
  <c r="G118" i="10"/>
  <c r="U117" i="10"/>
  <c r="T117" i="10"/>
  <c r="O117" i="10"/>
  <c r="N117" i="10"/>
  <c r="M117" i="10"/>
  <c r="K117" i="10"/>
  <c r="I117" i="10"/>
  <c r="G117" i="10"/>
  <c r="U116" i="10"/>
  <c r="T116" i="10"/>
  <c r="O116" i="10"/>
  <c r="N116" i="10"/>
  <c r="M116" i="10"/>
  <c r="K116" i="10"/>
  <c r="I116" i="10"/>
  <c r="G116" i="10"/>
  <c r="U115" i="10"/>
  <c r="T115" i="10"/>
  <c r="O115" i="10"/>
  <c r="N115" i="10"/>
  <c r="M115" i="10"/>
  <c r="K115" i="10"/>
  <c r="I115" i="10"/>
  <c r="G115" i="10"/>
  <c r="U114" i="10"/>
  <c r="T114" i="10"/>
  <c r="O114" i="10"/>
  <c r="N114" i="10"/>
  <c r="M114" i="10"/>
  <c r="K114" i="10"/>
  <c r="I114" i="10"/>
  <c r="G114" i="10"/>
  <c r="U113" i="10"/>
  <c r="T113" i="10"/>
  <c r="O113" i="10"/>
  <c r="N113" i="10"/>
  <c r="M113" i="10"/>
  <c r="K113" i="10"/>
  <c r="I113" i="10"/>
  <c r="G113" i="10"/>
  <c r="S112" i="10"/>
  <c r="T112" i="10" s="1"/>
  <c r="R112" i="10"/>
  <c r="Q112" i="10"/>
  <c r="P112" i="10"/>
  <c r="L112" i="10"/>
  <c r="J112" i="10"/>
  <c r="H112" i="10"/>
  <c r="F112" i="10"/>
  <c r="E112" i="10"/>
  <c r="D112" i="10"/>
  <c r="U111" i="10"/>
  <c r="T111" i="10"/>
  <c r="O111" i="10"/>
  <c r="N111" i="10"/>
  <c r="M111" i="10"/>
  <c r="K111" i="10"/>
  <c r="I111" i="10"/>
  <c r="G111" i="10"/>
  <c r="U110" i="10"/>
  <c r="T110" i="10"/>
  <c r="N110" i="10"/>
  <c r="O110" i="10" s="1"/>
  <c r="M110" i="10"/>
  <c r="K110" i="10"/>
  <c r="I110" i="10"/>
  <c r="G110" i="10"/>
  <c r="U109" i="10"/>
  <c r="T109" i="10"/>
  <c r="N109" i="10"/>
  <c r="O109" i="10" s="1"/>
  <c r="M109" i="10"/>
  <c r="K109" i="10"/>
  <c r="I109" i="10"/>
  <c r="G109" i="10"/>
  <c r="U108" i="10"/>
  <c r="T108" i="10"/>
  <c r="N108" i="10"/>
  <c r="O108" i="10" s="1"/>
  <c r="M108" i="10"/>
  <c r="K108" i="10"/>
  <c r="I108" i="10"/>
  <c r="G108" i="10"/>
  <c r="U107" i="10"/>
  <c r="T107" i="10"/>
  <c r="N107" i="10"/>
  <c r="O107" i="10" s="1"/>
  <c r="M107" i="10"/>
  <c r="K107" i="10"/>
  <c r="I107" i="10"/>
  <c r="G107" i="10"/>
  <c r="S106" i="10"/>
  <c r="R106" i="10"/>
  <c r="Q106" i="10"/>
  <c r="P106" i="10"/>
  <c r="U106" i="10" s="1"/>
  <c r="L106" i="10"/>
  <c r="J106" i="10"/>
  <c r="H106" i="10"/>
  <c r="F106" i="10"/>
  <c r="G106" i="10" s="1"/>
  <c r="E106" i="10"/>
  <c r="M106" i="10" s="1"/>
  <c r="D106" i="10"/>
  <c r="I106" i="10" s="1"/>
  <c r="U105" i="10"/>
  <c r="T105" i="10"/>
  <c r="O105" i="10"/>
  <c r="N105" i="10"/>
  <c r="M105" i="10"/>
  <c r="K105" i="10"/>
  <c r="I105" i="10"/>
  <c r="G105" i="10"/>
  <c r="T102" i="10"/>
  <c r="S102" i="10"/>
  <c r="R102" i="10"/>
  <c r="Q102" i="10"/>
  <c r="P102" i="10"/>
  <c r="L102" i="10"/>
  <c r="J102" i="10"/>
  <c r="H102" i="10"/>
  <c r="F102" i="10"/>
  <c r="E102" i="10"/>
  <c r="D102" i="10"/>
  <c r="S101" i="10"/>
  <c r="R101" i="10"/>
  <c r="Q101" i="10"/>
  <c r="T101" i="10" s="1"/>
  <c r="P101" i="10"/>
  <c r="U101" i="10" s="1"/>
  <c r="L101" i="10"/>
  <c r="J101" i="10"/>
  <c r="H101" i="10"/>
  <c r="F101" i="10"/>
  <c r="G101" i="10" s="1"/>
  <c r="E101" i="10"/>
  <c r="M101" i="10" s="1"/>
  <c r="D101" i="10"/>
  <c r="I101" i="10" s="1"/>
  <c r="U100" i="10"/>
  <c r="T100" i="10"/>
  <c r="O100" i="10"/>
  <c r="N100" i="10"/>
  <c r="M100" i="10"/>
  <c r="K100" i="10"/>
  <c r="I100" i="10"/>
  <c r="G100" i="10"/>
  <c r="U99" i="10"/>
  <c r="T99" i="10"/>
  <c r="O99" i="10"/>
  <c r="N99" i="10"/>
  <c r="M99" i="10"/>
  <c r="K99" i="10"/>
  <c r="I99" i="10"/>
  <c r="G99" i="10"/>
  <c r="U98" i="10"/>
  <c r="T98" i="10"/>
  <c r="O98" i="10"/>
  <c r="N98" i="10"/>
  <c r="M98" i="10"/>
  <c r="K98" i="10"/>
  <c r="I98" i="10"/>
  <c r="G98" i="10"/>
  <c r="U97" i="10"/>
  <c r="T97" i="10"/>
  <c r="O97" i="10"/>
  <c r="N97" i="10"/>
  <c r="M97" i="10"/>
  <c r="K97" i="10"/>
  <c r="I97" i="10"/>
  <c r="G97" i="10"/>
  <c r="T96" i="10"/>
  <c r="S96" i="10"/>
  <c r="R96" i="10"/>
  <c r="Q96" i="10"/>
  <c r="P96" i="10"/>
  <c r="L96" i="10"/>
  <c r="J96" i="10"/>
  <c r="H96" i="10"/>
  <c r="F96" i="10"/>
  <c r="E96" i="10"/>
  <c r="K96" i="10" s="1"/>
  <c r="D96" i="10"/>
  <c r="U95" i="10"/>
  <c r="T95" i="10"/>
  <c r="N95" i="10"/>
  <c r="O95" i="10" s="1"/>
  <c r="M95" i="10"/>
  <c r="K95" i="10"/>
  <c r="I95" i="10"/>
  <c r="G95" i="10"/>
  <c r="U94" i="10"/>
  <c r="T94" i="10"/>
  <c r="O94" i="10"/>
  <c r="N94" i="10"/>
  <c r="M94" i="10"/>
  <c r="K94" i="10"/>
  <c r="I94" i="10"/>
  <c r="G94" i="10"/>
  <c r="U93" i="10"/>
  <c r="T93" i="10"/>
  <c r="O93" i="10"/>
  <c r="N93" i="10"/>
  <c r="M93" i="10"/>
  <c r="K93" i="10"/>
  <c r="I93" i="10"/>
  <c r="G93" i="10"/>
  <c r="U92" i="10"/>
  <c r="T92" i="10"/>
  <c r="O92" i="10"/>
  <c r="N92" i="10"/>
  <c r="M92" i="10"/>
  <c r="K92" i="10"/>
  <c r="I92" i="10"/>
  <c r="G92" i="10"/>
  <c r="S91" i="10"/>
  <c r="R91" i="10"/>
  <c r="Q91" i="10"/>
  <c r="P91" i="10"/>
  <c r="L91" i="10"/>
  <c r="J91" i="10"/>
  <c r="I91" i="10"/>
  <c r="H91" i="10"/>
  <c r="U91" i="10" s="1"/>
  <c r="F91" i="10"/>
  <c r="G91" i="10" s="1"/>
  <c r="E91" i="10"/>
  <c r="D91" i="10"/>
  <c r="U90" i="10"/>
  <c r="T90" i="10"/>
  <c r="N90" i="10"/>
  <c r="O90" i="10" s="1"/>
  <c r="M90" i="10"/>
  <c r="K90" i="10"/>
  <c r="I90" i="10"/>
  <c r="G90" i="10"/>
  <c r="U89" i="10"/>
  <c r="T89" i="10"/>
  <c r="N89" i="10"/>
  <c r="O89" i="10" s="1"/>
  <c r="M89" i="10"/>
  <c r="K89" i="10"/>
  <c r="I89" i="10"/>
  <c r="G89" i="10"/>
  <c r="U88" i="10"/>
  <c r="T88" i="10"/>
  <c r="N88" i="10"/>
  <c r="O88" i="10" s="1"/>
  <c r="M88" i="10"/>
  <c r="K88" i="10"/>
  <c r="I88" i="10"/>
  <c r="G88" i="10"/>
  <c r="S85" i="10"/>
  <c r="R85" i="10"/>
  <c r="Q85" i="10"/>
  <c r="P85" i="10"/>
  <c r="L85" i="10"/>
  <c r="J85" i="10"/>
  <c r="K85" i="10" s="1"/>
  <c r="H85" i="10"/>
  <c r="F85" i="10"/>
  <c r="N85" i="10" s="1"/>
  <c r="E85" i="10"/>
  <c r="D85" i="10"/>
  <c r="U84" i="10"/>
  <c r="S84" i="10"/>
  <c r="R84" i="10"/>
  <c r="Q84" i="10"/>
  <c r="T84" i="10" s="1"/>
  <c r="P84" i="10"/>
  <c r="N84" i="10"/>
  <c r="O84" i="10" s="1"/>
  <c r="L84" i="10"/>
  <c r="J84" i="10"/>
  <c r="I84" i="10"/>
  <c r="H84" i="10"/>
  <c r="F84" i="10"/>
  <c r="E84" i="10"/>
  <c r="M84" i="10" s="1"/>
  <c r="D84" i="10"/>
  <c r="U83" i="10"/>
  <c r="T83" i="10"/>
  <c r="O83" i="10"/>
  <c r="N83" i="10"/>
  <c r="M83" i="10"/>
  <c r="K83" i="10"/>
  <c r="I83" i="10"/>
  <c r="G83" i="10"/>
  <c r="U82" i="10"/>
  <c r="T82" i="10"/>
  <c r="O82" i="10"/>
  <c r="N82" i="10"/>
  <c r="M82" i="10"/>
  <c r="K82" i="10"/>
  <c r="I82" i="10"/>
  <c r="G82" i="10"/>
  <c r="U81" i="10"/>
  <c r="T81" i="10"/>
  <c r="O81" i="10"/>
  <c r="N81" i="10"/>
  <c r="M81" i="10"/>
  <c r="K81" i="10"/>
  <c r="I81" i="10"/>
  <c r="G81" i="10"/>
  <c r="U80" i="10"/>
  <c r="T80" i="10"/>
  <c r="N80" i="10"/>
  <c r="O80" i="10" s="1"/>
  <c r="M80" i="10"/>
  <c r="K80" i="10"/>
  <c r="I80" i="10"/>
  <c r="G80" i="10"/>
  <c r="U79" i="10"/>
  <c r="T79" i="10"/>
  <c r="N79" i="10"/>
  <c r="O79" i="10" s="1"/>
  <c r="M79" i="10"/>
  <c r="K79" i="10"/>
  <c r="I79" i="10"/>
  <c r="G79" i="10"/>
  <c r="T78" i="10"/>
  <c r="S78" i="10"/>
  <c r="R78" i="10"/>
  <c r="Q78" i="10"/>
  <c r="P78" i="10"/>
  <c r="L78" i="10"/>
  <c r="K78" i="10"/>
  <c r="J78" i="10"/>
  <c r="H78" i="10"/>
  <c r="F78" i="10"/>
  <c r="E78" i="10"/>
  <c r="M78" i="10" s="1"/>
  <c r="D78" i="10"/>
  <c r="U77" i="10"/>
  <c r="T77" i="10"/>
  <c r="N77" i="10"/>
  <c r="O77" i="10" s="1"/>
  <c r="M77" i="10"/>
  <c r="K77" i="10"/>
  <c r="I77" i="10"/>
  <c r="G77" i="10"/>
  <c r="U76" i="10"/>
  <c r="T76" i="10"/>
  <c r="N76" i="10"/>
  <c r="O76" i="10" s="1"/>
  <c r="M76" i="10"/>
  <c r="K76" i="10"/>
  <c r="I76" i="10"/>
  <c r="G76" i="10"/>
  <c r="U75" i="10"/>
  <c r="T75" i="10"/>
  <c r="N75" i="10"/>
  <c r="O75" i="10" s="1"/>
  <c r="M75" i="10"/>
  <c r="K75" i="10"/>
  <c r="I75" i="10"/>
  <c r="G75" i="10"/>
  <c r="U74" i="10"/>
  <c r="T74" i="10"/>
  <c r="O74" i="10"/>
  <c r="N74" i="10"/>
  <c r="M74" i="10"/>
  <c r="K74" i="10"/>
  <c r="I74" i="10"/>
  <c r="G74" i="10"/>
  <c r="U73" i="10"/>
  <c r="T73" i="10"/>
  <c r="O73" i="10"/>
  <c r="N73" i="10"/>
  <c r="M73" i="10"/>
  <c r="K73" i="10"/>
  <c r="I73" i="10"/>
  <c r="G73" i="10"/>
  <c r="U72" i="10"/>
  <c r="T72" i="10"/>
  <c r="N72" i="10"/>
  <c r="O72" i="10" s="1"/>
  <c r="M72" i="10"/>
  <c r="K72" i="10"/>
  <c r="I72" i="10"/>
  <c r="G72" i="10"/>
  <c r="U71" i="10"/>
  <c r="T71" i="10"/>
  <c r="N71" i="10"/>
  <c r="O71" i="10" s="1"/>
  <c r="M71" i="10"/>
  <c r="K71" i="10"/>
  <c r="I71" i="10"/>
  <c r="G71" i="10"/>
  <c r="S70" i="10"/>
  <c r="R70" i="10"/>
  <c r="Q70" i="10"/>
  <c r="P70" i="10"/>
  <c r="U70" i="10" s="1"/>
  <c r="L70" i="10"/>
  <c r="J70" i="10"/>
  <c r="H70" i="10"/>
  <c r="N70" i="10" s="1"/>
  <c r="O70" i="10" s="1"/>
  <c r="F70" i="10"/>
  <c r="E70" i="10"/>
  <c r="M70" i="10" s="1"/>
  <c r="D70" i="10"/>
  <c r="I70" i="10" s="1"/>
  <c r="U69" i="10"/>
  <c r="T69" i="10"/>
  <c r="O69" i="10"/>
  <c r="N69" i="10"/>
  <c r="M69" i="10"/>
  <c r="K69" i="10"/>
  <c r="I69" i="10"/>
  <c r="G69" i="10"/>
  <c r="U68" i="10"/>
  <c r="T68" i="10"/>
  <c r="O68" i="10"/>
  <c r="N68" i="10"/>
  <c r="M68" i="10"/>
  <c r="K68" i="10"/>
  <c r="I68" i="10"/>
  <c r="G68" i="10"/>
  <c r="U67" i="10"/>
  <c r="T67" i="10"/>
  <c r="O67" i="10"/>
  <c r="N67" i="10"/>
  <c r="M67" i="10"/>
  <c r="K67" i="10"/>
  <c r="I67" i="10"/>
  <c r="G67" i="10"/>
  <c r="U66" i="10"/>
  <c r="T66" i="10"/>
  <c r="O66" i="10"/>
  <c r="N66" i="10"/>
  <c r="M66" i="10"/>
  <c r="K66" i="10"/>
  <c r="I66" i="10"/>
  <c r="G66" i="10"/>
  <c r="U65" i="10"/>
  <c r="T65" i="10"/>
  <c r="O65" i="10"/>
  <c r="N65" i="10"/>
  <c r="M65" i="10"/>
  <c r="K65" i="10"/>
  <c r="I65" i="10"/>
  <c r="G65" i="10"/>
  <c r="U64" i="10"/>
  <c r="T64" i="10"/>
  <c r="O64" i="10"/>
  <c r="N64" i="10"/>
  <c r="M64" i="10"/>
  <c r="K64" i="10"/>
  <c r="I64" i="10"/>
  <c r="G64" i="10"/>
  <c r="T63" i="10"/>
  <c r="S63" i="10"/>
  <c r="R63" i="10"/>
  <c r="Q63" i="10"/>
  <c r="P63" i="10"/>
  <c r="U63" i="10" s="1"/>
  <c r="L63" i="10"/>
  <c r="J63" i="10"/>
  <c r="H63" i="10"/>
  <c r="F63" i="10"/>
  <c r="E63" i="10"/>
  <c r="M63" i="10" s="1"/>
  <c r="D63" i="10"/>
  <c r="U62" i="10"/>
  <c r="T62" i="10"/>
  <c r="O62" i="10"/>
  <c r="N62" i="10"/>
  <c r="M62" i="10"/>
  <c r="K62" i="10"/>
  <c r="I62" i="10"/>
  <c r="G62" i="10"/>
  <c r="U61" i="10"/>
  <c r="T61" i="10"/>
  <c r="O61" i="10"/>
  <c r="N61" i="10"/>
  <c r="M61" i="10"/>
  <c r="K61" i="10"/>
  <c r="I61" i="10"/>
  <c r="G61" i="10"/>
  <c r="U60" i="10"/>
  <c r="T60" i="10"/>
  <c r="O60" i="10"/>
  <c r="N60" i="10"/>
  <c r="M60" i="10"/>
  <c r="K60" i="10"/>
  <c r="I60" i="10"/>
  <c r="G60" i="10"/>
  <c r="U59" i="10"/>
  <c r="T59" i="10"/>
  <c r="O59" i="10"/>
  <c r="N59" i="10"/>
  <c r="M59" i="10"/>
  <c r="K59" i="10"/>
  <c r="I59" i="10"/>
  <c r="G59" i="10"/>
  <c r="U58" i="10"/>
  <c r="S58" i="10"/>
  <c r="R58" i="10"/>
  <c r="Q58" i="10"/>
  <c r="T58" i="10" s="1"/>
  <c r="P58" i="10"/>
  <c r="N58" i="10"/>
  <c r="L58" i="10"/>
  <c r="J58" i="10"/>
  <c r="H58" i="10"/>
  <c r="G58" i="10"/>
  <c r="F58" i="10"/>
  <c r="E58" i="10"/>
  <c r="K58" i="10" s="1"/>
  <c r="D58" i="10"/>
  <c r="I58" i="10" s="1"/>
  <c r="U57" i="10"/>
  <c r="T57" i="10"/>
  <c r="O57" i="10"/>
  <c r="N57" i="10"/>
  <c r="M57" i="10"/>
  <c r="K57" i="10"/>
  <c r="I57" i="10"/>
  <c r="G57" i="10"/>
  <c r="S54" i="10"/>
  <c r="R54" i="10"/>
  <c r="Q54" i="10"/>
  <c r="T54" i="10" s="1"/>
  <c r="P54" i="10"/>
  <c r="U54" i="10" s="1"/>
  <c r="L54" i="10"/>
  <c r="J54" i="10"/>
  <c r="H54" i="10"/>
  <c r="F54" i="10"/>
  <c r="E54" i="10"/>
  <c r="M54" i="10" s="1"/>
  <c r="D54" i="10"/>
  <c r="S53" i="10"/>
  <c r="R53" i="10"/>
  <c r="Q53" i="10"/>
  <c r="P53" i="10"/>
  <c r="U53" i="10" s="1"/>
  <c r="L53" i="10"/>
  <c r="K53" i="10"/>
  <c r="J53" i="10"/>
  <c r="H53" i="10"/>
  <c r="I53" i="10" s="1"/>
  <c r="G53" i="10"/>
  <c r="F53" i="10"/>
  <c r="E53" i="10"/>
  <c r="M53" i="10" s="1"/>
  <c r="D53" i="10"/>
  <c r="U52" i="10"/>
  <c r="T52" i="10"/>
  <c r="N52" i="10"/>
  <c r="O52" i="10" s="1"/>
  <c r="M52" i="10"/>
  <c r="K52" i="10"/>
  <c r="I52" i="10"/>
  <c r="G52" i="10"/>
  <c r="U51" i="10"/>
  <c r="T51" i="10"/>
  <c r="O51" i="10"/>
  <c r="N51" i="10"/>
  <c r="M51" i="10"/>
  <c r="K51" i="10"/>
  <c r="I51" i="10"/>
  <c r="G51" i="10"/>
  <c r="U50" i="10"/>
  <c r="T50" i="10"/>
  <c r="O50" i="10"/>
  <c r="N50" i="10"/>
  <c r="M50" i="10"/>
  <c r="K50" i="10"/>
  <c r="I50" i="10"/>
  <c r="G50" i="10"/>
  <c r="U49" i="10"/>
  <c r="T49" i="10"/>
  <c r="O49" i="10"/>
  <c r="N49" i="10"/>
  <c r="M49" i="10"/>
  <c r="K49" i="10"/>
  <c r="I49" i="10"/>
  <c r="G49" i="10"/>
  <c r="U48" i="10"/>
  <c r="T48" i="10"/>
  <c r="N48" i="10"/>
  <c r="O48" i="10" s="1"/>
  <c r="M48" i="10"/>
  <c r="K48" i="10"/>
  <c r="I48" i="10"/>
  <c r="G48" i="10"/>
  <c r="S47" i="10"/>
  <c r="R47" i="10"/>
  <c r="Q47" i="10"/>
  <c r="P47" i="10"/>
  <c r="L47" i="10"/>
  <c r="J47" i="10"/>
  <c r="H47" i="10"/>
  <c r="F47" i="10"/>
  <c r="E47" i="10"/>
  <c r="M47" i="10" s="1"/>
  <c r="D47" i="10"/>
  <c r="U46" i="10"/>
  <c r="T46" i="10"/>
  <c r="N46" i="10"/>
  <c r="O46" i="10" s="1"/>
  <c r="M46" i="10"/>
  <c r="K46" i="10"/>
  <c r="I46" i="10"/>
  <c r="G46" i="10"/>
  <c r="U45" i="10"/>
  <c r="T45" i="10"/>
  <c r="N45" i="10"/>
  <c r="O45" i="10" s="1"/>
  <c r="M45" i="10"/>
  <c r="K45" i="10"/>
  <c r="I45" i="10"/>
  <c r="G45" i="10"/>
  <c r="U44" i="10"/>
  <c r="T44" i="10"/>
  <c r="N44" i="10"/>
  <c r="O44" i="10" s="1"/>
  <c r="M44" i="10"/>
  <c r="K44" i="10"/>
  <c r="I44" i="10"/>
  <c r="G44" i="10"/>
  <c r="U43" i="10"/>
  <c r="T43" i="10"/>
  <c r="N43" i="10"/>
  <c r="O43" i="10" s="1"/>
  <c r="M43" i="10"/>
  <c r="K43" i="10"/>
  <c r="I43" i="10"/>
  <c r="G43" i="10"/>
  <c r="U42" i="10"/>
  <c r="T42" i="10"/>
  <c r="N42" i="10"/>
  <c r="O42" i="10" s="1"/>
  <c r="M42" i="10"/>
  <c r="K42" i="10"/>
  <c r="I42" i="10"/>
  <c r="G42" i="10"/>
  <c r="U41" i="10"/>
  <c r="T41" i="10"/>
  <c r="O41" i="10"/>
  <c r="N41" i="10"/>
  <c r="M41" i="10"/>
  <c r="K41" i="10"/>
  <c r="I41" i="10"/>
  <c r="G41" i="10"/>
  <c r="S40" i="10"/>
  <c r="R40" i="10"/>
  <c r="Q40" i="10"/>
  <c r="T40" i="10" s="1"/>
  <c r="P40" i="10"/>
  <c r="L40" i="10"/>
  <c r="J40" i="10"/>
  <c r="H40" i="10"/>
  <c r="U40" i="10" s="1"/>
  <c r="F40" i="10"/>
  <c r="N40" i="10" s="1"/>
  <c r="O40" i="10" s="1"/>
  <c r="E40" i="10"/>
  <c r="K40" i="10" s="1"/>
  <c r="D40" i="10"/>
  <c r="I40" i="10" s="1"/>
  <c r="U39" i="10"/>
  <c r="T39" i="10"/>
  <c r="N39" i="10"/>
  <c r="O39" i="10" s="1"/>
  <c r="M39" i="10"/>
  <c r="K39" i="10"/>
  <c r="I39" i="10"/>
  <c r="G39" i="10"/>
  <c r="U38" i="10"/>
  <c r="T38" i="10"/>
  <c r="N38" i="10"/>
  <c r="O38" i="10" s="1"/>
  <c r="M38" i="10"/>
  <c r="K38" i="10"/>
  <c r="I38" i="10"/>
  <c r="G38" i="10"/>
  <c r="U37" i="10"/>
  <c r="T37" i="10"/>
  <c r="N37" i="10"/>
  <c r="O37" i="10" s="1"/>
  <c r="M37" i="10"/>
  <c r="K37" i="10"/>
  <c r="I37" i="10"/>
  <c r="G37" i="10"/>
  <c r="U36" i="10"/>
  <c r="T36" i="10"/>
  <c r="O36" i="10"/>
  <c r="N36" i="10"/>
  <c r="M36" i="10"/>
  <c r="K36" i="10"/>
  <c r="I36" i="10"/>
  <c r="G36" i="10"/>
  <c r="S35" i="10"/>
  <c r="R35" i="10"/>
  <c r="Q35" i="10"/>
  <c r="P35" i="10"/>
  <c r="L35" i="10"/>
  <c r="J35" i="10"/>
  <c r="H35" i="10"/>
  <c r="F35" i="10"/>
  <c r="E35" i="10"/>
  <c r="M35" i="10" s="1"/>
  <c r="D35" i="10"/>
  <c r="U34" i="10"/>
  <c r="T34" i="10"/>
  <c r="O34" i="10"/>
  <c r="N34" i="10"/>
  <c r="M34" i="10"/>
  <c r="K34" i="10"/>
  <c r="I34" i="10"/>
  <c r="G34" i="10"/>
  <c r="U33" i="10"/>
  <c r="T33" i="10"/>
  <c r="N33" i="10"/>
  <c r="O33" i="10" s="1"/>
  <c r="M33" i="10"/>
  <c r="K33" i="10"/>
  <c r="I33" i="10"/>
  <c r="G33" i="10"/>
  <c r="U32" i="10"/>
  <c r="T32" i="10"/>
  <c r="N32" i="10"/>
  <c r="O32" i="10" s="1"/>
  <c r="M32" i="10"/>
  <c r="K32" i="10"/>
  <c r="I32" i="10"/>
  <c r="G32" i="10"/>
  <c r="U31" i="10"/>
  <c r="T31" i="10"/>
  <c r="N31" i="10"/>
  <c r="O31" i="10" s="1"/>
  <c r="M31" i="10"/>
  <c r="K31" i="10"/>
  <c r="I31" i="10"/>
  <c r="G31" i="10"/>
  <c r="U30" i="10"/>
  <c r="T30" i="10"/>
  <c r="O30" i="10"/>
  <c r="N30" i="10"/>
  <c r="M30" i="10"/>
  <c r="K30" i="10"/>
  <c r="I30" i="10"/>
  <c r="G30" i="10"/>
  <c r="U29" i="10"/>
  <c r="T29" i="10"/>
  <c r="N29" i="10"/>
  <c r="O29" i="10" s="1"/>
  <c r="M29" i="10"/>
  <c r="K29" i="10"/>
  <c r="I29" i="10"/>
  <c r="G29" i="10"/>
  <c r="U28" i="10"/>
  <c r="T28" i="10"/>
  <c r="N28" i="10"/>
  <c r="O28" i="10" s="1"/>
  <c r="M28" i="10"/>
  <c r="K28" i="10"/>
  <c r="I28" i="10"/>
  <c r="G28" i="10"/>
  <c r="T27" i="10"/>
  <c r="S27" i="10"/>
  <c r="R27" i="10"/>
  <c r="Q27" i="10"/>
  <c r="P27" i="10"/>
  <c r="U27" i="10" s="1"/>
  <c r="L27" i="10"/>
  <c r="J27" i="10"/>
  <c r="K27" i="10" s="1"/>
  <c r="H27" i="10"/>
  <c r="F27" i="10"/>
  <c r="N27" i="10" s="1"/>
  <c r="E27" i="10"/>
  <c r="M27" i="10" s="1"/>
  <c r="D27" i="10"/>
  <c r="U26" i="10"/>
  <c r="T26" i="10"/>
  <c r="N26" i="10"/>
  <c r="O26" i="10" s="1"/>
  <c r="M26" i="10"/>
  <c r="K26" i="10"/>
  <c r="I26" i="10"/>
  <c r="G26" i="10"/>
  <c r="U25" i="10"/>
  <c r="T25" i="10"/>
  <c r="N25" i="10"/>
  <c r="O25" i="10" s="1"/>
  <c r="M25" i="10"/>
  <c r="K25" i="10"/>
  <c r="I25" i="10"/>
  <c r="G25" i="10"/>
  <c r="U24" i="10"/>
  <c r="T24" i="10"/>
  <c r="N24" i="10"/>
  <c r="O24" i="10" s="1"/>
  <c r="M24" i="10"/>
  <c r="K24" i="10"/>
  <c r="I24" i="10"/>
  <c r="G24" i="10"/>
  <c r="U23" i="10"/>
  <c r="T23" i="10"/>
  <c r="N23" i="10"/>
  <c r="O23" i="10" s="1"/>
  <c r="M23" i="10"/>
  <c r="K23" i="10"/>
  <c r="I23" i="10"/>
  <c r="G23" i="10"/>
  <c r="U22" i="10"/>
  <c r="T22" i="10"/>
  <c r="N22" i="10"/>
  <c r="O22" i="10" s="1"/>
  <c r="M22" i="10"/>
  <c r="K22" i="10"/>
  <c r="I22" i="10"/>
  <c r="G22" i="10"/>
  <c r="U21" i="10"/>
  <c r="T21" i="10"/>
  <c r="N21" i="10"/>
  <c r="O21" i="10" s="1"/>
  <c r="M21" i="10"/>
  <c r="K21" i="10"/>
  <c r="I21" i="10"/>
  <c r="G21" i="10"/>
  <c r="U20" i="10"/>
  <c r="T20" i="10"/>
  <c r="N20" i="10"/>
  <c r="O20" i="10" s="1"/>
  <c r="M20" i="10"/>
  <c r="K20" i="10"/>
  <c r="I20" i="10"/>
  <c r="G20" i="10"/>
  <c r="T19" i="10"/>
  <c r="S19" i="10"/>
  <c r="R19" i="10"/>
  <c r="Q19" i="10"/>
  <c r="P19" i="10"/>
  <c r="U19" i="10" s="1"/>
  <c r="L19" i="10"/>
  <c r="J19" i="10"/>
  <c r="H19" i="10"/>
  <c r="F19" i="10"/>
  <c r="E19" i="10"/>
  <c r="D19" i="10"/>
  <c r="U18" i="10"/>
  <c r="T18" i="10"/>
  <c r="N18" i="10"/>
  <c r="O18" i="10" s="1"/>
  <c r="M18" i="10"/>
  <c r="K18" i="10"/>
  <c r="I18" i="10"/>
  <c r="G18" i="10"/>
  <c r="U17" i="10"/>
  <c r="T17" i="10"/>
  <c r="N17" i="10"/>
  <c r="O17" i="10" s="1"/>
  <c r="M17" i="10"/>
  <c r="K17" i="10"/>
  <c r="I17" i="10"/>
  <c r="G17" i="10"/>
  <c r="U16" i="10"/>
  <c r="T16" i="10"/>
  <c r="N16" i="10"/>
  <c r="O16" i="10" s="1"/>
  <c r="M16" i="10"/>
  <c r="K16" i="10"/>
  <c r="I16" i="10"/>
  <c r="G16" i="10"/>
  <c r="U15" i="10"/>
  <c r="T15" i="10"/>
  <c r="N15" i="10"/>
  <c r="O15" i="10" s="1"/>
  <c r="M15" i="10"/>
  <c r="K15" i="10"/>
  <c r="I15" i="10"/>
  <c r="G15" i="10"/>
  <c r="U14" i="10"/>
  <c r="T14" i="10"/>
  <c r="N14" i="10"/>
  <c r="O14" i="10" s="1"/>
  <c r="M14" i="10"/>
  <c r="K14" i="10"/>
  <c r="I14" i="10"/>
  <c r="G14" i="10"/>
  <c r="U13" i="10"/>
  <c r="T13" i="10"/>
  <c r="N13" i="10"/>
  <c r="O13" i="10" s="1"/>
  <c r="M13" i="10"/>
  <c r="K13" i="10"/>
  <c r="I13" i="10"/>
  <c r="G13" i="10"/>
  <c r="U12" i="10"/>
  <c r="T12" i="10"/>
  <c r="N12" i="10"/>
  <c r="O12" i="10" s="1"/>
  <c r="M12" i="10"/>
  <c r="K12" i="10"/>
  <c r="I12" i="10"/>
  <c r="G12" i="10"/>
  <c r="U11" i="10"/>
  <c r="T11" i="10"/>
  <c r="N11" i="10"/>
  <c r="O11" i="10" s="1"/>
  <c r="M11" i="10"/>
  <c r="K11" i="10"/>
  <c r="I11" i="10"/>
  <c r="G11" i="10"/>
  <c r="S10" i="10"/>
  <c r="R10" i="10"/>
  <c r="Q10" i="10"/>
  <c r="T10" i="10" s="1"/>
  <c r="P10" i="10"/>
  <c r="U10" i="10" s="1"/>
  <c r="L10" i="10"/>
  <c r="J10" i="10"/>
  <c r="H10" i="10"/>
  <c r="F10" i="10"/>
  <c r="N10" i="10" s="1"/>
  <c r="E10" i="10"/>
  <c r="M10" i="10" s="1"/>
  <c r="D10" i="10"/>
  <c r="U9" i="10"/>
  <c r="T9" i="10"/>
  <c r="N9" i="10"/>
  <c r="O9" i="10" s="1"/>
  <c r="M9" i="10"/>
  <c r="K9" i="10"/>
  <c r="I9" i="10"/>
  <c r="G9" i="10"/>
  <c r="U8" i="10"/>
  <c r="T8" i="10"/>
  <c r="N8" i="10"/>
  <c r="O8" i="10" s="1"/>
  <c r="M8" i="10"/>
  <c r="K8" i="10"/>
  <c r="I8" i="10"/>
  <c r="G8" i="10"/>
  <c r="S339" i="9"/>
  <c r="R339" i="9"/>
  <c r="Q339" i="9"/>
  <c r="T339" i="9" s="1"/>
  <c r="P339" i="9"/>
  <c r="L339" i="9"/>
  <c r="J339" i="9"/>
  <c r="H339" i="9"/>
  <c r="F339" i="9"/>
  <c r="E339" i="9"/>
  <c r="K339" i="9" s="1"/>
  <c r="D339" i="9"/>
  <c r="S338" i="9"/>
  <c r="R338" i="9"/>
  <c r="Q338" i="9"/>
  <c r="T338" i="9" s="1"/>
  <c r="P338" i="9"/>
  <c r="L338" i="9"/>
  <c r="J338" i="9"/>
  <c r="K338" i="9" s="1"/>
  <c r="H338" i="9"/>
  <c r="F338" i="9"/>
  <c r="E338" i="9"/>
  <c r="M338" i="9" s="1"/>
  <c r="D338" i="9"/>
  <c r="S337" i="9"/>
  <c r="R337" i="9"/>
  <c r="Q337" i="9"/>
  <c r="T337" i="9" s="1"/>
  <c r="P337" i="9"/>
  <c r="L337" i="9"/>
  <c r="J337" i="9"/>
  <c r="H337" i="9"/>
  <c r="F337" i="9"/>
  <c r="E337" i="9"/>
  <c r="K337" i="9" s="1"/>
  <c r="D337" i="9"/>
  <c r="U336" i="9"/>
  <c r="T336" i="9"/>
  <c r="N336" i="9"/>
  <c r="O336" i="9" s="1"/>
  <c r="M336" i="9"/>
  <c r="K336" i="9"/>
  <c r="I336" i="9"/>
  <c r="G336" i="9"/>
  <c r="U335" i="9"/>
  <c r="T335" i="9"/>
  <c r="N335" i="9"/>
  <c r="O335" i="9" s="1"/>
  <c r="M335" i="9"/>
  <c r="K335" i="9"/>
  <c r="I335" i="9"/>
  <c r="G335" i="9"/>
  <c r="U334" i="9"/>
  <c r="T334" i="9"/>
  <c r="N334" i="9"/>
  <c r="O334" i="9" s="1"/>
  <c r="M334" i="9"/>
  <c r="K334" i="9"/>
  <c r="I334" i="9"/>
  <c r="G334" i="9"/>
  <c r="U333" i="9"/>
  <c r="T333" i="9"/>
  <c r="O333" i="9"/>
  <c r="N333" i="9"/>
  <c r="M333" i="9"/>
  <c r="K333" i="9"/>
  <c r="I333" i="9"/>
  <c r="G333" i="9"/>
  <c r="S332" i="9"/>
  <c r="R332" i="9"/>
  <c r="Q332" i="9"/>
  <c r="T332" i="9" s="1"/>
  <c r="P332" i="9"/>
  <c r="U332" i="9" s="1"/>
  <c r="L332" i="9"/>
  <c r="J332" i="9"/>
  <c r="H332" i="9"/>
  <c r="F332" i="9"/>
  <c r="E332" i="9"/>
  <c r="M332" i="9" s="1"/>
  <c r="D332" i="9"/>
  <c r="U331" i="9"/>
  <c r="T331" i="9"/>
  <c r="O331" i="9"/>
  <c r="N331" i="9"/>
  <c r="M331" i="9"/>
  <c r="K331" i="9"/>
  <c r="I331" i="9"/>
  <c r="G331" i="9"/>
  <c r="U330" i="9"/>
  <c r="T330" i="9"/>
  <c r="N330" i="9"/>
  <c r="O330" i="9" s="1"/>
  <c r="M330" i="9"/>
  <c r="K330" i="9"/>
  <c r="I330" i="9"/>
  <c r="G330" i="9"/>
  <c r="U329" i="9"/>
  <c r="T329" i="9"/>
  <c r="N329" i="9"/>
  <c r="O329" i="9" s="1"/>
  <c r="M329" i="9"/>
  <c r="K329" i="9"/>
  <c r="I329" i="9"/>
  <c r="G329" i="9"/>
  <c r="U328" i="9"/>
  <c r="T328" i="9"/>
  <c r="O328" i="9"/>
  <c r="N328" i="9"/>
  <c r="M328" i="9"/>
  <c r="K328" i="9"/>
  <c r="I328" i="9"/>
  <c r="G328" i="9"/>
  <c r="U327" i="9"/>
  <c r="T327" i="9"/>
  <c r="N327" i="9"/>
  <c r="O327" i="9" s="1"/>
  <c r="M327" i="9"/>
  <c r="K327" i="9"/>
  <c r="I327" i="9"/>
  <c r="G327" i="9"/>
  <c r="U326" i="9"/>
  <c r="T326" i="9"/>
  <c r="N326" i="9"/>
  <c r="O326" i="9" s="1"/>
  <c r="M326" i="9"/>
  <c r="K326" i="9"/>
  <c r="I326" i="9"/>
  <c r="G326" i="9"/>
  <c r="U325" i="9"/>
  <c r="T325" i="9"/>
  <c r="N325" i="9"/>
  <c r="O325" i="9" s="1"/>
  <c r="M325" i="9"/>
  <c r="K325" i="9"/>
  <c r="I325" i="9"/>
  <c r="G325" i="9"/>
  <c r="U324" i="9"/>
  <c r="T324" i="9"/>
  <c r="O324" i="9"/>
  <c r="N324" i="9"/>
  <c r="M324" i="9"/>
  <c r="K324" i="9"/>
  <c r="I324" i="9"/>
  <c r="G324" i="9"/>
  <c r="S323" i="9"/>
  <c r="R323" i="9"/>
  <c r="Q323" i="9"/>
  <c r="T323" i="9" s="1"/>
  <c r="P323" i="9"/>
  <c r="L323" i="9"/>
  <c r="J323" i="9"/>
  <c r="H323" i="9"/>
  <c r="F323" i="9"/>
  <c r="E323" i="9"/>
  <c r="D323" i="9"/>
  <c r="U322" i="9"/>
  <c r="T322" i="9"/>
  <c r="O322" i="9"/>
  <c r="N322" i="9"/>
  <c r="M322" i="9"/>
  <c r="K322" i="9"/>
  <c r="I322" i="9"/>
  <c r="G322" i="9"/>
  <c r="U321" i="9"/>
  <c r="T321" i="9"/>
  <c r="N321" i="9"/>
  <c r="O321" i="9" s="1"/>
  <c r="M321" i="9"/>
  <c r="K321" i="9"/>
  <c r="I321" i="9"/>
  <c r="G321" i="9"/>
  <c r="U320" i="9"/>
  <c r="T320" i="9"/>
  <c r="N320" i="9"/>
  <c r="O320" i="9" s="1"/>
  <c r="M320" i="9"/>
  <c r="K320" i="9"/>
  <c r="I320" i="9"/>
  <c r="G320" i="9"/>
  <c r="U319" i="9"/>
  <c r="T319" i="9"/>
  <c r="N319" i="9"/>
  <c r="O319" i="9" s="1"/>
  <c r="M319" i="9"/>
  <c r="K319" i="9"/>
  <c r="I319" i="9"/>
  <c r="G319" i="9"/>
  <c r="U318" i="9"/>
  <c r="T318" i="9"/>
  <c r="N318" i="9"/>
  <c r="O318" i="9" s="1"/>
  <c r="M318" i="9"/>
  <c r="K318" i="9"/>
  <c r="I318" i="9"/>
  <c r="G318" i="9"/>
  <c r="S317" i="9"/>
  <c r="T317" i="9" s="1"/>
  <c r="R317" i="9"/>
  <c r="Q317" i="9"/>
  <c r="P317" i="9"/>
  <c r="L317" i="9"/>
  <c r="J317" i="9"/>
  <c r="K317" i="9" s="1"/>
  <c r="H317" i="9"/>
  <c r="F317" i="9"/>
  <c r="E317" i="9"/>
  <c r="M317" i="9" s="1"/>
  <c r="D317" i="9"/>
  <c r="U316" i="9"/>
  <c r="T316" i="9"/>
  <c r="N316" i="9"/>
  <c r="O316" i="9" s="1"/>
  <c r="M316" i="9"/>
  <c r="K316" i="9"/>
  <c r="I316" i="9"/>
  <c r="G316" i="9"/>
  <c r="U315" i="9"/>
  <c r="T315" i="9"/>
  <c r="N315" i="9"/>
  <c r="O315" i="9" s="1"/>
  <c r="M315" i="9"/>
  <c r="K315" i="9"/>
  <c r="I315" i="9"/>
  <c r="G315" i="9"/>
  <c r="U314" i="9"/>
  <c r="T314" i="9"/>
  <c r="N314" i="9"/>
  <c r="O314" i="9" s="1"/>
  <c r="M314" i="9"/>
  <c r="K314" i="9"/>
  <c r="I314" i="9"/>
  <c r="G314" i="9"/>
  <c r="U313" i="9"/>
  <c r="T313" i="9"/>
  <c r="N313" i="9"/>
  <c r="O313" i="9" s="1"/>
  <c r="M313" i="9"/>
  <c r="K313" i="9"/>
  <c r="I313" i="9"/>
  <c r="G313" i="9"/>
  <c r="U312" i="9"/>
  <c r="T312" i="9"/>
  <c r="N312" i="9"/>
  <c r="O312" i="9" s="1"/>
  <c r="M312" i="9"/>
  <c r="K312" i="9"/>
  <c r="I312" i="9"/>
  <c r="G312" i="9"/>
  <c r="U311" i="9"/>
  <c r="T311" i="9"/>
  <c r="N311" i="9"/>
  <c r="O311" i="9" s="1"/>
  <c r="M311" i="9"/>
  <c r="K311" i="9"/>
  <c r="I311" i="9"/>
  <c r="G311" i="9"/>
  <c r="S310" i="9"/>
  <c r="R310" i="9"/>
  <c r="Q310" i="9"/>
  <c r="T310" i="9" s="1"/>
  <c r="P310" i="9"/>
  <c r="L310" i="9"/>
  <c r="J310" i="9"/>
  <c r="H310" i="9"/>
  <c r="F310" i="9"/>
  <c r="E310" i="9"/>
  <c r="K310" i="9" s="1"/>
  <c r="D310" i="9"/>
  <c r="U309" i="9"/>
  <c r="T309" i="9"/>
  <c r="N309" i="9"/>
  <c r="O309" i="9" s="1"/>
  <c r="M309" i="9"/>
  <c r="K309" i="9"/>
  <c r="I309" i="9"/>
  <c r="G309" i="9"/>
  <c r="U308" i="9"/>
  <c r="T308" i="9"/>
  <c r="N308" i="9"/>
  <c r="O308" i="9" s="1"/>
  <c r="M308" i="9"/>
  <c r="K308" i="9"/>
  <c r="I308" i="9"/>
  <c r="G308" i="9"/>
  <c r="U307" i="9"/>
  <c r="T307" i="9"/>
  <c r="N307" i="9"/>
  <c r="O307" i="9" s="1"/>
  <c r="M307" i="9"/>
  <c r="K307" i="9"/>
  <c r="I307" i="9"/>
  <c r="G307" i="9"/>
  <c r="U306" i="9"/>
  <c r="T306" i="9"/>
  <c r="N306" i="9"/>
  <c r="O306" i="9" s="1"/>
  <c r="M306" i="9"/>
  <c r="K306" i="9"/>
  <c r="I306" i="9"/>
  <c r="G306" i="9"/>
  <c r="U305" i="9"/>
  <c r="T305" i="9"/>
  <c r="N305" i="9"/>
  <c r="O305" i="9" s="1"/>
  <c r="M305" i="9"/>
  <c r="K305" i="9"/>
  <c r="I305" i="9"/>
  <c r="G305" i="9"/>
  <c r="U304" i="9"/>
  <c r="T304" i="9"/>
  <c r="N304" i="9"/>
  <c r="O304" i="9" s="1"/>
  <c r="M304" i="9"/>
  <c r="K304" i="9"/>
  <c r="I304" i="9"/>
  <c r="G304" i="9"/>
  <c r="T303" i="9"/>
  <c r="S303" i="9"/>
  <c r="R303" i="9"/>
  <c r="Q303" i="9"/>
  <c r="P303" i="9"/>
  <c r="U303" i="9" s="1"/>
  <c r="L303" i="9"/>
  <c r="J303" i="9"/>
  <c r="H303" i="9"/>
  <c r="F303" i="9"/>
  <c r="E303" i="9"/>
  <c r="K303" i="9" s="1"/>
  <c r="D303" i="9"/>
  <c r="U302" i="9"/>
  <c r="T302" i="9"/>
  <c r="N302" i="9"/>
  <c r="O302" i="9" s="1"/>
  <c r="M302" i="9"/>
  <c r="K302" i="9"/>
  <c r="I302" i="9"/>
  <c r="G302" i="9"/>
  <c r="S299" i="9"/>
  <c r="R299" i="9"/>
  <c r="Q299" i="9"/>
  <c r="T299" i="9" s="1"/>
  <c r="P299" i="9"/>
  <c r="U299" i="9" s="1"/>
  <c r="L299" i="9"/>
  <c r="J299" i="9"/>
  <c r="H299" i="9"/>
  <c r="F299" i="9"/>
  <c r="N299" i="9" s="1"/>
  <c r="E299" i="9"/>
  <c r="D299" i="9"/>
  <c r="S298" i="9"/>
  <c r="R298" i="9"/>
  <c r="Q298" i="9"/>
  <c r="T298" i="9" s="1"/>
  <c r="P298" i="9"/>
  <c r="L298" i="9"/>
  <c r="J298" i="9"/>
  <c r="H298" i="9"/>
  <c r="N298" i="9" s="1"/>
  <c r="G298" i="9"/>
  <c r="F298" i="9"/>
  <c r="E298" i="9"/>
  <c r="K298" i="9" s="1"/>
  <c r="D298" i="9"/>
  <c r="U297" i="9"/>
  <c r="T297" i="9"/>
  <c r="N297" i="9"/>
  <c r="O297" i="9" s="1"/>
  <c r="M297" i="9"/>
  <c r="K297" i="9"/>
  <c r="I297" i="9"/>
  <c r="G297" i="9"/>
  <c r="U296" i="9"/>
  <c r="T296" i="9"/>
  <c r="N296" i="9"/>
  <c r="O296" i="9" s="1"/>
  <c r="M296" i="9"/>
  <c r="K296" i="9"/>
  <c r="I296" i="9"/>
  <c r="G296" i="9"/>
  <c r="U295" i="9"/>
  <c r="T295" i="9"/>
  <c r="O295" i="9"/>
  <c r="N295" i="9"/>
  <c r="M295" i="9"/>
  <c r="K295" i="9"/>
  <c r="I295" i="9"/>
  <c r="G295" i="9"/>
  <c r="U294" i="9"/>
  <c r="T294" i="9"/>
  <c r="O294" i="9"/>
  <c r="N294" i="9"/>
  <c r="M294" i="9"/>
  <c r="K294" i="9"/>
  <c r="I294" i="9"/>
  <c r="G294" i="9"/>
  <c r="U293" i="9"/>
  <c r="T293" i="9"/>
  <c r="N293" i="9"/>
  <c r="O293" i="9" s="1"/>
  <c r="M293" i="9"/>
  <c r="K293" i="9"/>
  <c r="I293" i="9"/>
  <c r="G293" i="9"/>
  <c r="S292" i="9"/>
  <c r="R292" i="9"/>
  <c r="Q292" i="9"/>
  <c r="P292" i="9"/>
  <c r="L292" i="9"/>
  <c r="J292" i="9"/>
  <c r="H292" i="9"/>
  <c r="F292" i="9"/>
  <c r="E292" i="9"/>
  <c r="D292" i="9"/>
  <c r="U291" i="9"/>
  <c r="T291" i="9"/>
  <c r="N291" i="9"/>
  <c r="O291" i="9" s="1"/>
  <c r="M291" i="9"/>
  <c r="K291" i="9"/>
  <c r="I291" i="9"/>
  <c r="G291" i="9"/>
  <c r="U290" i="9"/>
  <c r="T290" i="9"/>
  <c r="N290" i="9"/>
  <c r="O290" i="9" s="1"/>
  <c r="M290" i="9"/>
  <c r="K290" i="9"/>
  <c r="I290" i="9"/>
  <c r="G290" i="9"/>
  <c r="U289" i="9"/>
  <c r="T289" i="9"/>
  <c r="N289" i="9"/>
  <c r="O289" i="9" s="1"/>
  <c r="M289" i="9"/>
  <c r="K289" i="9"/>
  <c r="I289" i="9"/>
  <c r="G289" i="9"/>
  <c r="U288" i="9"/>
  <c r="T288" i="9"/>
  <c r="N288" i="9"/>
  <c r="O288" i="9" s="1"/>
  <c r="M288" i="9"/>
  <c r="K288" i="9"/>
  <c r="I288" i="9"/>
  <c r="G288" i="9"/>
  <c r="U287" i="9"/>
  <c r="T287" i="9"/>
  <c r="O287" i="9"/>
  <c r="N287" i="9"/>
  <c r="M287" i="9"/>
  <c r="K287" i="9"/>
  <c r="I287" i="9"/>
  <c r="G287" i="9"/>
  <c r="U286" i="9"/>
  <c r="T286" i="9"/>
  <c r="N286" i="9"/>
  <c r="O286" i="9" s="1"/>
  <c r="M286" i="9"/>
  <c r="K286" i="9"/>
  <c r="I286" i="9"/>
  <c r="G286" i="9"/>
  <c r="S285" i="9"/>
  <c r="R285" i="9"/>
  <c r="Q285" i="9"/>
  <c r="T285" i="9" s="1"/>
  <c r="P285" i="9"/>
  <c r="L285" i="9"/>
  <c r="K285" i="9"/>
  <c r="J285" i="9"/>
  <c r="H285" i="9"/>
  <c r="F285" i="9"/>
  <c r="E285" i="9"/>
  <c r="D285" i="9"/>
  <c r="I285" i="9" s="1"/>
  <c r="U284" i="9"/>
  <c r="T284" i="9"/>
  <c r="N284" i="9"/>
  <c r="O284" i="9" s="1"/>
  <c r="M284" i="9"/>
  <c r="K284" i="9"/>
  <c r="I284" i="9"/>
  <c r="G284" i="9"/>
  <c r="U283" i="9"/>
  <c r="T283" i="9"/>
  <c r="N283" i="9"/>
  <c r="O283" i="9" s="1"/>
  <c r="M283" i="9"/>
  <c r="K283" i="9"/>
  <c r="I283" i="9"/>
  <c r="G283" i="9"/>
  <c r="U282" i="9"/>
  <c r="T282" i="9"/>
  <c r="O282" i="9"/>
  <c r="N282" i="9"/>
  <c r="M282" i="9"/>
  <c r="K282" i="9"/>
  <c r="I282" i="9"/>
  <c r="G282" i="9"/>
  <c r="U281" i="9"/>
  <c r="T281" i="9"/>
  <c r="N281" i="9"/>
  <c r="O281" i="9" s="1"/>
  <c r="M281" i="9"/>
  <c r="K281" i="9"/>
  <c r="I281" i="9"/>
  <c r="G281" i="9"/>
  <c r="U280" i="9"/>
  <c r="T280" i="9"/>
  <c r="O280" i="9"/>
  <c r="N280" i="9"/>
  <c r="M280" i="9"/>
  <c r="K280" i="9"/>
  <c r="I280" i="9"/>
  <c r="G280" i="9"/>
  <c r="U279" i="9"/>
  <c r="T279" i="9"/>
  <c r="O279" i="9"/>
  <c r="N279" i="9"/>
  <c r="M279" i="9"/>
  <c r="K279" i="9"/>
  <c r="I279" i="9"/>
  <c r="G279" i="9"/>
  <c r="U278" i="9"/>
  <c r="T278" i="9"/>
  <c r="N278" i="9"/>
  <c r="O278" i="9" s="1"/>
  <c r="M278" i="9"/>
  <c r="K278" i="9"/>
  <c r="I278" i="9"/>
  <c r="G278" i="9"/>
  <c r="U277" i="9"/>
  <c r="T277" i="9"/>
  <c r="O277" i="9"/>
  <c r="N277" i="9"/>
  <c r="M277" i="9"/>
  <c r="K277" i="9"/>
  <c r="I277" i="9"/>
  <c r="G277" i="9"/>
  <c r="U276" i="9"/>
  <c r="T276" i="9"/>
  <c r="N276" i="9"/>
  <c r="O276" i="9" s="1"/>
  <c r="M276" i="9"/>
  <c r="K276" i="9"/>
  <c r="I276" i="9"/>
  <c r="G276" i="9"/>
  <c r="T275" i="9"/>
  <c r="S275" i="9"/>
  <c r="R275" i="9"/>
  <c r="Q275" i="9"/>
  <c r="P275" i="9"/>
  <c r="U275" i="9" s="1"/>
  <c r="L275" i="9"/>
  <c r="J275" i="9"/>
  <c r="H275" i="9"/>
  <c r="F275" i="9"/>
  <c r="N275" i="9" s="1"/>
  <c r="E275" i="9"/>
  <c r="D275" i="9"/>
  <c r="U274" i="9"/>
  <c r="T274" i="9"/>
  <c r="N274" i="9"/>
  <c r="O274" i="9" s="1"/>
  <c r="M274" i="9"/>
  <c r="K274" i="9"/>
  <c r="I274" i="9"/>
  <c r="G274" i="9"/>
  <c r="U273" i="9"/>
  <c r="T273" i="9"/>
  <c r="O273" i="9"/>
  <c r="N273" i="9"/>
  <c r="M273" i="9"/>
  <c r="K273" i="9"/>
  <c r="I273" i="9"/>
  <c r="G273" i="9"/>
  <c r="U272" i="9"/>
  <c r="T272" i="9"/>
  <c r="O272" i="9"/>
  <c r="N272" i="9"/>
  <c r="M272" i="9"/>
  <c r="K272" i="9"/>
  <c r="I272" i="9"/>
  <c r="G272" i="9"/>
  <c r="U271" i="9"/>
  <c r="T271" i="9"/>
  <c r="O271" i="9"/>
  <c r="N271" i="9"/>
  <c r="M271" i="9"/>
  <c r="K271" i="9"/>
  <c r="I271" i="9"/>
  <c r="G271" i="9"/>
  <c r="U270" i="9"/>
  <c r="T270" i="9"/>
  <c r="O270" i="9"/>
  <c r="N270" i="9"/>
  <c r="M270" i="9"/>
  <c r="K270" i="9"/>
  <c r="I270" i="9"/>
  <c r="G270" i="9"/>
  <c r="U269" i="9"/>
  <c r="T269" i="9"/>
  <c r="O269" i="9"/>
  <c r="N269" i="9"/>
  <c r="M269" i="9"/>
  <c r="K269" i="9"/>
  <c r="I269" i="9"/>
  <c r="G269" i="9"/>
  <c r="U268" i="9"/>
  <c r="T268" i="9"/>
  <c r="N268" i="9"/>
  <c r="O268" i="9" s="1"/>
  <c r="M268" i="9"/>
  <c r="K268" i="9"/>
  <c r="I268" i="9"/>
  <c r="G268" i="9"/>
  <c r="T267" i="9"/>
  <c r="S267" i="9"/>
  <c r="R267" i="9"/>
  <c r="Q267" i="9"/>
  <c r="P267" i="9"/>
  <c r="L267" i="9"/>
  <c r="K267" i="9"/>
  <c r="J267" i="9"/>
  <c r="H267" i="9"/>
  <c r="F267" i="9"/>
  <c r="E267" i="9"/>
  <c r="D267" i="9"/>
  <c r="I267" i="9" s="1"/>
  <c r="U266" i="9"/>
  <c r="T266" i="9"/>
  <c r="N266" i="9"/>
  <c r="O266" i="9" s="1"/>
  <c r="M266" i="9"/>
  <c r="K266" i="9"/>
  <c r="I266" i="9"/>
  <c r="G266" i="9"/>
  <c r="U265" i="9"/>
  <c r="T265" i="9"/>
  <c r="N265" i="9"/>
  <c r="O265" i="9" s="1"/>
  <c r="M265" i="9"/>
  <c r="K265" i="9"/>
  <c r="I265" i="9"/>
  <c r="G265" i="9"/>
  <c r="U264" i="9"/>
  <c r="T264" i="9"/>
  <c r="N264" i="9"/>
  <c r="O264" i="9" s="1"/>
  <c r="M264" i="9"/>
  <c r="K264" i="9"/>
  <c r="I264" i="9"/>
  <c r="G264" i="9"/>
  <c r="U263" i="9"/>
  <c r="T263" i="9"/>
  <c r="N263" i="9"/>
  <c r="O263" i="9" s="1"/>
  <c r="M263" i="9"/>
  <c r="K263" i="9"/>
  <c r="I263" i="9"/>
  <c r="G263" i="9"/>
  <c r="S260" i="9"/>
  <c r="R260" i="9"/>
  <c r="Q260" i="9"/>
  <c r="P260" i="9"/>
  <c r="U260" i="9" s="1"/>
  <c r="L260" i="9"/>
  <c r="J260" i="9"/>
  <c r="H260" i="9"/>
  <c r="F260" i="9"/>
  <c r="E260" i="9"/>
  <c r="K260" i="9" s="1"/>
  <c r="D260" i="9"/>
  <c r="S259" i="9"/>
  <c r="T259" i="9" s="1"/>
  <c r="R259" i="9"/>
  <c r="Q259" i="9"/>
  <c r="P259" i="9"/>
  <c r="L259" i="9"/>
  <c r="J259" i="9"/>
  <c r="H259" i="9"/>
  <c r="F259" i="9"/>
  <c r="E259" i="9"/>
  <c r="M259" i="9" s="1"/>
  <c r="D259" i="9"/>
  <c r="U258" i="9"/>
  <c r="T258" i="9"/>
  <c r="N258" i="9"/>
  <c r="O258" i="9" s="1"/>
  <c r="M258" i="9"/>
  <c r="K258" i="9"/>
  <c r="I258" i="9"/>
  <c r="G258" i="9"/>
  <c r="U257" i="9"/>
  <c r="T257" i="9"/>
  <c r="N257" i="9"/>
  <c r="O257" i="9" s="1"/>
  <c r="M257" i="9"/>
  <c r="K257" i="9"/>
  <c r="I257" i="9"/>
  <c r="G257" i="9"/>
  <c r="U256" i="9"/>
  <c r="T256" i="9"/>
  <c r="N256" i="9"/>
  <c r="O256" i="9" s="1"/>
  <c r="M256" i="9"/>
  <c r="K256" i="9"/>
  <c r="I256" i="9"/>
  <c r="G256" i="9"/>
  <c r="U255" i="9"/>
  <c r="T255" i="9"/>
  <c r="N255" i="9"/>
  <c r="O255" i="9" s="1"/>
  <c r="M255" i="9"/>
  <c r="K255" i="9"/>
  <c r="I255" i="9"/>
  <c r="G255" i="9"/>
  <c r="T254" i="9"/>
  <c r="S254" i="9"/>
  <c r="R254" i="9"/>
  <c r="Q254" i="9"/>
  <c r="P254" i="9"/>
  <c r="L254" i="9"/>
  <c r="J254" i="9"/>
  <c r="H254" i="9"/>
  <c r="N254" i="9" s="1"/>
  <c r="F254" i="9"/>
  <c r="E254" i="9"/>
  <c r="K254" i="9" s="1"/>
  <c r="D254" i="9"/>
  <c r="U253" i="9"/>
  <c r="T253" i="9"/>
  <c r="N253" i="9"/>
  <c r="O253" i="9" s="1"/>
  <c r="M253" i="9"/>
  <c r="K253" i="9"/>
  <c r="I253" i="9"/>
  <c r="G253" i="9"/>
  <c r="U252" i="9"/>
  <c r="T252" i="9"/>
  <c r="N252" i="9"/>
  <c r="O252" i="9" s="1"/>
  <c r="M252" i="9"/>
  <c r="K252" i="9"/>
  <c r="I252" i="9"/>
  <c r="G252" i="9"/>
  <c r="U251" i="9"/>
  <c r="T251" i="9"/>
  <c r="O251" i="9"/>
  <c r="N251" i="9"/>
  <c r="M251" i="9"/>
  <c r="K251" i="9"/>
  <c r="I251" i="9"/>
  <c r="G251" i="9"/>
  <c r="U250" i="9"/>
  <c r="T250" i="9"/>
  <c r="N250" i="9"/>
  <c r="O250" i="9" s="1"/>
  <c r="M250" i="9"/>
  <c r="K250" i="9"/>
  <c r="I250" i="9"/>
  <c r="G250" i="9"/>
  <c r="U249" i="9"/>
  <c r="T249" i="9"/>
  <c r="N249" i="9"/>
  <c r="O249" i="9" s="1"/>
  <c r="M249" i="9"/>
  <c r="K249" i="9"/>
  <c r="I249" i="9"/>
  <c r="G249" i="9"/>
  <c r="U248" i="9"/>
  <c r="T248" i="9"/>
  <c r="N248" i="9"/>
  <c r="O248" i="9" s="1"/>
  <c r="M248" i="9"/>
  <c r="K248" i="9"/>
  <c r="I248" i="9"/>
  <c r="G248" i="9"/>
  <c r="S247" i="9"/>
  <c r="R247" i="9"/>
  <c r="Q247" i="9"/>
  <c r="T247" i="9" s="1"/>
  <c r="P247" i="9"/>
  <c r="L247" i="9"/>
  <c r="J247" i="9"/>
  <c r="H247" i="9"/>
  <c r="N247" i="9" s="1"/>
  <c r="G247" i="9"/>
  <c r="F247" i="9"/>
  <c r="E247" i="9"/>
  <c r="K247" i="9" s="1"/>
  <c r="D247" i="9"/>
  <c r="I247" i="9" s="1"/>
  <c r="U246" i="9"/>
  <c r="T246" i="9"/>
  <c r="N246" i="9"/>
  <c r="O246" i="9" s="1"/>
  <c r="M246" i="9"/>
  <c r="K246" i="9"/>
  <c r="I246" i="9"/>
  <c r="G246" i="9"/>
  <c r="U245" i="9"/>
  <c r="T245" i="9"/>
  <c r="N245" i="9"/>
  <c r="O245" i="9" s="1"/>
  <c r="M245" i="9"/>
  <c r="K245" i="9"/>
  <c r="I245" i="9"/>
  <c r="G245" i="9"/>
  <c r="U244" i="9"/>
  <c r="T244" i="9"/>
  <c r="N244" i="9"/>
  <c r="O244" i="9" s="1"/>
  <c r="M244" i="9"/>
  <c r="K244" i="9"/>
  <c r="I244" i="9"/>
  <c r="G244" i="9"/>
  <c r="U243" i="9"/>
  <c r="T243" i="9"/>
  <c r="N243" i="9"/>
  <c r="O243" i="9" s="1"/>
  <c r="M243" i="9"/>
  <c r="K243" i="9"/>
  <c r="I243" i="9"/>
  <c r="G243" i="9"/>
  <c r="U242" i="9"/>
  <c r="T242" i="9"/>
  <c r="O242" i="9"/>
  <c r="N242" i="9"/>
  <c r="M242" i="9"/>
  <c r="K242" i="9"/>
  <c r="I242" i="9"/>
  <c r="G242" i="9"/>
  <c r="U241" i="9"/>
  <c r="T241" i="9"/>
  <c r="N241" i="9"/>
  <c r="O241" i="9" s="1"/>
  <c r="M241" i="9"/>
  <c r="K241" i="9"/>
  <c r="I241" i="9"/>
  <c r="G241" i="9"/>
  <c r="S240" i="9"/>
  <c r="R240" i="9"/>
  <c r="Q240" i="9"/>
  <c r="P240" i="9"/>
  <c r="U240" i="9" s="1"/>
  <c r="L240" i="9"/>
  <c r="J240" i="9"/>
  <c r="K240" i="9" s="1"/>
  <c r="H240" i="9"/>
  <c r="F240" i="9"/>
  <c r="G240" i="9" s="1"/>
  <c r="E240" i="9"/>
  <c r="D240" i="9"/>
  <c r="I240" i="9" s="1"/>
  <c r="U239" i="9"/>
  <c r="T239" i="9"/>
  <c r="O239" i="9"/>
  <c r="N239" i="9"/>
  <c r="M239" i="9"/>
  <c r="K239" i="9"/>
  <c r="I239" i="9"/>
  <c r="G239" i="9"/>
  <c r="U238" i="9"/>
  <c r="T238" i="9"/>
  <c r="O238" i="9"/>
  <c r="N238" i="9"/>
  <c r="M238" i="9"/>
  <c r="K238" i="9"/>
  <c r="I238" i="9"/>
  <c r="G238" i="9"/>
  <c r="U237" i="9"/>
  <c r="T237" i="9"/>
  <c r="O237" i="9"/>
  <c r="N237" i="9"/>
  <c r="M237" i="9"/>
  <c r="K237" i="9"/>
  <c r="I237" i="9"/>
  <c r="G237" i="9"/>
  <c r="U236" i="9"/>
  <c r="T236" i="9"/>
  <c r="O236" i="9"/>
  <c r="N236" i="9"/>
  <c r="M236" i="9"/>
  <c r="K236" i="9"/>
  <c r="I236" i="9"/>
  <c r="G236" i="9"/>
  <c r="U235" i="9"/>
  <c r="T235" i="9"/>
  <c r="O235" i="9"/>
  <c r="N235" i="9"/>
  <c r="M235" i="9"/>
  <c r="K235" i="9"/>
  <c r="I235" i="9"/>
  <c r="G235" i="9"/>
  <c r="U234" i="9"/>
  <c r="T234" i="9"/>
  <c r="O234" i="9"/>
  <c r="N234" i="9"/>
  <c r="M234" i="9"/>
  <c r="K234" i="9"/>
  <c r="I234" i="9"/>
  <c r="G234" i="9"/>
  <c r="T231" i="9"/>
  <c r="S231" i="9"/>
  <c r="R231" i="9"/>
  <c r="Q231" i="9"/>
  <c r="P231" i="9"/>
  <c r="L231" i="9"/>
  <c r="J231" i="9"/>
  <c r="H231" i="9"/>
  <c r="F231" i="9"/>
  <c r="E231" i="9"/>
  <c r="K231" i="9" s="1"/>
  <c r="D231" i="9"/>
  <c r="S230" i="9"/>
  <c r="R230" i="9"/>
  <c r="Q230" i="9"/>
  <c r="P230" i="9"/>
  <c r="U230" i="9" s="1"/>
  <c r="L230" i="9"/>
  <c r="J230" i="9"/>
  <c r="I230" i="9"/>
  <c r="H230" i="9"/>
  <c r="F230" i="9"/>
  <c r="G230" i="9" s="1"/>
  <c r="E230" i="9"/>
  <c r="M230" i="9" s="1"/>
  <c r="D230" i="9"/>
  <c r="U229" i="9"/>
  <c r="T229" i="9"/>
  <c r="O229" i="9"/>
  <c r="N229" i="9"/>
  <c r="M229" i="9"/>
  <c r="K229" i="9"/>
  <c r="I229" i="9"/>
  <c r="G229" i="9"/>
  <c r="U228" i="9"/>
  <c r="T228" i="9"/>
  <c r="O228" i="9"/>
  <c r="N228" i="9"/>
  <c r="M228" i="9"/>
  <c r="K228" i="9"/>
  <c r="I228" i="9"/>
  <c r="G228" i="9"/>
  <c r="U227" i="9"/>
  <c r="T227" i="9"/>
  <c r="O227" i="9"/>
  <c r="N227" i="9"/>
  <c r="M227" i="9"/>
  <c r="K227" i="9"/>
  <c r="I227" i="9"/>
  <c r="G227" i="9"/>
  <c r="U226" i="9"/>
  <c r="T226" i="9"/>
  <c r="O226" i="9"/>
  <c r="N226" i="9"/>
  <c r="M226" i="9"/>
  <c r="K226" i="9"/>
  <c r="I226" i="9"/>
  <c r="G226" i="9"/>
  <c r="U225" i="9"/>
  <c r="T225" i="9"/>
  <c r="O225" i="9"/>
  <c r="N225" i="9"/>
  <c r="M225" i="9"/>
  <c r="K225" i="9"/>
  <c r="I225" i="9"/>
  <c r="G225" i="9"/>
  <c r="T224" i="9"/>
  <c r="S224" i="9"/>
  <c r="R224" i="9"/>
  <c r="Q224" i="9"/>
  <c r="P224" i="9"/>
  <c r="L224" i="9"/>
  <c r="J224" i="9"/>
  <c r="H224" i="9"/>
  <c r="F224" i="9"/>
  <c r="N224" i="9" s="1"/>
  <c r="E224" i="9"/>
  <c r="D224" i="9"/>
  <c r="U223" i="9"/>
  <c r="T223" i="9"/>
  <c r="N223" i="9"/>
  <c r="O223" i="9" s="1"/>
  <c r="M223" i="9"/>
  <c r="K223" i="9"/>
  <c r="I223" i="9"/>
  <c r="G223" i="9"/>
  <c r="U222" i="9"/>
  <c r="T222" i="9"/>
  <c r="N222" i="9"/>
  <c r="O222" i="9" s="1"/>
  <c r="M222" i="9"/>
  <c r="K222" i="9"/>
  <c r="I222" i="9"/>
  <c r="G222" i="9"/>
  <c r="U221" i="9"/>
  <c r="T221" i="9"/>
  <c r="N221" i="9"/>
  <c r="O221" i="9" s="1"/>
  <c r="M221" i="9"/>
  <c r="K221" i="9"/>
  <c r="I221" i="9"/>
  <c r="G221" i="9"/>
  <c r="U220" i="9"/>
  <c r="T220" i="9"/>
  <c r="N220" i="9"/>
  <c r="O220" i="9" s="1"/>
  <c r="M220" i="9"/>
  <c r="K220" i="9"/>
  <c r="I220" i="9"/>
  <c r="G220" i="9"/>
  <c r="U219" i="9"/>
  <c r="T219" i="9"/>
  <c r="N219" i="9"/>
  <c r="O219" i="9" s="1"/>
  <c r="M219" i="9"/>
  <c r="K219" i="9"/>
  <c r="I219" i="9"/>
  <c r="G219" i="9"/>
  <c r="U218" i="9"/>
  <c r="T218" i="9"/>
  <c r="N218" i="9"/>
  <c r="O218" i="9" s="1"/>
  <c r="M218" i="9"/>
  <c r="K218" i="9"/>
  <c r="I218" i="9"/>
  <c r="G218" i="9"/>
  <c r="U217" i="9"/>
  <c r="T217" i="9"/>
  <c r="O217" i="9"/>
  <c r="N217" i="9"/>
  <c r="M217" i="9"/>
  <c r="K217" i="9"/>
  <c r="I217" i="9"/>
  <c r="G217" i="9"/>
  <c r="S216" i="9"/>
  <c r="R216" i="9"/>
  <c r="Q216" i="9"/>
  <c r="P216" i="9"/>
  <c r="U216" i="9" s="1"/>
  <c r="L216" i="9"/>
  <c r="J216" i="9"/>
  <c r="H216" i="9"/>
  <c r="N216" i="9" s="1"/>
  <c r="O216" i="9" s="1"/>
  <c r="F216" i="9"/>
  <c r="E216" i="9"/>
  <c r="M216" i="9" s="1"/>
  <c r="D216" i="9"/>
  <c r="I216" i="9" s="1"/>
  <c r="U215" i="9"/>
  <c r="T215" i="9"/>
  <c r="N215" i="9"/>
  <c r="O215" i="9" s="1"/>
  <c r="M215" i="9"/>
  <c r="K215" i="9"/>
  <c r="I215" i="9"/>
  <c r="G215" i="9"/>
  <c r="U214" i="9"/>
  <c r="T214" i="9"/>
  <c r="N214" i="9"/>
  <c r="O214" i="9" s="1"/>
  <c r="M214" i="9"/>
  <c r="K214" i="9"/>
  <c r="I214" i="9"/>
  <c r="G214" i="9"/>
  <c r="U213" i="9"/>
  <c r="T213" i="9"/>
  <c r="N213" i="9"/>
  <c r="O213" i="9" s="1"/>
  <c r="M213" i="9"/>
  <c r="K213" i="9"/>
  <c r="I213" i="9"/>
  <c r="G213" i="9"/>
  <c r="U212" i="9"/>
  <c r="T212" i="9"/>
  <c r="N212" i="9"/>
  <c r="O212" i="9" s="1"/>
  <c r="M212" i="9"/>
  <c r="K212" i="9"/>
  <c r="I212" i="9"/>
  <c r="G212" i="9"/>
  <c r="U211" i="9"/>
  <c r="T211" i="9"/>
  <c r="N211" i="9"/>
  <c r="O211" i="9" s="1"/>
  <c r="M211" i="9"/>
  <c r="K211" i="9"/>
  <c r="I211" i="9"/>
  <c r="G211" i="9"/>
  <c r="U210" i="9"/>
  <c r="T210" i="9"/>
  <c r="N210" i="9"/>
  <c r="O210" i="9" s="1"/>
  <c r="M210" i="9"/>
  <c r="K210" i="9"/>
  <c r="I210" i="9"/>
  <c r="G210" i="9"/>
  <c r="U209" i="9"/>
  <c r="T209" i="9"/>
  <c r="O209" i="9"/>
  <c r="N209" i="9"/>
  <c r="M209" i="9"/>
  <c r="K209" i="9"/>
  <c r="I209" i="9"/>
  <c r="G209" i="9"/>
  <c r="U208" i="9"/>
  <c r="T208" i="9"/>
  <c r="O208" i="9"/>
  <c r="N208" i="9"/>
  <c r="M208" i="9"/>
  <c r="K208" i="9"/>
  <c r="I208" i="9"/>
  <c r="G208" i="9"/>
  <c r="T205" i="9"/>
  <c r="S205" i="9"/>
  <c r="R205" i="9"/>
  <c r="Q205" i="9"/>
  <c r="P205" i="9"/>
  <c r="L205" i="9"/>
  <c r="J205" i="9"/>
  <c r="H205" i="9"/>
  <c r="F205" i="9"/>
  <c r="E205" i="9"/>
  <c r="D205" i="9"/>
  <c r="S204" i="9"/>
  <c r="R204" i="9"/>
  <c r="Q204" i="9"/>
  <c r="P204" i="9"/>
  <c r="U204" i="9" s="1"/>
  <c r="L204" i="9"/>
  <c r="J204" i="9"/>
  <c r="H204" i="9"/>
  <c r="N204" i="9" s="1"/>
  <c r="O204" i="9" s="1"/>
  <c r="F204" i="9"/>
  <c r="E204" i="9"/>
  <c r="M204" i="9" s="1"/>
  <c r="D204" i="9"/>
  <c r="I204" i="9" s="1"/>
  <c r="U203" i="9"/>
  <c r="T203" i="9"/>
  <c r="O203" i="9"/>
  <c r="N203" i="9"/>
  <c r="M203" i="9"/>
  <c r="K203" i="9"/>
  <c r="I203" i="9"/>
  <c r="G203" i="9"/>
  <c r="U202" i="9"/>
  <c r="T202" i="9"/>
  <c r="O202" i="9"/>
  <c r="N202" i="9"/>
  <c r="M202" i="9"/>
  <c r="K202" i="9"/>
  <c r="I202" i="9"/>
  <c r="G202" i="9"/>
  <c r="U201" i="9"/>
  <c r="T201" i="9"/>
  <c r="O201" i="9"/>
  <c r="N201" i="9"/>
  <c r="M201" i="9"/>
  <c r="K201" i="9"/>
  <c r="I201" i="9"/>
  <c r="G201" i="9"/>
  <c r="U200" i="9"/>
  <c r="T200" i="9"/>
  <c r="O200" i="9"/>
  <c r="N200" i="9"/>
  <c r="M200" i="9"/>
  <c r="K200" i="9"/>
  <c r="I200" i="9"/>
  <c r="G200" i="9"/>
  <c r="U199" i="9"/>
  <c r="T199" i="9"/>
  <c r="O199" i="9"/>
  <c r="N199" i="9"/>
  <c r="M199" i="9"/>
  <c r="K199" i="9"/>
  <c r="I199" i="9"/>
  <c r="G199" i="9"/>
  <c r="T198" i="9"/>
  <c r="S198" i="9"/>
  <c r="R198" i="9"/>
  <c r="Q198" i="9"/>
  <c r="P198" i="9"/>
  <c r="L198" i="9"/>
  <c r="J198" i="9"/>
  <c r="H198" i="9"/>
  <c r="F198" i="9"/>
  <c r="E198" i="9"/>
  <c r="D198" i="9"/>
  <c r="U197" i="9"/>
  <c r="T197" i="9"/>
  <c r="O197" i="9"/>
  <c r="N197" i="9"/>
  <c r="M197" i="9"/>
  <c r="K197" i="9"/>
  <c r="I197" i="9"/>
  <c r="G197" i="9"/>
  <c r="U196" i="9"/>
  <c r="T196" i="9"/>
  <c r="N196" i="9"/>
  <c r="O196" i="9" s="1"/>
  <c r="M196" i="9"/>
  <c r="K196" i="9"/>
  <c r="I196" i="9"/>
  <c r="G196" i="9"/>
  <c r="U195" i="9"/>
  <c r="T195" i="9"/>
  <c r="N195" i="9"/>
  <c r="O195" i="9" s="1"/>
  <c r="M195" i="9"/>
  <c r="K195" i="9"/>
  <c r="I195" i="9"/>
  <c r="G195" i="9"/>
  <c r="U194" i="9"/>
  <c r="T194" i="9"/>
  <c r="N194" i="9"/>
  <c r="O194" i="9" s="1"/>
  <c r="M194" i="9"/>
  <c r="K194" i="9"/>
  <c r="I194" i="9"/>
  <c r="G194" i="9"/>
  <c r="U193" i="9"/>
  <c r="T193" i="9"/>
  <c r="N193" i="9"/>
  <c r="O193" i="9" s="1"/>
  <c r="M193" i="9"/>
  <c r="K193" i="9"/>
  <c r="I193" i="9"/>
  <c r="G193" i="9"/>
  <c r="U192" i="9"/>
  <c r="T192" i="9"/>
  <c r="N192" i="9"/>
  <c r="O192" i="9" s="1"/>
  <c r="M192" i="9"/>
  <c r="K192" i="9"/>
  <c r="I192" i="9"/>
  <c r="G192" i="9"/>
  <c r="U191" i="9"/>
  <c r="S191" i="9"/>
  <c r="R191" i="9"/>
  <c r="Q191" i="9"/>
  <c r="P191" i="9"/>
  <c r="L191" i="9"/>
  <c r="J191" i="9"/>
  <c r="I191" i="9"/>
  <c r="H191" i="9"/>
  <c r="F191" i="9"/>
  <c r="G191" i="9" s="1"/>
  <c r="E191" i="9"/>
  <c r="D191" i="9"/>
  <c r="U190" i="9"/>
  <c r="T190" i="9"/>
  <c r="N190" i="9"/>
  <c r="O190" i="9" s="1"/>
  <c r="M190" i="9"/>
  <c r="K190" i="9"/>
  <c r="I190" i="9"/>
  <c r="G190" i="9"/>
  <c r="U189" i="9"/>
  <c r="T189" i="9"/>
  <c r="N189" i="9"/>
  <c r="O189" i="9" s="1"/>
  <c r="M189" i="9"/>
  <c r="K189" i="9"/>
  <c r="I189" i="9"/>
  <c r="G189" i="9"/>
  <c r="U188" i="9"/>
  <c r="T188" i="9"/>
  <c r="N188" i="9"/>
  <c r="O188" i="9" s="1"/>
  <c r="M188" i="9"/>
  <c r="K188" i="9"/>
  <c r="I188" i="9"/>
  <c r="G188" i="9"/>
  <c r="U187" i="9"/>
  <c r="T187" i="9"/>
  <c r="N187" i="9"/>
  <c r="O187" i="9" s="1"/>
  <c r="M187" i="9"/>
  <c r="K187" i="9"/>
  <c r="I187" i="9"/>
  <c r="G187" i="9"/>
  <c r="U186" i="9"/>
  <c r="T186" i="9"/>
  <c r="N186" i="9"/>
  <c r="O186" i="9" s="1"/>
  <c r="M186" i="9"/>
  <c r="K186" i="9"/>
  <c r="I186" i="9"/>
  <c r="G186" i="9"/>
  <c r="S185" i="9"/>
  <c r="R185" i="9"/>
  <c r="Q185" i="9"/>
  <c r="T185" i="9" s="1"/>
  <c r="P185" i="9"/>
  <c r="U185" i="9" s="1"/>
  <c r="L185" i="9"/>
  <c r="J185" i="9"/>
  <c r="H185" i="9"/>
  <c r="F185" i="9"/>
  <c r="N185" i="9" s="1"/>
  <c r="E185" i="9"/>
  <c r="K185" i="9" s="1"/>
  <c r="D185" i="9"/>
  <c r="U184" i="9"/>
  <c r="T184" i="9"/>
  <c r="N184" i="9"/>
  <c r="O184" i="9" s="1"/>
  <c r="M184" i="9"/>
  <c r="K184" i="9"/>
  <c r="I184" i="9"/>
  <c r="G184" i="9"/>
  <c r="U183" i="9"/>
  <c r="T183" i="9"/>
  <c r="N183" i="9"/>
  <c r="O183" i="9" s="1"/>
  <c r="M183" i="9"/>
  <c r="K183" i="9"/>
  <c r="I183" i="9"/>
  <c r="G183" i="9"/>
  <c r="U182" i="9"/>
  <c r="T182" i="9"/>
  <c r="N182" i="9"/>
  <c r="O182" i="9" s="1"/>
  <c r="M182" i="9"/>
  <c r="K182" i="9"/>
  <c r="I182" i="9"/>
  <c r="G182" i="9"/>
  <c r="U181" i="9"/>
  <c r="T181" i="9"/>
  <c r="N181" i="9"/>
  <c r="O181" i="9" s="1"/>
  <c r="M181" i="9"/>
  <c r="K181" i="9"/>
  <c r="I181" i="9"/>
  <c r="G181" i="9"/>
  <c r="U180" i="9"/>
  <c r="T180" i="9"/>
  <c r="N180" i="9"/>
  <c r="O180" i="9" s="1"/>
  <c r="M180" i="9"/>
  <c r="K180" i="9"/>
  <c r="I180" i="9"/>
  <c r="G180" i="9"/>
  <c r="S179" i="9"/>
  <c r="R179" i="9"/>
  <c r="Q179" i="9"/>
  <c r="T179" i="9" s="1"/>
  <c r="P179" i="9"/>
  <c r="L179" i="9"/>
  <c r="J179" i="9"/>
  <c r="K179" i="9" s="1"/>
  <c r="H179" i="9"/>
  <c r="U179" i="9" s="1"/>
  <c r="F179" i="9"/>
  <c r="E179" i="9"/>
  <c r="D179" i="9"/>
  <c r="I179" i="9" s="1"/>
  <c r="U178" i="9"/>
  <c r="T178" i="9"/>
  <c r="O178" i="9"/>
  <c r="N178" i="9"/>
  <c r="M178" i="9"/>
  <c r="K178" i="9"/>
  <c r="I178" i="9"/>
  <c r="G178" i="9"/>
  <c r="U177" i="9"/>
  <c r="T177" i="9"/>
  <c r="O177" i="9"/>
  <c r="N177" i="9"/>
  <c r="M177" i="9"/>
  <c r="K177" i="9"/>
  <c r="I177" i="9"/>
  <c r="G177" i="9"/>
  <c r="U176" i="9"/>
  <c r="T176" i="9"/>
  <c r="O176" i="9"/>
  <c r="N176" i="9"/>
  <c r="M176" i="9"/>
  <c r="K176" i="9"/>
  <c r="I176" i="9"/>
  <c r="G176" i="9"/>
  <c r="U175" i="9"/>
  <c r="T175" i="9"/>
  <c r="O175" i="9"/>
  <c r="N175" i="9"/>
  <c r="M175" i="9"/>
  <c r="K175" i="9"/>
  <c r="I175" i="9"/>
  <c r="G175" i="9"/>
  <c r="U174" i="9"/>
  <c r="T174" i="9"/>
  <c r="O174" i="9"/>
  <c r="N174" i="9"/>
  <c r="M174" i="9"/>
  <c r="K174" i="9"/>
  <c r="I174" i="9"/>
  <c r="G174" i="9"/>
  <c r="U173" i="9"/>
  <c r="T173" i="9"/>
  <c r="O173" i="9"/>
  <c r="N173" i="9"/>
  <c r="M173" i="9"/>
  <c r="K173" i="9"/>
  <c r="I173" i="9"/>
  <c r="G173" i="9"/>
  <c r="S170" i="9"/>
  <c r="R170" i="9"/>
  <c r="Q170" i="9"/>
  <c r="T170" i="9" s="1"/>
  <c r="P170" i="9"/>
  <c r="L170" i="9"/>
  <c r="J170" i="9"/>
  <c r="H170" i="9"/>
  <c r="F170" i="9"/>
  <c r="E170" i="9"/>
  <c r="K170" i="9" s="1"/>
  <c r="D170" i="9"/>
  <c r="S169" i="9"/>
  <c r="R169" i="9"/>
  <c r="Q169" i="9"/>
  <c r="T169" i="9" s="1"/>
  <c r="P169" i="9"/>
  <c r="U169" i="9" s="1"/>
  <c r="L169" i="9"/>
  <c r="J169" i="9"/>
  <c r="K169" i="9" s="1"/>
  <c r="I169" i="9"/>
  <c r="H169" i="9"/>
  <c r="F169" i="9"/>
  <c r="E169" i="9"/>
  <c r="D169" i="9"/>
  <c r="U168" i="9"/>
  <c r="T168" i="9"/>
  <c r="N168" i="9"/>
  <c r="O168" i="9" s="1"/>
  <c r="M168" i="9"/>
  <c r="K168" i="9"/>
  <c r="I168" i="9"/>
  <c r="G168" i="9"/>
  <c r="U167" i="9"/>
  <c r="T167" i="9"/>
  <c r="N167" i="9"/>
  <c r="O167" i="9" s="1"/>
  <c r="M167" i="9"/>
  <c r="K167" i="9"/>
  <c r="I167" i="9"/>
  <c r="G167" i="9"/>
  <c r="U166" i="9"/>
  <c r="T166" i="9"/>
  <c r="N166" i="9"/>
  <c r="O166" i="9" s="1"/>
  <c r="M166" i="9"/>
  <c r="K166" i="9"/>
  <c r="I166" i="9"/>
  <c r="G166" i="9"/>
  <c r="U165" i="9"/>
  <c r="T165" i="9"/>
  <c r="N165" i="9"/>
  <c r="O165" i="9" s="1"/>
  <c r="M165" i="9"/>
  <c r="K165" i="9"/>
  <c r="I165" i="9"/>
  <c r="G165" i="9"/>
  <c r="U164" i="9"/>
  <c r="T164" i="9"/>
  <c r="N164" i="9"/>
  <c r="O164" i="9" s="1"/>
  <c r="M164" i="9"/>
  <c r="K164" i="9"/>
  <c r="I164" i="9"/>
  <c r="G164" i="9"/>
  <c r="T163" i="9"/>
  <c r="S163" i="9"/>
  <c r="R163" i="9"/>
  <c r="Q163" i="9"/>
  <c r="P163" i="9"/>
  <c r="L163" i="9"/>
  <c r="J163" i="9"/>
  <c r="H163" i="9"/>
  <c r="F163" i="9"/>
  <c r="N163" i="9" s="1"/>
  <c r="E163" i="9"/>
  <c r="D163" i="9"/>
  <c r="U162" i="9"/>
  <c r="T162" i="9"/>
  <c r="O162" i="9"/>
  <c r="N162" i="9"/>
  <c r="M162" i="9"/>
  <c r="K162" i="9"/>
  <c r="I162" i="9"/>
  <c r="G162" i="9"/>
  <c r="U161" i="9"/>
  <c r="T161" i="9"/>
  <c r="O161" i="9"/>
  <c r="N161" i="9"/>
  <c r="M161" i="9"/>
  <c r="K161" i="9"/>
  <c r="I161" i="9"/>
  <c r="G161" i="9"/>
  <c r="U160" i="9"/>
  <c r="T160" i="9"/>
  <c r="O160" i="9"/>
  <c r="N160" i="9"/>
  <c r="M160" i="9"/>
  <c r="K160" i="9"/>
  <c r="I160" i="9"/>
  <c r="G160" i="9"/>
  <c r="U159" i="9"/>
  <c r="T159" i="9"/>
  <c r="O159" i="9"/>
  <c r="N159" i="9"/>
  <c r="M159" i="9"/>
  <c r="K159" i="9"/>
  <c r="I159" i="9"/>
  <c r="G159" i="9"/>
  <c r="U158" i="9"/>
  <c r="T158" i="9"/>
  <c r="O158" i="9"/>
  <c r="N158" i="9"/>
  <c r="M158" i="9"/>
  <c r="K158" i="9"/>
  <c r="I158" i="9"/>
  <c r="G158" i="9"/>
  <c r="U157" i="9"/>
  <c r="S157" i="9"/>
  <c r="R157" i="9"/>
  <c r="Q157" i="9"/>
  <c r="P157" i="9"/>
  <c r="N157" i="9"/>
  <c r="O157" i="9" s="1"/>
  <c r="L157" i="9"/>
  <c r="J157" i="9"/>
  <c r="K157" i="9" s="1"/>
  <c r="I157" i="9"/>
  <c r="H157" i="9"/>
  <c r="F157" i="9"/>
  <c r="E157" i="9"/>
  <c r="D157" i="9"/>
  <c r="U156" i="9"/>
  <c r="T156" i="9"/>
  <c r="O156" i="9"/>
  <c r="N156" i="9"/>
  <c r="M156" i="9"/>
  <c r="K156" i="9"/>
  <c r="I156" i="9"/>
  <c r="G156" i="9"/>
  <c r="U155" i="9"/>
  <c r="T155" i="9"/>
  <c r="N155" i="9"/>
  <c r="O155" i="9" s="1"/>
  <c r="M155" i="9"/>
  <c r="K155" i="9"/>
  <c r="I155" i="9"/>
  <c r="G155" i="9"/>
  <c r="U154" i="9"/>
  <c r="T154" i="9"/>
  <c r="O154" i="9"/>
  <c r="N154" i="9"/>
  <c r="M154" i="9"/>
  <c r="K154" i="9"/>
  <c r="I154" i="9"/>
  <c r="G154" i="9"/>
  <c r="U153" i="9"/>
  <c r="T153" i="9"/>
  <c r="N153" i="9"/>
  <c r="O153" i="9" s="1"/>
  <c r="M153" i="9"/>
  <c r="K153" i="9"/>
  <c r="I153" i="9"/>
  <c r="G153" i="9"/>
  <c r="U152" i="9"/>
  <c r="T152" i="9"/>
  <c r="N152" i="9"/>
  <c r="O152" i="9" s="1"/>
  <c r="M152" i="9"/>
  <c r="K152" i="9"/>
  <c r="I152" i="9"/>
  <c r="G152" i="9"/>
  <c r="U151" i="9"/>
  <c r="T151" i="9"/>
  <c r="N151" i="9"/>
  <c r="O151" i="9" s="1"/>
  <c r="M151" i="9"/>
  <c r="K151" i="9"/>
  <c r="I151" i="9"/>
  <c r="G151" i="9"/>
  <c r="T150" i="9"/>
  <c r="S150" i="9"/>
  <c r="R150" i="9"/>
  <c r="Q150" i="9"/>
  <c r="P150" i="9"/>
  <c r="L150" i="9"/>
  <c r="J150" i="9"/>
  <c r="H150" i="9"/>
  <c r="F150" i="9"/>
  <c r="E150" i="9"/>
  <c r="K150" i="9" s="1"/>
  <c r="D150" i="9"/>
  <c r="U149" i="9"/>
  <c r="T149" i="9"/>
  <c r="N149" i="9"/>
  <c r="O149" i="9" s="1"/>
  <c r="M149" i="9"/>
  <c r="K149" i="9"/>
  <c r="I149" i="9"/>
  <c r="G149" i="9"/>
  <c r="U148" i="9"/>
  <c r="T148" i="9"/>
  <c r="N148" i="9"/>
  <c r="O148" i="9" s="1"/>
  <c r="M148" i="9"/>
  <c r="K148" i="9"/>
  <c r="I148" i="9"/>
  <c r="G148" i="9"/>
  <c r="U147" i="9"/>
  <c r="T147" i="9"/>
  <c r="N147" i="9"/>
  <c r="O147" i="9" s="1"/>
  <c r="M147" i="9"/>
  <c r="K147" i="9"/>
  <c r="I147" i="9"/>
  <c r="G147" i="9"/>
  <c r="U146" i="9"/>
  <c r="T146" i="9"/>
  <c r="N146" i="9"/>
  <c r="O146" i="9" s="1"/>
  <c r="M146" i="9"/>
  <c r="K146" i="9"/>
  <c r="I146" i="9"/>
  <c r="G146" i="9"/>
  <c r="U145" i="9"/>
  <c r="T145" i="9"/>
  <c r="N145" i="9"/>
  <c r="O145" i="9" s="1"/>
  <c r="M145" i="9"/>
  <c r="K145" i="9"/>
  <c r="I145" i="9"/>
  <c r="G145" i="9"/>
  <c r="S144" i="9"/>
  <c r="R144" i="9"/>
  <c r="Q144" i="9"/>
  <c r="P144" i="9"/>
  <c r="U144" i="9" s="1"/>
  <c r="L144" i="9"/>
  <c r="J144" i="9"/>
  <c r="H144" i="9"/>
  <c r="F144" i="9"/>
  <c r="E144" i="9"/>
  <c r="M144" i="9" s="1"/>
  <c r="D144" i="9"/>
  <c r="G144" i="9" s="1"/>
  <c r="U143" i="9"/>
  <c r="T143" i="9"/>
  <c r="O143" i="9"/>
  <c r="N143" i="9"/>
  <c r="M143" i="9"/>
  <c r="K143" i="9"/>
  <c r="I143" i="9"/>
  <c r="G143" i="9"/>
  <c r="U142" i="9"/>
  <c r="T142" i="9"/>
  <c r="N142" i="9"/>
  <c r="O142" i="9" s="1"/>
  <c r="M142" i="9"/>
  <c r="K142" i="9"/>
  <c r="I142" i="9"/>
  <c r="G142" i="9"/>
  <c r="U141" i="9"/>
  <c r="T141" i="9"/>
  <c r="N141" i="9"/>
  <c r="O141" i="9" s="1"/>
  <c r="M141" i="9"/>
  <c r="K141" i="9"/>
  <c r="I141" i="9"/>
  <c r="G141" i="9"/>
  <c r="U140" i="9"/>
  <c r="T140" i="9"/>
  <c r="N140" i="9"/>
  <c r="O140" i="9" s="1"/>
  <c r="M140" i="9"/>
  <c r="K140" i="9"/>
  <c r="I140" i="9"/>
  <c r="G140" i="9"/>
  <c r="U139" i="9"/>
  <c r="T139" i="9"/>
  <c r="N139" i="9"/>
  <c r="O139" i="9" s="1"/>
  <c r="M139" i="9"/>
  <c r="K139" i="9"/>
  <c r="I139" i="9"/>
  <c r="G139" i="9"/>
  <c r="U138" i="9"/>
  <c r="T138" i="9"/>
  <c r="N138" i="9"/>
  <c r="O138" i="9" s="1"/>
  <c r="M138" i="9"/>
  <c r="K138" i="9"/>
  <c r="I138" i="9"/>
  <c r="G138" i="9"/>
  <c r="S137" i="9"/>
  <c r="R137" i="9"/>
  <c r="Q137" i="9"/>
  <c r="T137" i="9" s="1"/>
  <c r="P137" i="9"/>
  <c r="U137" i="9" s="1"/>
  <c r="L137" i="9"/>
  <c r="J137" i="9"/>
  <c r="H137" i="9"/>
  <c r="F137" i="9"/>
  <c r="E137" i="9"/>
  <c r="D137" i="9"/>
  <c r="U136" i="9"/>
  <c r="T136" i="9"/>
  <c r="N136" i="9"/>
  <c r="O136" i="9" s="1"/>
  <c r="M136" i="9"/>
  <c r="K136" i="9"/>
  <c r="I136" i="9"/>
  <c r="G136" i="9"/>
  <c r="U135" i="9"/>
  <c r="T135" i="9"/>
  <c r="N135" i="9"/>
  <c r="O135" i="9" s="1"/>
  <c r="M135" i="9"/>
  <c r="K135" i="9"/>
  <c r="I135" i="9"/>
  <c r="G135" i="9"/>
  <c r="U134" i="9"/>
  <c r="T134" i="9"/>
  <c r="N134" i="9"/>
  <c r="O134" i="9" s="1"/>
  <c r="M134" i="9"/>
  <c r="K134" i="9"/>
  <c r="I134" i="9"/>
  <c r="G134" i="9"/>
  <c r="U133" i="9"/>
  <c r="T133" i="9"/>
  <c r="N133" i="9"/>
  <c r="O133" i="9" s="1"/>
  <c r="M133" i="9"/>
  <c r="K133" i="9"/>
  <c r="I133" i="9"/>
  <c r="G133" i="9"/>
  <c r="U132" i="9"/>
  <c r="S132" i="9"/>
  <c r="R132" i="9"/>
  <c r="Q132" i="9"/>
  <c r="T132" i="9" s="1"/>
  <c r="P132" i="9"/>
  <c r="L132" i="9"/>
  <c r="J132" i="9"/>
  <c r="I132" i="9"/>
  <c r="H132" i="9"/>
  <c r="F132" i="9"/>
  <c r="G132" i="9" s="1"/>
  <c r="E132" i="9"/>
  <c r="M132" i="9" s="1"/>
  <c r="D132" i="9"/>
  <c r="U131" i="9"/>
  <c r="T131" i="9"/>
  <c r="O131" i="9"/>
  <c r="N131" i="9"/>
  <c r="M131" i="9"/>
  <c r="K131" i="9"/>
  <c r="I131" i="9"/>
  <c r="G131" i="9"/>
  <c r="U130" i="9"/>
  <c r="T130" i="9"/>
  <c r="N130" i="9"/>
  <c r="O130" i="9" s="1"/>
  <c r="M130" i="9"/>
  <c r="K130" i="9"/>
  <c r="I130" i="9"/>
  <c r="G130" i="9"/>
  <c r="U129" i="9"/>
  <c r="T129" i="9"/>
  <c r="O129" i="9"/>
  <c r="N129" i="9"/>
  <c r="M129" i="9"/>
  <c r="K129" i="9"/>
  <c r="I129" i="9"/>
  <c r="G129" i="9"/>
  <c r="U128" i="9"/>
  <c r="T128" i="9"/>
  <c r="N128" i="9"/>
  <c r="O128" i="9" s="1"/>
  <c r="M128" i="9"/>
  <c r="K128" i="9"/>
  <c r="I128" i="9"/>
  <c r="G128" i="9"/>
  <c r="U127" i="9"/>
  <c r="T127" i="9"/>
  <c r="O127" i="9"/>
  <c r="N127" i="9"/>
  <c r="M127" i="9"/>
  <c r="K127" i="9"/>
  <c r="I127" i="9"/>
  <c r="G127" i="9"/>
  <c r="S126" i="9"/>
  <c r="R126" i="9"/>
  <c r="Q126" i="9"/>
  <c r="T126" i="9" s="1"/>
  <c r="P126" i="9"/>
  <c r="L126" i="9"/>
  <c r="M126" i="9" s="1"/>
  <c r="J126" i="9"/>
  <c r="H126" i="9"/>
  <c r="F126" i="9"/>
  <c r="E126" i="9"/>
  <c r="K126" i="9" s="1"/>
  <c r="D126" i="9"/>
  <c r="U125" i="9"/>
  <c r="T125" i="9"/>
  <c r="O125" i="9"/>
  <c r="N125" i="9"/>
  <c r="M125" i="9"/>
  <c r="K125" i="9"/>
  <c r="I125" i="9"/>
  <c r="G125" i="9"/>
  <c r="U124" i="9"/>
  <c r="T124" i="9"/>
  <c r="N124" i="9"/>
  <c r="O124" i="9" s="1"/>
  <c r="M124" i="9"/>
  <c r="K124" i="9"/>
  <c r="I124" i="9"/>
  <c r="G124" i="9"/>
  <c r="U123" i="9"/>
  <c r="T123" i="9"/>
  <c r="N123" i="9"/>
  <c r="O123" i="9" s="1"/>
  <c r="M123" i="9"/>
  <c r="K123" i="9"/>
  <c r="I123" i="9"/>
  <c r="G123" i="9"/>
  <c r="U122" i="9"/>
  <c r="T122" i="9"/>
  <c r="N122" i="9"/>
  <c r="O122" i="9" s="1"/>
  <c r="M122" i="9"/>
  <c r="K122" i="9"/>
  <c r="I122" i="9"/>
  <c r="G122" i="9"/>
  <c r="S121" i="9"/>
  <c r="R121" i="9"/>
  <c r="Q121" i="9"/>
  <c r="P121" i="9"/>
  <c r="U121" i="9" s="1"/>
  <c r="L121" i="9"/>
  <c r="J121" i="9"/>
  <c r="H121" i="9"/>
  <c r="G121" i="9"/>
  <c r="F121" i="9"/>
  <c r="E121" i="9"/>
  <c r="K121" i="9" s="1"/>
  <c r="D121" i="9"/>
  <c r="I121" i="9" s="1"/>
  <c r="U120" i="9"/>
  <c r="T120" i="9"/>
  <c r="O120" i="9"/>
  <c r="N120" i="9"/>
  <c r="M120" i="9"/>
  <c r="K120" i="9"/>
  <c r="I120" i="9"/>
  <c r="G120" i="9"/>
  <c r="U119" i="9"/>
  <c r="T119" i="9"/>
  <c r="N119" i="9"/>
  <c r="O119" i="9" s="1"/>
  <c r="M119" i="9"/>
  <c r="K119" i="9"/>
  <c r="I119" i="9"/>
  <c r="G119" i="9"/>
  <c r="U118" i="9"/>
  <c r="T118" i="9"/>
  <c r="N118" i="9"/>
  <c r="O118" i="9" s="1"/>
  <c r="M118" i="9"/>
  <c r="K118" i="9"/>
  <c r="I118" i="9"/>
  <c r="G118" i="9"/>
  <c r="U117" i="9"/>
  <c r="T117" i="9"/>
  <c r="N117" i="9"/>
  <c r="O117" i="9" s="1"/>
  <c r="M117" i="9"/>
  <c r="K117" i="9"/>
  <c r="I117" i="9"/>
  <c r="G117" i="9"/>
  <c r="U116" i="9"/>
  <c r="T116" i="9"/>
  <c r="N116" i="9"/>
  <c r="O116" i="9" s="1"/>
  <c r="M116" i="9"/>
  <c r="K116" i="9"/>
  <c r="I116" i="9"/>
  <c r="G116" i="9"/>
  <c r="U115" i="9"/>
  <c r="T115" i="9"/>
  <c r="N115" i="9"/>
  <c r="O115" i="9" s="1"/>
  <c r="M115" i="9"/>
  <c r="K115" i="9"/>
  <c r="I115" i="9"/>
  <c r="G115" i="9"/>
  <c r="U114" i="9"/>
  <c r="T114" i="9"/>
  <c r="N114" i="9"/>
  <c r="O114" i="9" s="1"/>
  <c r="M114" i="9"/>
  <c r="K114" i="9"/>
  <c r="I114" i="9"/>
  <c r="G114" i="9"/>
  <c r="U113" i="9"/>
  <c r="T113" i="9"/>
  <c r="O113" i="9"/>
  <c r="N113" i="9"/>
  <c r="M113" i="9"/>
  <c r="K113" i="9"/>
  <c r="I113" i="9"/>
  <c r="G113" i="9"/>
  <c r="S112" i="9"/>
  <c r="R112" i="9"/>
  <c r="Q112" i="9"/>
  <c r="T112" i="9" s="1"/>
  <c r="P112" i="9"/>
  <c r="U112" i="9" s="1"/>
  <c r="L112" i="9"/>
  <c r="J112" i="9"/>
  <c r="H112" i="9"/>
  <c r="F112" i="9"/>
  <c r="E112" i="9"/>
  <c r="D112" i="9"/>
  <c r="U111" i="9"/>
  <c r="T111" i="9"/>
  <c r="N111" i="9"/>
  <c r="O111" i="9" s="1"/>
  <c r="M111" i="9"/>
  <c r="K111" i="9"/>
  <c r="I111" i="9"/>
  <c r="G111" i="9"/>
  <c r="U110" i="9"/>
  <c r="T110" i="9"/>
  <c r="N110" i="9"/>
  <c r="O110" i="9" s="1"/>
  <c r="M110" i="9"/>
  <c r="K110" i="9"/>
  <c r="I110" i="9"/>
  <c r="G110" i="9"/>
  <c r="U109" i="9"/>
  <c r="T109" i="9"/>
  <c r="N109" i="9"/>
  <c r="O109" i="9" s="1"/>
  <c r="M109" i="9"/>
  <c r="K109" i="9"/>
  <c r="I109" i="9"/>
  <c r="G109" i="9"/>
  <c r="U108" i="9"/>
  <c r="T108" i="9"/>
  <c r="N108" i="9"/>
  <c r="O108" i="9" s="1"/>
  <c r="M108" i="9"/>
  <c r="K108" i="9"/>
  <c r="I108" i="9"/>
  <c r="G108" i="9"/>
  <c r="U107" i="9"/>
  <c r="T107" i="9"/>
  <c r="N107" i="9"/>
  <c r="O107" i="9" s="1"/>
  <c r="M107" i="9"/>
  <c r="K107" i="9"/>
  <c r="I107" i="9"/>
  <c r="G107" i="9"/>
  <c r="S106" i="9"/>
  <c r="R106" i="9"/>
  <c r="Q106" i="9"/>
  <c r="P106" i="9"/>
  <c r="U106" i="9" s="1"/>
  <c r="L106" i="9"/>
  <c r="J106" i="9"/>
  <c r="H106" i="9"/>
  <c r="N106" i="9" s="1"/>
  <c r="O106" i="9" s="1"/>
  <c r="F106" i="9"/>
  <c r="E106" i="9"/>
  <c r="M106" i="9" s="1"/>
  <c r="D106" i="9"/>
  <c r="U105" i="9"/>
  <c r="T105" i="9"/>
  <c r="N105" i="9"/>
  <c r="O105" i="9" s="1"/>
  <c r="M105" i="9"/>
  <c r="K105" i="9"/>
  <c r="I105" i="9"/>
  <c r="G105" i="9"/>
  <c r="S102" i="9"/>
  <c r="R102" i="9"/>
  <c r="Q102" i="9"/>
  <c r="T102" i="9" s="1"/>
  <c r="P102" i="9"/>
  <c r="U102" i="9" s="1"/>
  <c r="L102" i="9"/>
  <c r="M102" i="9" s="1"/>
  <c r="J102" i="9"/>
  <c r="H102" i="9"/>
  <c r="F102" i="9"/>
  <c r="E102" i="9"/>
  <c r="D102" i="9"/>
  <c r="U101" i="9"/>
  <c r="S101" i="9"/>
  <c r="R101" i="9"/>
  <c r="Q101" i="9"/>
  <c r="P101" i="9"/>
  <c r="L101" i="9"/>
  <c r="J101" i="9"/>
  <c r="I101" i="9"/>
  <c r="H101" i="9"/>
  <c r="F101" i="9"/>
  <c r="N101" i="9" s="1"/>
  <c r="O101" i="9" s="1"/>
  <c r="E101" i="9"/>
  <c r="M101" i="9" s="1"/>
  <c r="D101" i="9"/>
  <c r="U100" i="9"/>
  <c r="T100" i="9"/>
  <c r="O100" i="9"/>
  <c r="N100" i="9"/>
  <c r="M100" i="9"/>
  <c r="K100" i="9"/>
  <c r="I100" i="9"/>
  <c r="G100" i="9"/>
  <c r="U99" i="9"/>
  <c r="T99" i="9"/>
  <c r="O99" i="9"/>
  <c r="N99" i="9"/>
  <c r="M99" i="9"/>
  <c r="K99" i="9"/>
  <c r="I99" i="9"/>
  <c r="G99" i="9"/>
  <c r="U98" i="9"/>
  <c r="T98" i="9"/>
  <c r="O98" i="9"/>
  <c r="N98" i="9"/>
  <c r="M98" i="9"/>
  <c r="K98" i="9"/>
  <c r="I98" i="9"/>
  <c r="G98" i="9"/>
  <c r="U97" i="9"/>
  <c r="T97" i="9"/>
  <c r="O97" i="9"/>
  <c r="N97" i="9"/>
  <c r="M97" i="9"/>
  <c r="K97" i="9"/>
  <c r="I97" i="9"/>
  <c r="G97" i="9"/>
  <c r="S96" i="9"/>
  <c r="R96" i="9"/>
  <c r="Q96" i="9"/>
  <c r="P96" i="9"/>
  <c r="U96" i="9" s="1"/>
  <c r="L96" i="9"/>
  <c r="J96" i="9"/>
  <c r="H96" i="9"/>
  <c r="F96" i="9"/>
  <c r="N96" i="9" s="1"/>
  <c r="E96" i="9"/>
  <c r="D96" i="9"/>
  <c r="U95" i="9"/>
  <c r="T95" i="9"/>
  <c r="O95" i="9"/>
  <c r="N95" i="9"/>
  <c r="M95" i="9"/>
  <c r="K95" i="9"/>
  <c r="I95" i="9"/>
  <c r="G95" i="9"/>
  <c r="U94" i="9"/>
  <c r="T94" i="9"/>
  <c r="O94" i="9"/>
  <c r="N94" i="9"/>
  <c r="M94" i="9"/>
  <c r="K94" i="9"/>
  <c r="I94" i="9"/>
  <c r="G94" i="9"/>
  <c r="U93" i="9"/>
  <c r="T93" i="9"/>
  <c r="O93" i="9"/>
  <c r="N93" i="9"/>
  <c r="M93" i="9"/>
  <c r="K93" i="9"/>
  <c r="I93" i="9"/>
  <c r="G93" i="9"/>
  <c r="U92" i="9"/>
  <c r="T92" i="9"/>
  <c r="O92" i="9"/>
  <c r="N92" i="9"/>
  <c r="M92" i="9"/>
  <c r="K92" i="9"/>
  <c r="I92" i="9"/>
  <c r="G92" i="9"/>
  <c r="S91" i="9"/>
  <c r="R91" i="9"/>
  <c r="Q91" i="9"/>
  <c r="P91" i="9"/>
  <c r="L91" i="9"/>
  <c r="J91" i="9"/>
  <c r="K91" i="9" s="1"/>
  <c r="H91" i="9"/>
  <c r="U91" i="9" s="1"/>
  <c r="F91" i="9"/>
  <c r="G91" i="9" s="1"/>
  <c r="E91" i="9"/>
  <c r="M91" i="9" s="1"/>
  <c r="D91" i="9"/>
  <c r="U90" i="9"/>
  <c r="T90" i="9"/>
  <c r="O90" i="9"/>
  <c r="N90" i="9"/>
  <c r="M90" i="9"/>
  <c r="K90" i="9"/>
  <c r="I90" i="9"/>
  <c r="G90" i="9"/>
  <c r="U89" i="9"/>
  <c r="T89" i="9"/>
  <c r="O89" i="9"/>
  <c r="N89" i="9"/>
  <c r="M89" i="9"/>
  <c r="K89" i="9"/>
  <c r="I89" i="9"/>
  <c r="G89" i="9"/>
  <c r="U88" i="9"/>
  <c r="T88" i="9"/>
  <c r="O88" i="9"/>
  <c r="N88" i="9"/>
  <c r="M88" i="9"/>
  <c r="K88" i="9"/>
  <c r="I88" i="9"/>
  <c r="G88" i="9"/>
  <c r="S85" i="9"/>
  <c r="R85" i="9"/>
  <c r="Q85" i="9"/>
  <c r="T85" i="9" s="1"/>
  <c r="P85" i="9"/>
  <c r="U85" i="9" s="1"/>
  <c r="L85" i="9"/>
  <c r="J85" i="9"/>
  <c r="H85" i="9"/>
  <c r="F85" i="9"/>
  <c r="E85" i="9"/>
  <c r="D85" i="9"/>
  <c r="S84" i="9"/>
  <c r="R84" i="9"/>
  <c r="Q84" i="9"/>
  <c r="P84" i="9"/>
  <c r="L84" i="9"/>
  <c r="K84" i="9"/>
  <c r="J84" i="9"/>
  <c r="H84" i="9"/>
  <c r="U84" i="9" s="1"/>
  <c r="F84" i="9"/>
  <c r="E84" i="9"/>
  <c r="D84" i="9"/>
  <c r="G84" i="9" s="1"/>
  <c r="U83" i="9"/>
  <c r="T83" i="9"/>
  <c r="O83" i="9"/>
  <c r="N83" i="9"/>
  <c r="M83" i="9"/>
  <c r="K83" i="9"/>
  <c r="I83" i="9"/>
  <c r="G83" i="9"/>
  <c r="U82" i="9"/>
  <c r="T82" i="9"/>
  <c r="N82" i="9"/>
  <c r="O82" i="9" s="1"/>
  <c r="M82" i="9"/>
  <c r="K82" i="9"/>
  <c r="I82" i="9"/>
  <c r="G82" i="9"/>
  <c r="U81" i="9"/>
  <c r="T81" i="9"/>
  <c r="N81" i="9"/>
  <c r="O81" i="9" s="1"/>
  <c r="M81" i="9"/>
  <c r="K81" i="9"/>
  <c r="I81" i="9"/>
  <c r="G81" i="9"/>
  <c r="U80" i="9"/>
  <c r="T80" i="9"/>
  <c r="N80" i="9"/>
  <c r="O80" i="9" s="1"/>
  <c r="M80" i="9"/>
  <c r="K80" i="9"/>
  <c r="I80" i="9"/>
  <c r="G80" i="9"/>
  <c r="U79" i="9"/>
  <c r="T79" i="9"/>
  <c r="N79" i="9"/>
  <c r="O79" i="9" s="1"/>
  <c r="M79" i="9"/>
  <c r="K79" i="9"/>
  <c r="I79" i="9"/>
  <c r="G79" i="9"/>
  <c r="U78" i="9"/>
  <c r="S78" i="9"/>
  <c r="R78" i="9"/>
  <c r="Q78" i="9"/>
  <c r="T78" i="9" s="1"/>
  <c r="P78" i="9"/>
  <c r="L78" i="9"/>
  <c r="J78" i="9"/>
  <c r="H78" i="9"/>
  <c r="F78" i="9"/>
  <c r="N78" i="9" s="1"/>
  <c r="E78" i="9"/>
  <c r="K78" i="9" s="1"/>
  <c r="D78" i="9"/>
  <c r="U77" i="9"/>
  <c r="T77" i="9"/>
  <c r="O77" i="9"/>
  <c r="N77" i="9"/>
  <c r="M77" i="9"/>
  <c r="K77" i="9"/>
  <c r="I77" i="9"/>
  <c r="G77" i="9"/>
  <c r="U76" i="9"/>
  <c r="T76" i="9"/>
  <c r="O76" i="9"/>
  <c r="N76" i="9"/>
  <c r="M76" i="9"/>
  <c r="K76" i="9"/>
  <c r="I76" i="9"/>
  <c r="G76" i="9"/>
  <c r="U75" i="9"/>
  <c r="T75" i="9"/>
  <c r="O75" i="9"/>
  <c r="N75" i="9"/>
  <c r="M75" i="9"/>
  <c r="K75" i="9"/>
  <c r="I75" i="9"/>
  <c r="G75" i="9"/>
  <c r="U74" i="9"/>
  <c r="T74" i="9"/>
  <c r="N74" i="9"/>
  <c r="O74" i="9" s="1"/>
  <c r="M74" i="9"/>
  <c r="K74" i="9"/>
  <c r="I74" i="9"/>
  <c r="G74" i="9"/>
  <c r="U73" i="9"/>
  <c r="T73" i="9"/>
  <c r="O73" i="9"/>
  <c r="N73" i="9"/>
  <c r="M73" i="9"/>
  <c r="K73" i="9"/>
  <c r="I73" i="9"/>
  <c r="G73" i="9"/>
  <c r="U72" i="9"/>
  <c r="T72" i="9"/>
  <c r="N72" i="9"/>
  <c r="O72" i="9" s="1"/>
  <c r="M72" i="9"/>
  <c r="K72" i="9"/>
  <c r="I72" i="9"/>
  <c r="G72" i="9"/>
  <c r="U71" i="9"/>
  <c r="T71" i="9"/>
  <c r="N71" i="9"/>
  <c r="O71" i="9" s="1"/>
  <c r="M71" i="9"/>
  <c r="K71" i="9"/>
  <c r="I71" i="9"/>
  <c r="G71" i="9"/>
  <c r="U70" i="9"/>
  <c r="S70" i="9"/>
  <c r="R70" i="9"/>
  <c r="Q70" i="9"/>
  <c r="T70" i="9" s="1"/>
  <c r="P70" i="9"/>
  <c r="N70" i="9"/>
  <c r="O70" i="9" s="1"/>
  <c r="L70" i="9"/>
  <c r="J70" i="9"/>
  <c r="K70" i="9" s="1"/>
  <c r="I70" i="9"/>
  <c r="H70" i="9"/>
  <c r="F70" i="9"/>
  <c r="G70" i="9" s="1"/>
  <c r="E70" i="9"/>
  <c r="M70" i="9" s="1"/>
  <c r="D70" i="9"/>
  <c r="U69" i="9"/>
  <c r="T69" i="9"/>
  <c r="N69" i="9"/>
  <c r="O69" i="9" s="1"/>
  <c r="M69" i="9"/>
  <c r="K69" i="9"/>
  <c r="I69" i="9"/>
  <c r="G69" i="9"/>
  <c r="U68" i="9"/>
  <c r="T68" i="9"/>
  <c r="N68" i="9"/>
  <c r="O68" i="9" s="1"/>
  <c r="M68" i="9"/>
  <c r="K68" i="9"/>
  <c r="I68" i="9"/>
  <c r="G68" i="9"/>
  <c r="U67" i="9"/>
  <c r="T67" i="9"/>
  <c r="O67" i="9"/>
  <c r="N67" i="9"/>
  <c r="M67" i="9"/>
  <c r="K67" i="9"/>
  <c r="I67" i="9"/>
  <c r="G67" i="9"/>
  <c r="U66" i="9"/>
  <c r="T66" i="9"/>
  <c r="N66" i="9"/>
  <c r="O66" i="9" s="1"/>
  <c r="M66" i="9"/>
  <c r="K66" i="9"/>
  <c r="I66" i="9"/>
  <c r="G66" i="9"/>
  <c r="U65" i="9"/>
  <c r="T65" i="9"/>
  <c r="N65" i="9"/>
  <c r="O65" i="9" s="1"/>
  <c r="M65" i="9"/>
  <c r="K65" i="9"/>
  <c r="I65" i="9"/>
  <c r="G65" i="9"/>
  <c r="U64" i="9"/>
  <c r="T64" i="9"/>
  <c r="O64" i="9"/>
  <c r="N64" i="9"/>
  <c r="M64" i="9"/>
  <c r="K64" i="9"/>
  <c r="I64" i="9"/>
  <c r="G64" i="9"/>
  <c r="T63" i="9"/>
  <c r="S63" i="9"/>
  <c r="R63" i="9"/>
  <c r="Q63" i="9"/>
  <c r="P63" i="9"/>
  <c r="L63" i="9"/>
  <c r="J63" i="9"/>
  <c r="H63" i="9"/>
  <c r="F63" i="9"/>
  <c r="E63" i="9"/>
  <c r="K63" i="9" s="1"/>
  <c r="D63" i="9"/>
  <c r="U62" i="9"/>
  <c r="T62" i="9"/>
  <c r="N62" i="9"/>
  <c r="O62" i="9" s="1"/>
  <c r="M62" i="9"/>
  <c r="K62" i="9"/>
  <c r="I62" i="9"/>
  <c r="G62" i="9"/>
  <c r="U61" i="9"/>
  <c r="T61" i="9"/>
  <c r="N61" i="9"/>
  <c r="O61" i="9" s="1"/>
  <c r="M61" i="9"/>
  <c r="K61" i="9"/>
  <c r="I61" i="9"/>
  <c r="G61" i="9"/>
  <c r="U60" i="9"/>
  <c r="T60" i="9"/>
  <c r="O60" i="9"/>
  <c r="N60" i="9"/>
  <c r="M60" i="9"/>
  <c r="K60" i="9"/>
  <c r="I60" i="9"/>
  <c r="G60" i="9"/>
  <c r="U59" i="9"/>
  <c r="T59" i="9"/>
  <c r="N59" i="9"/>
  <c r="O59" i="9" s="1"/>
  <c r="M59" i="9"/>
  <c r="K59" i="9"/>
  <c r="I59" i="9"/>
  <c r="G59" i="9"/>
  <c r="S58" i="9"/>
  <c r="R58" i="9"/>
  <c r="Q58" i="9"/>
  <c r="P58" i="9"/>
  <c r="U58" i="9" s="1"/>
  <c r="L58" i="9"/>
  <c r="J58" i="9"/>
  <c r="H58" i="9"/>
  <c r="G58" i="9"/>
  <c r="F58" i="9"/>
  <c r="E58" i="9"/>
  <c r="M58" i="9" s="1"/>
  <c r="D58" i="9"/>
  <c r="I58" i="9" s="1"/>
  <c r="U57" i="9"/>
  <c r="T57" i="9"/>
  <c r="N57" i="9"/>
  <c r="O57" i="9" s="1"/>
  <c r="M57" i="9"/>
  <c r="K57" i="9"/>
  <c r="I57" i="9"/>
  <c r="G57" i="9"/>
  <c r="S54" i="9"/>
  <c r="R54" i="9"/>
  <c r="Q54" i="9"/>
  <c r="P54" i="9"/>
  <c r="U54" i="9" s="1"/>
  <c r="L54" i="9"/>
  <c r="J54" i="9"/>
  <c r="H54" i="9"/>
  <c r="F54" i="9"/>
  <c r="N54" i="9" s="1"/>
  <c r="E54" i="9"/>
  <c r="K54" i="9" s="1"/>
  <c r="D54" i="9"/>
  <c r="S53" i="9"/>
  <c r="R53" i="9"/>
  <c r="Q53" i="9"/>
  <c r="P53" i="9"/>
  <c r="L53" i="9"/>
  <c r="J53" i="9"/>
  <c r="K53" i="9" s="1"/>
  <c r="H53" i="9"/>
  <c r="U53" i="9" s="1"/>
  <c r="F53" i="9"/>
  <c r="G53" i="9" s="1"/>
  <c r="E53" i="9"/>
  <c r="D53" i="9"/>
  <c r="U52" i="9"/>
  <c r="T52" i="9"/>
  <c r="O52" i="9"/>
  <c r="N52" i="9"/>
  <c r="M52" i="9"/>
  <c r="K52" i="9"/>
  <c r="I52" i="9"/>
  <c r="G52" i="9"/>
  <c r="U51" i="9"/>
  <c r="T51" i="9"/>
  <c r="O51" i="9"/>
  <c r="N51" i="9"/>
  <c r="M51" i="9"/>
  <c r="K51" i="9"/>
  <c r="I51" i="9"/>
  <c r="G51" i="9"/>
  <c r="U50" i="9"/>
  <c r="T50" i="9"/>
  <c r="O50" i="9"/>
  <c r="N50" i="9"/>
  <c r="M50" i="9"/>
  <c r="K50" i="9"/>
  <c r="I50" i="9"/>
  <c r="G50" i="9"/>
  <c r="U49" i="9"/>
  <c r="T49" i="9"/>
  <c r="O49" i="9"/>
  <c r="N49" i="9"/>
  <c r="M49" i="9"/>
  <c r="K49" i="9"/>
  <c r="I49" i="9"/>
  <c r="G49" i="9"/>
  <c r="U48" i="9"/>
  <c r="T48" i="9"/>
  <c r="O48" i="9"/>
  <c r="N48" i="9"/>
  <c r="M48" i="9"/>
  <c r="K48" i="9"/>
  <c r="I48" i="9"/>
  <c r="G48" i="9"/>
  <c r="S47" i="9"/>
  <c r="R47" i="9"/>
  <c r="Q47" i="9"/>
  <c r="P47" i="9"/>
  <c r="L47" i="9"/>
  <c r="J47" i="9"/>
  <c r="H47" i="9"/>
  <c r="I47" i="9" s="1"/>
  <c r="F47" i="9"/>
  <c r="E47" i="9"/>
  <c r="D47" i="9"/>
  <c r="U46" i="9"/>
  <c r="T46" i="9"/>
  <c r="N46" i="9"/>
  <c r="O46" i="9" s="1"/>
  <c r="M46" i="9"/>
  <c r="K46" i="9"/>
  <c r="I46" i="9"/>
  <c r="G46" i="9"/>
  <c r="U45" i="9"/>
  <c r="T45" i="9"/>
  <c r="O45" i="9"/>
  <c r="N45" i="9"/>
  <c r="M45" i="9"/>
  <c r="K45" i="9"/>
  <c r="I45" i="9"/>
  <c r="G45" i="9"/>
  <c r="U44" i="9"/>
  <c r="T44" i="9"/>
  <c r="O44" i="9"/>
  <c r="N44" i="9"/>
  <c r="M44" i="9"/>
  <c r="K44" i="9"/>
  <c r="I44" i="9"/>
  <c r="G44" i="9"/>
  <c r="U43" i="9"/>
  <c r="T43" i="9"/>
  <c r="N43" i="9"/>
  <c r="O43" i="9" s="1"/>
  <c r="M43" i="9"/>
  <c r="K43" i="9"/>
  <c r="I43" i="9"/>
  <c r="G43" i="9"/>
  <c r="U42" i="9"/>
  <c r="T42" i="9"/>
  <c r="O42" i="9"/>
  <c r="N42" i="9"/>
  <c r="M42" i="9"/>
  <c r="K42" i="9"/>
  <c r="I42" i="9"/>
  <c r="G42" i="9"/>
  <c r="U41" i="9"/>
  <c r="T41" i="9"/>
  <c r="O41" i="9"/>
  <c r="N41" i="9"/>
  <c r="M41" i="9"/>
  <c r="K41" i="9"/>
  <c r="I41" i="9"/>
  <c r="G41" i="9"/>
  <c r="U40" i="9"/>
  <c r="S40" i="9"/>
  <c r="R40" i="9"/>
  <c r="Q40" i="9"/>
  <c r="P40" i="9"/>
  <c r="L40" i="9"/>
  <c r="J40" i="9"/>
  <c r="H40" i="9"/>
  <c r="F40" i="9"/>
  <c r="E40" i="9"/>
  <c r="D40" i="9"/>
  <c r="U39" i="9"/>
  <c r="T39" i="9"/>
  <c r="O39" i="9"/>
  <c r="N39" i="9"/>
  <c r="M39" i="9"/>
  <c r="K39" i="9"/>
  <c r="I39" i="9"/>
  <c r="G39" i="9"/>
  <c r="U38" i="9"/>
  <c r="T38" i="9"/>
  <c r="O38" i="9"/>
  <c r="N38" i="9"/>
  <c r="M38" i="9"/>
  <c r="K38" i="9"/>
  <c r="I38" i="9"/>
  <c r="G38" i="9"/>
  <c r="U37" i="9"/>
  <c r="T37" i="9"/>
  <c r="O37" i="9"/>
  <c r="N37" i="9"/>
  <c r="M37" i="9"/>
  <c r="K37" i="9"/>
  <c r="I37" i="9"/>
  <c r="G37" i="9"/>
  <c r="U36" i="9"/>
  <c r="T36" i="9"/>
  <c r="O36" i="9"/>
  <c r="N36" i="9"/>
  <c r="M36" i="9"/>
  <c r="K36" i="9"/>
  <c r="I36" i="9"/>
  <c r="G36" i="9"/>
  <c r="S35" i="9"/>
  <c r="R35" i="9"/>
  <c r="Q35" i="9"/>
  <c r="T35" i="9" s="1"/>
  <c r="P35" i="9"/>
  <c r="L35" i="9"/>
  <c r="J35" i="9"/>
  <c r="H35" i="9"/>
  <c r="U35" i="9" s="1"/>
  <c r="F35" i="9"/>
  <c r="E35" i="9"/>
  <c r="M35" i="9" s="1"/>
  <c r="D35" i="9"/>
  <c r="G35" i="9" s="1"/>
  <c r="U34" i="9"/>
  <c r="T34" i="9"/>
  <c r="N34" i="9"/>
  <c r="O34" i="9" s="1"/>
  <c r="M34" i="9"/>
  <c r="K34" i="9"/>
  <c r="I34" i="9"/>
  <c r="G34" i="9"/>
  <c r="U33" i="9"/>
  <c r="T33" i="9"/>
  <c r="O33" i="9"/>
  <c r="N33" i="9"/>
  <c r="M33" i="9"/>
  <c r="K33" i="9"/>
  <c r="I33" i="9"/>
  <c r="G33" i="9"/>
  <c r="U32" i="9"/>
  <c r="T32" i="9"/>
  <c r="N32" i="9"/>
  <c r="O32" i="9" s="1"/>
  <c r="M32" i="9"/>
  <c r="K32" i="9"/>
  <c r="I32" i="9"/>
  <c r="G32" i="9"/>
  <c r="U31" i="9"/>
  <c r="T31" i="9"/>
  <c r="N31" i="9"/>
  <c r="O31" i="9" s="1"/>
  <c r="M31" i="9"/>
  <c r="K31" i="9"/>
  <c r="I31" i="9"/>
  <c r="G31" i="9"/>
  <c r="U30" i="9"/>
  <c r="T30" i="9"/>
  <c r="N30" i="9"/>
  <c r="O30" i="9" s="1"/>
  <c r="M30" i="9"/>
  <c r="K30" i="9"/>
  <c r="I30" i="9"/>
  <c r="G30" i="9"/>
  <c r="U29" i="9"/>
  <c r="T29" i="9"/>
  <c r="N29" i="9"/>
  <c r="O29" i="9" s="1"/>
  <c r="M29" i="9"/>
  <c r="K29" i="9"/>
  <c r="I29" i="9"/>
  <c r="G29" i="9"/>
  <c r="U28" i="9"/>
  <c r="T28" i="9"/>
  <c r="N28" i="9"/>
  <c r="O28" i="9" s="1"/>
  <c r="M28" i="9"/>
  <c r="K28" i="9"/>
  <c r="I28" i="9"/>
  <c r="G28" i="9"/>
  <c r="S27" i="9"/>
  <c r="R27" i="9"/>
  <c r="Q27" i="9"/>
  <c r="P27" i="9"/>
  <c r="U27" i="9" s="1"/>
  <c r="L27" i="9"/>
  <c r="J27" i="9"/>
  <c r="H27" i="9"/>
  <c r="F27" i="9"/>
  <c r="G27" i="9" s="1"/>
  <c r="E27" i="9"/>
  <c r="K27" i="9" s="1"/>
  <c r="D27" i="9"/>
  <c r="I27" i="9" s="1"/>
  <c r="U26" i="9"/>
  <c r="T26" i="9"/>
  <c r="O26" i="9"/>
  <c r="N26" i="9"/>
  <c r="M26" i="9"/>
  <c r="K26" i="9"/>
  <c r="I26" i="9"/>
  <c r="G26" i="9"/>
  <c r="U25" i="9"/>
  <c r="T25" i="9"/>
  <c r="O25" i="9"/>
  <c r="N25" i="9"/>
  <c r="M25" i="9"/>
  <c r="K25" i="9"/>
  <c r="I25" i="9"/>
  <c r="G25" i="9"/>
  <c r="U24" i="9"/>
  <c r="T24" i="9"/>
  <c r="N24" i="9"/>
  <c r="O24" i="9" s="1"/>
  <c r="M24" i="9"/>
  <c r="K24" i="9"/>
  <c r="I24" i="9"/>
  <c r="G24" i="9"/>
  <c r="U23" i="9"/>
  <c r="T23" i="9"/>
  <c r="O23" i="9"/>
  <c r="N23" i="9"/>
  <c r="M23" i="9"/>
  <c r="K23" i="9"/>
  <c r="I23" i="9"/>
  <c r="G23" i="9"/>
  <c r="U22" i="9"/>
  <c r="T22" i="9"/>
  <c r="O22" i="9"/>
  <c r="N22" i="9"/>
  <c r="M22" i="9"/>
  <c r="K22" i="9"/>
  <c r="I22" i="9"/>
  <c r="G22" i="9"/>
  <c r="U21" i="9"/>
  <c r="T21" i="9"/>
  <c r="O21" i="9"/>
  <c r="N21" i="9"/>
  <c r="M21" i="9"/>
  <c r="K21" i="9"/>
  <c r="I21" i="9"/>
  <c r="G21" i="9"/>
  <c r="U20" i="9"/>
  <c r="T20" i="9"/>
  <c r="O20" i="9"/>
  <c r="N20" i="9"/>
  <c r="M20" i="9"/>
  <c r="K20" i="9"/>
  <c r="I20" i="9"/>
  <c r="G20" i="9"/>
  <c r="S19" i="9"/>
  <c r="T19" i="9" s="1"/>
  <c r="R19" i="9"/>
  <c r="Q19" i="9"/>
  <c r="P19" i="9"/>
  <c r="L19" i="9"/>
  <c r="J19" i="9"/>
  <c r="I19" i="9"/>
  <c r="H19" i="9"/>
  <c r="F19" i="9"/>
  <c r="N19" i="9" s="1"/>
  <c r="E19" i="9"/>
  <c r="M19" i="9" s="1"/>
  <c r="D19" i="9"/>
  <c r="G19" i="9" s="1"/>
  <c r="U18" i="9"/>
  <c r="T18" i="9"/>
  <c r="O18" i="9"/>
  <c r="N18" i="9"/>
  <c r="M18" i="9"/>
  <c r="K18" i="9"/>
  <c r="I18" i="9"/>
  <c r="G18" i="9"/>
  <c r="U17" i="9"/>
  <c r="T17" i="9"/>
  <c r="O17" i="9"/>
  <c r="N17" i="9"/>
  <c r="M17" i="9"/>
  <c r="K17" i="9"/>
  <c r="I17" i="9"/>
  <c r="G17" i="9"/>
  <c r="U16" i="9"/>
  <c r="T16" i="9"/>
  <c r="O16" i="9"/>
  <c r="N16" i="9"/>
  <c r="M16" i="9"/>
  <c r="K16" i="9"/>
  <c r="I16" i="9"/>
  <c r="G16" i="9"/>
  <c r="U15" i="9"/>
  <c r="T15" i="9"/>
  <c r="O15" i="9"/>
  <c r="N15" i="9"/>
  <c r="M15" i="9"/>
  <c r="K15" i="9"/>
  <c r="I15" i="9"/>
  <c r="G15" i="9"/>
  <c r="U14" i="9"/>
  <c r="T14" i="9"/>
  <c r="O14" i="9"/>
  <c r="N14" i="9"/>
  <c r="M14" i="9"/>
  <c r="K14" i="9"/>
  <c r="I14" i="9"/>
  <c r="G14" i="9"/>
  <c r="U13" i="9"/>
  <c r="T13" i="9"/>
  <c r="O13" i="9"/>
  <c r="N13" i="9"/>
  <c r="M13" i="9"/>
  <c r="K13" i="9"/>
  <c r="I13" i="9"/>
  <c r="G13" i="9"/>
  <c r="U12" i="9"/>
  <c r="T12" i="9"/>
  <c r="O12" i="9"/>
  <c r="N12" i="9"/>
  <c r="M12" i="9"/>
  <c r="K12" i="9"/>
  <c r="I12" i="9"/>
  <c r="G12" i="9"/>
  <c r="U11" i="9"/>
  <c r="T11" i="9"/>
  <c r="O11" i="9"/>
  <c r="N11" i="9"/>
  <c r="M11" i="9"/>
  <c r="K11" i="9"/>
  <c r="I11" i="9"/>
  <c r="G11" i="9"/>
  <c r="S10" i="9"/>
  <c r="R10" i="9"/>
  <c r="Q10" i="9"/>
  <c r="P10" i="9"/>
  <c r="U10" i="9" s="1"/>
  <c r="L10" i="9"/>
  <c r="J10" i="9"/>
  <c r="H10" i="9"/>
  <c r="G10" i="9"/>
  <c r="F10" i="9"/>
  <c r="N10" i="9" s="1"/>
  <c r="E10" i="9"/>
  <c r="K10" i="9" s="1"/>
  <c r="D10" i="9"/>
  <c r="I10" i="9" s="1"/>
  <c r="U9" i="9"/>
  <c r="T9" i="9"/>
  <c r="O9" i="9"/>
  <c r="N9" i="9"/>
  <c r="M9" i="9"/>
  <c r="K9" i="9"/>
  <c r="I9" i="9"/>
  <c r="G9" i="9"/>
  <c r="U8" i="9"/>
  <c r="T8" i="9"/>
  <c r="O8" i="9"/>
  <c r="N8" i="9"/>
  <c r="M8" i="9"/>
  <c r="K8" i="9"/>
  <c r="I8" i="9"/>
  <c r="G8" i="9"/>
  <c r="S339" i="8"/>
  <c r="T339" i="8" s="1"/>
  <c r="R339" i="8"/>
  <c r="Q339" i="8"/>
  <c r="P339" i="8"/>
  <c r="U339" i="8" s="1"/>
  <c r="L339" i="8"/>
  <c r="J339" i="8"/>
  <c r="H339" i="8"/>
  <c r="F339" i="8"/>
  <c r="N339" i="8" s="1"/>
  <c r="E339" i="8"/>
  <c r="D339" i="8"/>
  <c r="I339" i="8" s="1"/>
  <c r="S338" i="8"/>
  <c r="R338" i="8"/>
  <c r="Q338" i="8"/>
  <c r="P338" i="8"/>
  <c r="L338" i="8"/>
  <c r="J338" i="8"/>
  <c r="H338" i="8"/>
  <c r="F338" i="8"/>
  <c r="E338" i="8"/>
  <c r="D338" i="8"/>
  <c r="S337" i="8"/>
  <c r="R337" i="8"/>
  <c r="Q337" i="8"/>
  <c r="P337" i="8"/>
  <c r="U337" i="8" s="1"/>
  <c r="L337" i="8"/>
  <c r="J337" i="8"/>
  <c r="H337" i="8"/>
  <c r="F337" i="8"/>
  <c r="N337" i="8" s="1"/>
  <c r="E337" i="8"/>
  <c r="K337" i="8" s="1"/>
  <c r="D337" i="8"/>
  <c r="I337" i="8" s="1"/>
  <c r="U336" i="8"/>
  <c r="T336" i="8"/>
  <c r="N336" i="8"/>
  <c r="O336" i="8" s="1"/>
  <c r="M336" i="8"/>
  <c r="K336" i="8"/>
  <c r="I336" i="8"/>
  <c r="G336" i="8"/>
  <c r="U335" i="8"/>
  <c r="T335" i="8"/>
  <c r="O335" i="8"/>
  <c r="N335" i="8"/>
  <c r="M335" i="8"/>
  <c r="K335" i="8"/>
  <c r="I335" i="8"/>
  <c r="G335" i="8"/>
  <c r="U334" i="8"/>
  <c r="T334" i="8"/>
  <c r="O334" i="8"/>
  <c r="N334" i="8"/>
  <c r="M334" i="8"/>
  <c r="K334" i="8"/>
  <c r="I334" i="8"/>
  <c r="G334" i="8"/>
  <c r="U333" i="8"/>
  <c r="T333" i="8"/>
  <c r="O333" i="8"/>
  <c r="N333" i="8"/>
  <c r="M333" i="8"/>
  <c r="K333" i="8"/>
  <c r="I333" i="8"/>
  <c r="G333" i="8"/>
  <c r="S332" i="8"/>
  <c r="T332" i="8" s="1"/>
  <c r="R332" i="8"/>
  <c r="Q332" i="8"/>
  <c r="P332" i="8"/>
  <c r="L332" i="8"/>
  <c r="J332" i="8"/>
  <c r="H332" i="8"/>
  <c r="F332" i="8"/>
  <c r="E332" i="8"/>
  <c r="K332" i="8" s="1"/>
  <c r="D332" i="8"/>
  <c r="U331" i="8"/>
  <c r="T331" i="8"/>
  <c r="N331" i="8"/>
  <c r="O331" i="8" s="1"/>
  <c r="M331" i="8"/>
  <c r="K331" i="8"/>
  <c r="I331" i="8"/>
  <c r="G331" i="8"/>
  <c r="U330" i="8"/>
  <c r="T330" i="8"/>
  <c r="O330" i="8"/>
  <c r="N330" i="8"/>
  <c r="M330" i="8"/>
  <c r="K330" i="8"/>
  <c r="I330" i="8"/>
  <c r="G330" i="8"/>
  <c r="U329" i="8"/>
  <c r="T329" i="8"/>
  <c r="O329" i="8"/>
  <c r="N329" i="8"/>
  <c r="M329" i="8"/>
  <c r="K329" i="8"/>
  <c r="I329" i="8"/>
  <c r="G329" i="8"/>
  <c r="U328" i="8"/>
  <c r="T328" i="8"/>
  <c r="O328" i="8"/>
  <c r="N328" i="8"/>
  <c r="M328" i="8"/>
  <c r="K328" i="8"/>
  <c r="I328" i="8"/>
  <c r="G328" i="8"/>
  <c r="U327" i="8"/>
  <c r="T327" i="8"/>
  <c r="N327" i="8"/>
  <c r="O327" i="8" s="1"/>
  <c r="M327" i="8"/>
  <c r="K327" i="8"/>
  <c r="I327" i="8"/>
  <c r="G327" i="8"/>
  <c r="U326" i="8"/>
  <c r="T326" i="8"/>
  <c r="O326" i="8"/>
  <c r="N326" i="8"/>
  <c r="M326" i="8"/>
  <c r="K326" i="8"/>
  <c r="I326" i="8"/>
  <c r="G326" i="8"/>
  <c r="U325" i="8"/>
  <c r="T325" i="8"/>
  <c r="O325" i="8"/>
  <c r="N325" i="8"/>
  <c r="M325" i="8"/>
  <c r="K325" i="8"/>
  <c r="I325" i="8"/>
  <c r="G325" i="8"/>
  <c r="U324" i="8"/>
  <c r="T324" i="8"/>
  <c r="O324" i="8"/>
  <c r="N324" i="8"/>
  <c r="M324" i="8"/>
  <c r="K324" i="8"/>
  <c r="I324" i="8"/>
  <c r="G324" i="8"/>
  <c r="S323" i="8"/>
  <c r="R323" i="8"/>
  <c r="Q323" i="8"/>
  <c r="P323" i="8"/>
  <c r="L323" i="8"/>
  <c r="J323" i="8"/>
  <c r="H323" i="8"/>
  <c r="F323" i="8"/>
  <c r="E323" i="8"/>
  <c r="M323" i="8" s="1"/>
  <c r="D323" i="8"/>
  <c r="U322" i="8"/>
  <c r="T322" i="8"/>
  <c r="N322" i="8"/>
  <c r="O322" i="8" s="1"/>
  <c r="M322" i="8"/>
  <c r="K322" i="8"/>
  <c r="I322" i="8"/>
  <c r="G322" i="8"/>
  <c r="U321" i="8"/>
  <c r="T321" i="8"/>
  <c r="O321" i="8"/>
  <c r="N321" i="8"/>
  <c r="M321" i="8"/>
  <c r="K321" i="8"/>
  <c r="I321" i="8"/>
  <c r="G321" i="8"/>
  <c r="U320" i="8"/>
  <c r="T320" i="8"/>
  <c r="O320" i="8"/>
  <c r="N320" i="8"/>
  <c r="M320" i="8"/>
  <c r="K320" i="8"/>
  <c r="I320" i="8"/>
  <c r="G320" i="8"/>
  <c r="U319" i="8"/>
  <c r="T319" i="8"/>
  <c r="O319" i="8"/>
  <c r="N319" i="8"/>
  <c r="M319" i="8"/>
  <c r="K319" i="8"/>
  <c r="I319" i="8"/>
  <c r="G319" i="8"/>
  <c r="U318" i="8"/>
  <c r="T318" i="8"/>
  <c r="O318" i="8"/>
  <c r="N318" i="8"/>
  <c r="M318" i="8"/>
  <c r="K318" i="8"/>
  <c r="I318" i="8"/>
  <c r="G318" i="8"/>
  <c r="S317" i="8"/>
  <c r="R317" i="8"/>
  <c r="Q317" i="8"/>
  <c r="P317" i="8"/>
  <c r="L317" i="8"/>
  <c r="J317" i="8"/>
  <c r="H317" i="8"/>
  <c r="U317" i="8" s="1"/>
  <c r="F317" i="8"/>
  <c r="N317" i="8" s="1"/>
  <c r="E317" i="8"/>
  <c r="D317" i="8"/>
  <c r="U316" i="8"/>
  <c r="T316" i="8"/>
  <c r="N316" i="8"/>
  <c r="O316" i="8" s="1"/>
  <c r="M316" i="8"/>
  <c r="K316" i="8"/>
  <c r="I316" i="8"/>
  <c r="G316" i="8"/>
  <c r="U315" i="8"/>
  <c r="T315" i="8"/>
  <c r="O315" i="8"/>
  <c r="N315" i="8"/>
  <c r="M315" i="8"/>
  <c r="K315" i="8"/>
  <c r="I315" i="8"/>
  <c r="G315" i="8"/>
  <c r="U314" i="8"/>
  <c r="T314" i="8"/>
  <c r="O314" i="8"/>
  <c r="N314" i="8"/>
  <c r="M314" i="8"/>
  <c r="K314" i="8"/>
  <c r="I314" i="8"/>
  <c r="G314" i="8"/>
  <c r="U313" i="8"/>
  <c r="T313" i="8"/>
  <c r="O313" i="8"/>
  <c r="N313" i="8"/>
  <c r="M313" i="8"/>
  <c r="K313" i="8"/>
  <c r="I313" i="8"/>
  <c r="G313" i="8"/>
  <c r="U312" i="8"/>
  <c r="T312" i="8"/>
  <c r="O312" i="8"/>
  <c r="N312" i="8"/>
  <c r="M312" i="8"/>
  <c r="K312" i="8"/>
  <c r="I312" i="8"/>
  <c r="G312" i="8"/>
  <c r="U311" i="8"/>
  <c r="T311" i="8"/>
  <c r="O311" i="8"/>
  <c r="N311" i="8"/>
  <c r="M311" i="8"/>
  <c r="K311" i="8"/>
  <c r="I311" i="8"/>
  <c r="G311" i="8"/>
  <c r="S310" i="8"/>
  <c r="R310" i="8"/>
  <c r="Q310" i="8"/>
  <c r="P310" i="8"/>
  <c r="L310" i="8"/>
  <c r="J310" i="8"/>
  <c r="H310" i="8"/>
  <c r="N310" i="8" s="1"/>
  <c r="O310" i="8" s="1"/>
  <c r="F310" i="8"/>
  <c r="E310" i="8"/>
  <c r="D310" i="8"/>
  <c r="U309" i="8"/>
  <c r="T309" i="8"/>
  <c r="N309" i="8"/>
  <c r="O309" i="8" s="1"/>
  <c r="M309" i="8"/>
  <c r="K309" i="8"/>
  <c r="I309" i="8"/>
  <c r="G309" i="8"/>
  <c r="U308" i="8"/>
  <c r="T308" i="8"/>
  <c r="O308" i="8"/>
  <c r="N308" i="8"/>
  <c r="M308" i="8"/>
  <c r="K308" i="8"/>
  <c r="I308" i="8"/>
  <c r="G308" i="8"/>
  <c r="U307" i="8"/>
  <c r="T307" i="8"/>
  <c r="O307" i="8"/>
  <c r="N307" i="8"/>
  <c r="M307" i="8"/>
  <c r="K307" i="8"/>
  <c r="I307" i="8"/>
  <c r="G307" i="8"/>
  <c r="U306" i="8"/>
  <c r="T306" i="8"/>
  <c r="O306" i="8"/>
  <c r="N306" i="8"/>
  <c r="M306" i="8"/>
  <c r="K306" i="8"/>
  <c r="I306" i="8"/>
  <c r="G306" i="8"/>
  <c r="U305" i="8"/>
  <c r="T305" i="8"/>
  <c r="O305" i="8"/>
  <c r="N305" i="8"/>
  <c r="M305" i="8"/>
  <c r="K305" i="8"/>
  <c r="I305" i="8"/>
  <c r="G305" i="8"/>
  <c r="U304" i="8"/>
  <c r="T304" i="8"/>
  <c r="O304" i="8"/>
  <c r="N304" i="8"/>
  <c r="M304" i="8"/>
  <c r="K304" i="8"/>
  <c r="I304" i="8"/>
  <c r="G304" i="8"/>
  <c r="S303" i="8"/>
  <c r="R303" i="8"/>
  <c r="Q303" i="8"/>
  <c r="P303" i="8"/>
  <c r="U303" i="8" s="1"/>
  <c r="L303" i="8"/>
  <c r="J303" i="8"/>
  <c r="H303" i="8"/>
  <c r="F303" i="8"/>
  <c r="N303" i="8" s="1"/>
  <c r="E303" i="8"/>
  <c r="D303" i="8"/>
  <c r="U302" i="8"/>
  <c r="T302" i="8"/>
  <c r="N302" i="8"/>
  <c r="O302" i="8" s="1"/>
  <c r="M302" i="8"/>
  <c r="K302" i="8"/>
  <c r="I302" i="8"/>
  <c r="G302" i="8"/>
  <c r="S299" i="8"/>
  <c r="T299" i="8" s="1"/>
  <c r="R299" i="8"/>
  <c r="Q299" i="8"/>
  <c r="P299" i="8"/>
  <c r="L299" i="8"/>
  <c r="J299" i="8"/>
  <c r="K299" i="8" s="1"/>
  <c r="H299" i="8"/>
  <c r="N299" i="8" s="1"/>
  <c r="O299" i="8" s="1"/>
  <c r="G299" i="8"/>
  <c r="F299" i="8"/>
  <c r="E299" i="8"/>
  <c r="D299" i="8"/>
  <c r="S298" i="8"/>
  <c r="R298" i="8"/>
  <c r="Q298" i="8"/>
  <c r="P298" i="8"/>
  <c r="U298" i="8" s="1"/>
  <c r="L298" i="8"/>
  <c r="J298" i="8"/>
  <c r="H298" i="8"/>
  <c r="F298" i="8"/>
  <c r="N298" i="8" s="1"/>
  <c r="E298" i="8"/>
  <c r="D298" i="8"/>
  <c r="U297" i="8"/>
  <c r="T297" i="8"/>
  <c r="O297" i="8"/>
  <c r="N297" i="8"/>
  <c r="M297" i="8"/>
  <c r="K297" i="8"/>
  <c r="I297" i="8"/>
  <c r="G297" i="8"/>
  <c r="U296" i="8"/>
  <c r="T296" i="8"/>
  <c r="O296" i="8"/>
  <c r="N296" i="8"/>
  <c r="M296" i="8"/>
  <c r="K296" i="8"/>
  <c r="I296" i="8"/>
  <c r="G296" i="8"/>
  <c r="U295" i="8"/>
  <c r="T295" i="8"/>
  <c r="O295" i="8"/>
  <c r="N295" i="8"/>
  <c r="M295" i="8"/>
  <c r="K295" i="8"/>
  <c r="I295" i="8"/>
  <c r="G295" i="8"/>
  <c r="U294" i="8"/>
  <c r="T294" i="8"/>
  <c r="O294" i="8"/>
  <c r="N294" i="8"/>
  <c r="M294" i="8"/>
  <c r="K294" i="8"/>
  <c r="I294" i="8"/>
  <c r="G294" i="8"/>
  <c r="U293" i="8"/>
  <c r="T293" i="8"/>
  <c r="N293" i="8"/>
  <c r="O293" i="8" s="1"/>
  <c r="M293" i="8"/>
  <c r="K293" i="8"/>
  <c r="I293" i="8"/>
  <c r="G293" i="8"/>
  <c r="S292" i="8"/>
  <c r="R292" i="8"/>
  <c r="Q292" i="8"/>
  <c r="T292" i="8" s="1"/>
  <c r="P292" i="8"/>
  <c r="U292" i="8" s="1"/>
  <c r="N292" i="8"/>
  <c r="L292" i="8"/>
  <c r="J292" i="8"/>
  <c r="H292" i="8"/>
  <c r="F292" i="8"/>
  <c r="E292" i="8"/>
  <c r="M292" i="8" s="1"/>
  <c r="D292" i="8"/>
  <c r="I292" i="8" s="1"/>
  <c r="U291" i="8"/>
  <c r="T291" i="8"/>
  <c r="O291" i="8"/>
  <c r="N291" i="8"/>
  <c r="M291" i="8"/>
  <c r="K291" i="8"/>
  <c r="I291" i="8"/>
  <c r="G291" i="8"/>
  <c r="U290" i="8"/>
  <c r="T290" i="8"/>
  <c r="O290" i="8"/>
  <c r="N290" i="8"/>
  <c r="M290" i="8"/>
  <c r="K290" i="8"/>
  <c r="I290" i="8"/>
  <c r="G290" i="8"/>
  <c r="U289" i="8"/>
  <c r="T289" i="8"/>
  <c r="O289" i="8"/>
  <c r="N289" i="8"/>
  <c r="M289" i="8"/>
  <c r="K289" i="8"/>
  <c r="I289" i="8"/>
  <c r="G289" i="8"/>
  <c r="U288" i="8"/>
  <c r="T288" i="8"/>
  <c r="O288" i="8"/>
  <c r="N288" i="8"/>
  <c r="M288" i="8"/>
  <c r="K288" i="8"/>
  <c r="I288" i="8"/>
  <c r="G288" i="8"/>
  <c r="U287" i="8"/>
  <c r="T287" i="8"/>
  <c r="O287" i="8"/>
  <c r="N287" i="8"/>
  <c r="M287" i="8"/>
  <c r="K287" i="8"/>
  <c r="I287" i="8"/>
  <c r="G287" i="8"/>
  <c r="U286" i="8"/>
  <c r="T286" i="8"/>
  <c r="O286" i="8"/>
  <c r="N286" i="8"/>
  <c r="M286" i="8"/>
  <c r="K286" i="8"/>
  <c r="I286" i="8"/>
  <c r="G286" i="8"/>
  <c r="S285" i="8"/>
  <c r="R285" i="8"/>
  <c r="Q285" i="8"/>
  <c r="T285" i="8" s="1"/>
  <c r="P285" i="8"/>
  <c r="M285" i="8"/>
  <c r="L285" i="8"/>
  <c r="J285" i="8"/>
  <c r="H285" i="8"/>
  <c r="U285" i="8" s="1"/>
  <c r="F285" i="8"/>
  <c r="N285" i="8" s="1"/>
  <c r="E285" i="8"/>
  <c r="D285" i="8"/>
  <c r="U284" i="8"/>
  <c r="T284" i="8"/>
  <c r="N284" i="8"/>
  <c r="O284" i="8" s="1"/>
  <c r="M284" i="8"/>
  <c r="K284" i="8"/>
  <c r="I284" i="8"/>
  <c r="G284" i="8"/>
  <c r="U283" i="8"/>
  <c r="T283" i="8"/>
  <c r="O283" i="8"/>
  <c r="N283" i="8"/>
  <c r="M283" i="8"/>
  <c r="K283" i="8"/>
  <c r="I283" i="8"/>
  <c r="G283" i="8"/>
  <c r="U282" i="8"/>
  <c r="T282" i="8"/>
  <c r="O282" i="8"/>
  <c r="N282" i="8"/>
  <c r="M282" i="8"/>
  <c r="K282" i="8"/>
  <c r="I282" i="8"/>
  <c r="G282" i="8"/>
  <c r="U281" i="8"/>
  <c r="T281" i="8"/>
  <c r="O281" i="8"/>
  <c r="N281" i="8"/>
  <c r="M281" i="8"/>
  <c r="K281" i="8"/>
  <c r="I281" i="8"/>
  <c r="G281" i="8"/>
  <c r="U280" i="8"/>
  <c r="T280" i="8"/>
  <c r="O280" i="8"/>
  <c r="N280" i="8"/>
  <c r="M280" i="8"/>
  <c r="K280" i="8"/>
  <c r="I280" i="8"/>
  <c r="G280" i="8"/>
  <c r="U279" i="8"/>
  <c r="T279" i="8"/>
  <c r="O279" i="8"/>
  <c r="N279" i="8"/>
  <c r="M279" i="8"/>
  <c r="K279" i="8"/>
  <c r="I279" i="8"/>
  <c r="G279" i="8"/>
  <c r="U278" i="8"/>
  <c r="T278" i="8"/>
  <c r="O278" i="8"/>
  <c r="N278" i="8"/>
  <c r="M278" i="8"/>
  <c r="K278" i="8"/>
  <c r="I278" i="8"/>
  <c r="G278" i="8"/>
  <c r="U277" i="8"/>
  <c r="T277" i="8"/>
  <c r="O277" i="8"/>
  <c r="N277" i="8"/>
  <c r="M277" i="8"/>
  <c r="K277" i="8"/>
  <c r="I277" i="8"/>
  <c r="G277" i="8"/>
  <c r="U276" i="8"/>
  <c r="T276" i="8"/>
  <c r="O276" i="8"/>
  <c r="N276" i="8"/>
  <c r="M276" i="8"/>
  <c r="K276" i="8"/>
  <c r="I276" i="8"/>
  <c r="G276" i="8"/>
  <c r="S275" i="8"/>
  <c r="R275" i="8"/>
  <c r="Q275" i="8"/>
  <c r="P275" i="8"/>
  <c r="L275" i="8"/>
  <c r="J275" i="8"/>
  <c r="H275" i="8"/>
  <c r="N275" i="8" s="1"/>
  <c r="O275" i="8" s="1"/>
  <c r="F275" i="8"/>
  <c r="E275" i="8"/>
  <c r="D275" i="8"/>
  <c r="U274" i="8"/>
  <c r="T274" i="8"/>
  <c r="O274" i="8"/>
  <c r="N274" i="8"/>
  <c r="M274" i="8"/>
  <c r="K274" i="8"/>
  <c r="I274" i="8"/>
  <c r="G274" i="8"/>
  <c r="U273" i="8"/>
  <c r="T273" i="8"/>
  <c r="O273" i="8"/>
  <c r="N273" i="8"/>
  <c r="M273" i="8"/>
  <c r="K273" i="8"/>
  <c r="I273" i="8"/>
  <c r="G273" i="8"/>
  <c r="U272" i="8"/>
  <c r="T272" i="8"/>
  <c r="O272" i="8"/>
  <c r="N272" i="8"/>
  <c r="M272" i="8"/>
  <c r="K272" i="8"/>
  <c r="I272" i="8"/>
  <c r="G272" i="8"/>
  <c r="U271" i="8"/>
  <c r="T271" i="8"/>
  <c r="O271" i="8"/>
  <c r="N271" i="8"/>
  <c r="M271" i="8"/>
  <c r="K271" i="8"/>
  <c r="I271" i="8"/>
  <c r="G271" i="8"/>
  <c r="U270" i="8"/>
  <c r="T270" i="8"/>
  <c r="O270" i="8"/>
  <c r="N270" i="8"/>
  <c r="M270" i="8"/>
  <c r="K270" i="8"/>
  <c r="I270" i="8"/>
  <c r="G270" i="8"/>
  <c r="U269" i="8"/>
  <c r="T269" i="8"/>
  <c r="O269" i="8"/>
  <c r="N269" i="8"/>
  <c r="M269" i="8"/>
  <c r="K269" i="8"/>
  <c r="I269" i="8"/>
  <c r="G269" i="8"/>
  <c r="U268" i="8"/>
  <c r="T268" i="8"/>
  <c r="N268" i="8"/>
  <c r="O268" i="8" s="1"/>
  <c r="M268" i="8"/>
  <c r="K268" i="8"/>
  <c r="I268" i="8"/>
  <c r="G268" i="8"/>
  <c r="S267" i="8"/>
  <c r="R267" i="8"/>
  <c r="Q267" i="8"/>
  <c r="P267" i="8"/>
  <c r="U267" i="8" s="1"/>
  <c r="L267" i="8"/>
  <c r="J267" i="8"/>
  <c r="H267" i="8"/>
  <c r="F267" i="8"/>
  <c r="N267" i="8" s="1"/>
  <c r="E267" i="8"/>
  <c r="D267" i="8"/>
  <c r="U266" i="8"/>
  <c r="T266" i="8"/>
  <c r="N266" i="8"/>
  <c r="O266" i="8" s="1"/>
  <c r="M266" i="8"/>
  <c r="K266" i="8"/>
  <c r="I266" i="8"/>
  <c r="G266" i="8"/>
  <c r="U265" i="8"/>
  <c r="T265" i="8"/>
  <c r="O265" i="8"/>
  <c r="N265" i="8"/>
  <c r="M265" i="8"/>
  <c r="K265" i="8"/>
  <c r="I265" i="8"/>
  <c r="G265" i="8"/>
  <c r="U264" i="8"/>
  <c r="T264" i="8"/>
  <c r="O264" i="8"/>
  <c r="N264" i="8"/>
  <c r="M264" i="8"/>
  <c r="K264" i="8"/>
  <c r="I264" i="8"/>
  <c r="G264" i="8"/>
  <c r="U263" i="8"/>
  <c r="T263" i="8"/>
  <c r="O263" i="8"/>
  <c r="N263" i="8"/>
  <c r="M263" i="8"/>
  <c r="K263" i="8"/>
  <c r="I263" i="8"/>
  <c r="G263" i="8"/>
  <c r="S260" i="8"/>
  <c r="R260" i="8"/>
  <c r="Q260" i="8"/>
  <c r="P260" i="8"/>
  <c r="L260" i="8"/>
  <c r="J260" i="8"/>
  <c r="K260" i="8" s="1"/>
  <c r="H260" i="8"/>
  <c r="F260" i="8"/>
  <c r="E260" i="8"/>
  <c r="D260" i="8"/>
  <c r="G260" i="8" s="1"/>
  <c r="U259" i="8"/>
  <c r="S259" i="8"/>
  <c r="R259" i="8"/>
  <c r="Q259" i="8"/>
  <c r="T259" i="8" s="1"/>
  <c r="P259" i="8"/>
  <c r="M259" i="8"/>
  <c r="L259" i="8"/>
  <c r="J259" i="8"/>
  <c r="H259" i="8"/>
  <c r="F259" i="8"/>
  <c r="E259" i="8"/>
  <c r="K259" i="8" s="1"/>
  <c r="D259" i="8"/>
  <c r="U258" i="8"/>
  <c r="T258" i="8"/>
  <c r="O258" i="8"/>
  <c r="N258" i="8"/>
  <c r="M258" i="8"/>
  <c r="K258" i="8"/>
  <c r="I258" i="8"/>
  <c r="G258" i="8"/>
  <c r="U257" i="8"/>
  <c r="T257" i="8"/>
  <c r="O257" i="8"/>
  <c r="N257" i="8"/>
  <c r="M257" i="8"/>
  <c r="K257" i="8"/>
  <c r="I257" i="8"/>
  <c r="G257" i="8"/>
  <c r="U256" i="8"/>
  <c r="T256" i="8"/>
  <c r="O256" i="8"/>
  <c r="N256" i="8"/>
  <c r="M256" i="8"/>
  <c r="K256" i="8"/>
  <c r="I256" i="8"/>
  <c r="G256" i="8"/>
  <c r="U255" i="8"/>
  <c r="T255" i="8"/>
  <c r="O255" i="8"/>
  <c r="N255" i="8"/>
  <c r="M255" i="8"/>
  <c r="K255" i="8"/>
  <c r="I255" i="8"/>
  <c r="G255" i="8"/>
  <c r="S254" i="8"/>
  <c r="R254" i="8"/>
  <c r="Q254" i="8"/>
  <c r="T254" i="8" s="1"/>
  <c r="P254" i="8"/>
  <c r="U254" i="8" s="1"/>
  <c r="O254" i="8"/>
  <c r="L254" i="8"/>
  <c r="K254" i="8"/>
  <c r="J254" i="8"/>
  <c r="I254" i="8"/>
  <c r="H254" i="8"/>
  <c r="G254" i="8"/>
  <c r="F254" i="8"/>
  <c r="N254" i="8" s="1"/>
  <c r="E254" i="8"/>
  <c r="M254" i="8" s="1"/>
  <c r="D254" i="8"/>
  <c r="U253" i="8"/>
  <c r="T253" i="8"/>
  <c r="O253" i="8"/>
  <c r="N253" i="8"/>
  <c r="M253" i="8"/>
  <c r="K253" i="8"/>
  <c r="I253" i="8"/>
  <c r="G253" i="8"/>
  <c r="U252" i="8"/>
  <c r="T252" i="8"/>
  <c r="O252" i="8"/>
  <c r="N252" i="8"/>
  <c r="M252" i="8"/>
  <c r="K252" i="8"/>
  <c r="I252" i="8"/>
  <c r="G252" i="8"/>
  <c r="U251" i="8"/>
  <c r="T251" i="8"/>
  <c r="O251" i="8"/>
  <c r="N251" i="8"/>
  <c r="M251" i="8"/>
  <c r="K251" i="8"/>
  <c r="I251" i="8"/>
  <c r="G251" i="8"/>
  <c r="U250" i="8"/>
  <c r="T250" i="8"/>
  <c r="O250" i="8"/>
  <c r="N250" i="8"/>
  <c r="M250" i="8"/>
  <c r="K250" i="8"/>
  <c r="I250" i="8"/>
  <c r="G250" i="8"/>
  <c r="U249" i="8"/>
  <c r="T249" i="8"/>
  <c r="O249" i="8"/>
  <c r="N249" i="8"/>
  <c r="M249" i="8"/>
  <c r="K249" i="8"/>
  <c r="I249" i="8"/>
  <c r="G249" i="8"/>
  <c r="U248" i="8"/>
  <c r="T248" i="8"/>
  <c r="O248" i="8"/>
  <c r="N248" i="8"/>
  <c r="M248" i="8"/>
  <c r="K248" i="8"/>
  <c r="I248" i="8"/>
  <c r="G248" i="8"/>
  <c r="T247" i="8"/>
  <c r="S247" i="8"/>
  <c r="R247" i="8"/>
  <c r="Q247" i="8"/>
  <c r="P247" i="8"/>
  <c r="U247" i="8" s="1"/>
  <c r="L247" i="8"/>
  <c r="J247" i="8"/>
  <c r="H247" i="8"/>
  <c r="F247" i="8"/>
  <c r="E247" i="8"/>
  <c r="D247" i="8"/>
  <c r="U246" i="8"/>
  <c r="T246" i="8"/>
  <c r="N246" i="8"/>
  <c r="O246" i="8" s="1"/>
  <c r="M246" i="8"/>
  <c r="K246" i="8"/>
  <c r="I246" i="8"/>
  <c r="G246" i="8"/>
  <c r="U245" i="8"/>
  <c r="T245" i="8"/>
  <c r="O245" i="8"/>
  <c r="N245" i="8"/>
  <c r="M245" i="8"/>
  <c r="K245" i="8"/>
  <c r="I245" i="8"/>
  <c r="G245" i="8"/>
  <c r="U244" i="8"/>
  <c r="T244" i="8"/>
  <c r="O244" i="8"/>
  <c r="N244" i="8"/>
  <c r="M244" i="8"/>
  <c r="K244" i="8"/>
  <c r="I244" i="8"/>
  <c r="G244" i="8"/>
  <c r="U243" i="8"/>
  <c r="T243" i="8"/>
  <c r="N243" i="8"/>
  <c r="O243" i="8" s="1"/>
  <c r="M243" i="8"/>
  <c r="K243" i="8"/>
  <c r="I243" i="8"/>
  <c r="G243" i="8"/>
  <c r="U242" i="8"/>
  <c r="T242" i="8"/>
  <c r="O242" i="8"/>
  <c r="N242" i="8"/>
  <c r="M242" i="8"/>
  <c r="K242" i="8"/>
  <c r="I242" i="8"/>
  <c r="G242" i="8"/>
  <c r="U241" i="8"/>
  <c r="T241" i="8"/>
  <c r="O241" i="8"/>
  <c r="N241" i="8"/>
  <c r="M241" i="8"/>
  <c r="K241" i="8"/>
  <c r="I241" i="8"/>
  <c r="G241" i="8"/>
  <c r="S240" i="8"/>
  <c r="R240" i="8"/>
  <c r="Q240" i="8"/>
  <c r="T240" i="8" s="1"/>
  <c r="P240" i="8"/>
  <c r="U240" i="8" s="1"/>
  <c r="L240" i="8"/>
  <c r="J240" i="8"/>
  <c r="H240" i="8"/>
  <c r="F240" i="8"/>
  <c r="N240" i="8" s="1"/>
  <c r="E240" i="8"/>
  <c r="M240" i="8" s="1"/>
  <c r="D240" i="8"/>
  <c r="U239" i="8"/>
  <c r="T239" i="8"/>
  <c r="O239" i="8"/>
  <c r="N239" i="8"/>
  <c r="M239" i="8"/>
  <c r="K239" i="8"/>
  <c r="I239" i="8"/>
  <c r="G239" i="8"/>
  <c r="U238" i="8"/>
  <c r="T238" i="8"/>
  <c r="O238" i="8"/>
  <c r="N238" i="8"/>
  <c r="M238" i="8"/>
  <c r="K238" i="8"/>
  <c r="I238" i="8"/>
  <c r="G238" i="8"/>
  <c r="U237" i="8"/>
  <c r="T237" i="8"/>
  <c r="O237" i="8"/>
  <c r="N237" i="8"/>
  <c r="M237" i="8"/>
  <c r="K237" i="8"/>
  <c r="I237" i="8"/>
  <c r="G237" i="8"/>
  <c r="U236" i="8"/>
  <c r="T236" i="8"/>
  <c r="O236" i="8"/>
  <c r="N236" i="8"/>
  <c r="M236" i="8"/>
  <c r="K236" i="8"/>
  <c r="I236" i="8"/>
  <c r="G236" i="8"/>
  <c r="U235" i="8"/>
  <c r="T235" i="8"/>
  <c r="O235" i="8"/>
  <c r="N235" i="8"/>
  <c r="M235" i="8"/>
  <c r="K235" i="8"/>
  <c r="I235" i="8"/>
  <c r="G235" i="8"/>
  <c r="U234" i="8"/>
  <c r="T234" i="8"/>
  <c r="O234" i="8"/>
  <c r="N234" i="8"/>
  <c r="M234" i="8"/>
  <c r="K234" i="8"/>
  <c r="I234" i="8"/>
  <c r="G234" i="8"/>
  <c r="S231" i="8"/>
  <c r="R231" i="8"/>
  <c r="Q231" i="8"/>
  <c r="T231" i="8" s="1"/>
  <c r="P231" i="8"/>
  <c r="L231" i="8"/>
  <c r="M231" i="8" s="1"/>
  <c r="J231" i="8"/>
  <c r="H231" i="8"/>
  <c r="U231" i="8" s="1"/>
  <c r="F231" i="8"/>
  <c r="E231" i="8"/>
  <c r="K231" i="8" s="1"/>
  <c r="D231" i="8"/>
  <c r="S230" i="8"/>
  <c r="R230" i="8"/>
  <c r="Q230" i="8"/>
  <c r="T230" i="8" s="1"/>
  <c r="P230" i="8"/>
  <c r="U230" i="8" s="1"/>
  <c r="L230" i="8"/>
  <c r="K230" i="8"/>
  <c r="J230" i="8"/>
  <c r="I230" i="8"/>
  <c r="H230" i="8"/>
  <c r="F230" i="8"/>
  <c r="N230" i="8" s="1"/>
  <c r="E230" i="8"/>
  <c r="M230" i="8" s="1"/>
  <c r="D230" i="8"/>
  <c r="O230" i="8" s="1"/>
  <c r="U229" i="8"/>
  <c r="T229" i="8"/>
  <c r="O229" i="8"/>
  <c r="N229" i="8"/>
  <c r="M229" i="8"/>
  <c r="K229" i="8"/>
  <c r="I229" i="8"/>
  <c r="G229" i="8"/>
  <c r="U228" i="8"/>
  <c r="T228" i="8"/>
  <c r="O228" i="8"/>
  <c r="N228" i="8"/>
  <c r="M228" i="8"/>
  <c r="K228" i="8"/>
  <c r="I228" i="8"/>
  <c r="G228" i="8"/>
  <c r="U227" i="8"/>
  <c r="T227" i="8"/>
  <c r="O227" i="8"/>
  <c r="N227" i="8"/>
  <c r="M227" i="8"/>
  <c r="K227" i="8"/>
  <c r="I227" i="8"/>
  <c r="G227" i="8"/>
  <c r="U226" i="8"/>
  <c r="T226" i="8"/>
  <c r="O226" i="8"/>
  <c r="N226" i="8"/>
  <c r="M226" i="8"/>
  <c r="K226" i="8"/>
  <c r="I226" i="8"/>
  <c r="G226" i="8"/>
  <c r="U225" i="8"/>
  <c r="T225" i="8"/>
  <c r="O225" i="8"/>
  <c r="N225" i="8"/>
  <c r="M225" i="8"/>
  <c r="K225" i="8"/>
  <c r="I225" i="8"/>
  <c r="G225" i="8"/>
  <c r="S224" i="8"/>
  <c r="R224" i="8"/>
  <c r="Q224" i="8"/>
  <c r="T224" i="8" s="1"/>
  <c r="P224" i="8"/>
  <c r="L224" i="8"/>
  <c r="J224" i="8"/>
  <c r="H224" i="8"/>
  <c r="F224" i="8"/>
  <c r="E224" i="8"/>
  <c r="D224" i="8"/>
  <c r="U223" i="8"/>
  <c r="T223" i="8"/>
  <c r="N223" i="8"/>
  <c r="O223" i="8" s="1"/>
  <c r="M223" i="8"/>
  <c r="K223" i="8"/>
  <c r="I223" i="8"/>
  <c r="G223" i="8"/>
  <c r="U222" i="8"/>
  <c r="T222" i="8"/>
  <c r="O222" i="8"/>
  <c r="N222" i="8"/>
  <c r="M222" i="8"/>
  <c r="K222" i="8"/>
  <c r="I222" i="8"/>
  <c r="G222" i="8"/>
  <c r="U221" i="8"/>
  <c r="T221" i="8"/>
  <c r="O221" i="8"/>
  <c r="N221" i="8"/>
  <c r="M221" i="8"/>
  <c r="K221" i="8"/>
  <c r="I221" i="8"/>
  <c r="G221" i="8"/>
  <c r="U220" i="8"/>
  <c r="T220" i="8"/>
  <c r="O220" i="8"/>
  <c r="N220" i="8"/>
  <c r="M220" i="8"/>
  <c r="K220" i="8"/>
  <c r="I220" i="8"/>
  <c r="G220" i="8"/>
  <c r="U219" i="8"/>
  <c r="T219" i="8"/>
  <c r="N219" i="8"/>
  <c r="O219" i="8" s="1"/>
  <c r="M219" i="8"/>
  <c r="K219" i="8"/>
  <c r="I219" i="8"/>
  <c r="G219" i="8"/>
  <c r="U218" i="8"/>
  <c r="T218" i="8"/>
  <c r="O218" i="8"/>
  <c r="N218" i="8"/>
  <c r="M218" i="8"/>
  <c r="K218" i="8"/>
  <c r="I218" i="8"/>
  <c r="G218" i="8"/>
  <c r="U217" i="8"/>
  <c r="T217" i="8"/>
  <c r="O217" i="8"/>
  <c r="N217" i="8"/>
  <c r="M217" i="8"/>
  <c r="K217" i="8"/>
  <c r="I217" i="8"/>
  <c r="G217" i="8"/>
  <c r="S216" i="8"/>
  <c r="R216" i="8"/>
  <c r="Q216" i="8"/>
  <c r="P216" i="8"/>
  <c r="U216" i="8" s="1"/>
  <c r="L216" i="8"/>
  <c r="J216" i="8"/>
  <c r="K216" i="8" s="1"/>
  <c r="I216" i="8"/>
  <c r="H216" i="8"/>
  <c r="F216" i="8"/>
  <c r="N216" i="8" s="1"/>
  <c r="O216" i="8" s="1"/>
  <c r="E216" i="8"/>
  <c r="D216" i="8"/>
  <c r="U215" i="8"/>
  <c r="T215" i="8"/>
  <c r="O215" i="8"/>
  <c r="N215" i="8"/>
  <c r="M215" i="8"/>
  <c r="K215" i="8"/>
  <c r="I215" i="8"/>
  <c r="G215" i="8"/>
  <c r="U214" i="8"/>
  <c r="T214" i="8"/>
  <c r="O214" i="8"/>
  <c r="N214" i="8"/>
  <c r="M214" i="8"/>
  <c r="K214" i="8"/>
  <c r="I214" i="8"/>
  <c r="G214" i="8"/>
  <c r="U213" i="8"/>
  <c r="T213" i="8"/>
  <c r="O213" i="8"/>
  <c r="N213" i="8"/>
  <c r="M213" i="8"/>
  <c r="K213" i="8"/>
  <c r="I213" i="8"/>
  <c r="G213" i="8"/>
  <c r="U212" i="8"/>
  <c r="T212" i="8"/>
  <c r="O212" i="8"/>
  <c r="N212" i="8"/>
  <c r="M212" i="8"/>
  <c r="K212" i="8"/>
  <c r="I212" i="8"/>
  <c r="G212" i="8"/>
  <c r="U211" i="8"/>
  <c r="T211" i="8"/>
  <c r="O211" i="8"/>
  <c r="N211" i="8"/>
  <c r="M211" i="8"/>
  <c r="K211" i="8"/>
  <c r="I211" i="8"/>
  <c r="G211" i="8"/>
  <c r="U210" i="8"/>
  <c r="T210" i="8"/>
  <c r="O210" i="8"/>
  <c r="N210" i="8"/>
  <c r="M210" i="8"/>
  <c r="K210" i="8"/>
  <c r="I210" i="8"/>
  <c r="G210" i="8"/>
  <c r="U209" i="8"/>
  <c r="T209" i="8"/>
  <c r="O209" i="8"/>
  <c r="N209" i="8"/>
  <c r="M209" i="8"/>
  <c r="K209" i="8"/>
  <c r="I209" i="8"/>
  <c r="G209" i="8"/>
  <c r="U208" i="8"/>
  <c r="T208" i="8"/>
  <c r="O208" i="8"/>
  <c r="N208" i="8"/>
  <c r="M208" i="8"/>
  <c r="K208" i="8"/>
  <c r="I208" i="8"/>
  <c r="G208" i="8"/>
  <c r="S205" i="8"/>
  <c r="R205" i="8"/>
  <c r="Q205" i="8"/>
  <c r="T205" i="8" s="1"/>
  <c r="P205" i="8"/>
  <c r="L205" i="8"/>
  <c r="J205" i="8"/>
  <c r="H205" i="8"/>
  <c r="F205" i="8"/>
  <c r="N205" i="8" s="1"/>
  <c r="E205" i="8"/>
  <c r="D205" i="8"/>
  <c r="U204" i="8"/>
  <c r="S204" i="8"/>
  <c r="R204" i="8"/>
  <c r="Q204" i="8"/>
  <c r="T204" i="8" s="1"/>
  <c r="P204" i="8"/>
  <c r="L204" i="8"/>
  <c r="K204" i="8"/>
  <c r="J204" i="8"/>
  <c r="I204" i="8"/>
  <c r="H204" i="8"/>
  <c r="G204" i="8"/>
  <c r="F204" i="8"/>
  <c r="E204" i="8"/>
  <c r="M204" i="8" s="1"/>
  <c r="D204" i="8"/>
  <c r="O204" i="8" s="1"/>
  <c r="U203" i="8"/>
  <c r="T203" i="8"/>
  <c r="O203" i="8"/>
  <c r="N203" i="8"/>
  <c r="M203" i="8"/>
  <c r="K203" i="8"/>
  <c r="I203" i="8"/>
  <c r="G203" i="8"/>
  <c r="U202" i="8"/>
  <c r="T202" i="8"/>
  <c r="O202" i="8"/>
  <c r="N202" i="8"/>
  <c r="M202" i="8"/>
  <c r="K202" i="8"/>
  <c r="I202" i="8"/>
  <c r="G202" i="8"/>
  <c r="U201" i="8"/>
  <c r="T201" i="8"/>
  <c r="O201" i="8"/>
  <c r="N201" i="8"/>
  <c r="M201" i="8"/>
  <c r="K201" i="8"/>
  <c r="I201" i="8"/>
  <c r="G201" i="8"/>
  <c r="U200" i="8"/>
  <c r="T200" i="8"/>
  <c r="O200" i="8"/>
  <c r="N200" i="8"/>
  <c r="M200" i="8"/>
  <c r="K200" i="8"/>
  <c r="I200" i="8"/>
  <c r="G200" i="8"/>
  <c r="U199" i="8"/>
  <c r="T199" i="8"/>
  <c r="O199" i="8"/>
  <c r="N199" i="8"/>
  <c r="M199" i="8"/>
  <c r="K199" i="8"/>
  <c r="I199" i="8"/>
  <c r="G199" i="8"/>
  <c r="S198" i="8"/>
  <c r="R198" i="8"/>
  <c r="Q198" i="8"/>
  <c r="P198" i="8"/>
  <c r="U198" i="8" s="1"/>
  <c r="L198" i="8"/>
  <c r="J198" i="8"/>
  <c r="H198" i="8"/>
  <c r="F198" i="8"/>
  <c r="E198" i="8"/>
  <c r="D198" i="8"/>
  <c r="I198" i="8" s="1"/>
  <c r="U197" i="8"/>
  <c r="T197" i="8"/>
  <c r="N197" i="8"/>
  <c r="O197" i="8" s="1"/>
  <c r="M197" i="8"/>
  <c r="K197" i="8"/>
  <c r="I197" i="8"/>
  <c r="G197" i="8"/>
  <c r="U196" i="8"/>
  <c r="T196" i="8"/>
  <c r="O196" i="8"/>
  <c r="N196" i="8"/>
  <c r="M196" i="8"/>
  <c r="K196" i="8"/>
  <c r="I196" i="8"/>
  <c r="G196" i="8"/>
  <c r="U195" i="8"/>
  <c r="T195" i="8"/>
  <c r="O195" i="8"/>
  <c r="N195" i="8"/>
  <c r="M195" i="8"/>
  <c r="K195" i="8"/>
  <c r="I195" i="8"/>
  <c r="G195" i="8"/>
  <c r="U194" i="8"/>
  <c r="T194" i="8"/>
  <c r="O194" i="8"/>
  <c r="N194" i="8"/>
  <c r="M194" i="8"/>
  <c r="K194" i="8"/>
  <c r="I194" i="8"/>
  <c r="G194" i="8"/>
  <c r="U193" i="8"/>
  <c r="T193" i="8"/>
  <c r="O193" i="8"/>
  <c r="N193" i="8"/>
  <c r="M193" i="8"/>
  <c r="K193" i="8"/>
  <c r="I193" i="8"/>
  <c r="G193" i="8"/>
  <c r="U192" i="8"/>
  <c r="T192" i="8"/>
  <c r="O192" i="8"/>
  <c r="N192" i="8"/>
  <c r="M192" i="8"/>
  <c r="K192" i="8"/>
  <c r="I192" i="8"/>
  <c r="G192" i="8"/>
  <c r="S191" i="8"/>
  <c r="R191" i="8"/>
  <c r="Q191" i="8"/>
  <c r="P191" i="8"/>
  <c r="L191" i="8"/>
  <c r="J191" i="8"/>
  <c r="K191" i="8" s="1"/>
  <c r="H191" i="8"/>
  <c r="F191" i="8"/>
  <c r="E191" i="8"/>
  <c r="M191" i="8" s="1"/>
  <c r="D191" i="8"/>
  <c r="G191" i="8" s="1"/>
  <c r="U190" i="8"/>
  <c r="T190" i="8"/>
  <c r="N190" i="8"/>
  <c r="O190" i="8" s="1"/>
  <c r="M190" i="8"/>
  <c r="K190" i="8"/>
  <c r="I190" i="8"/>
  <c r="G190" i="8"/>
  <c r="U189" i="8"/>
  <c r="T189" i="8"/>
  <c r="O189" i="8"/>
  <c r="N189" i="8"/>
  <c r="M189" i="8"/>
  <c r="K189" i="8"/>
  <c r="I189" i="8"/>
  <c r="G189" i="8"/>
  <c r="U188" i="8"/>
  <c r="T188" i="8"/>
  <c r="N188" i="8"/>
  <c r="O188" i="8" s="1"/>
  <c r="M188" i="8"/>
  <c r="K188" i="8"/>
  <c r="I188" i="8"/>
  <c r="G188" i="8"/>
  <c r="U187" i="8"/>
  <c r="T187" i="8"/>
  <c r="O187" i="8"/>
  <c r="N187" i="8"/>
  <c r="M187" i="8"/>
  <c r="K187" i="8"/>
  <c r="I187" i="8"/>
  <c r="G187" i="8"/>
  <c r="U186" i="8"/>
  <c r="T186" i="8"/>
  <c r="O186" i="8"/>
  <c r="N186" i="8"/>
  <c r="M186" i="8"/>
  <c r="K186" i="8"/>
  <c r="I186" i="8"/>
  <c r="G186" i="8"/>
  <c r="U185" i="8"/>
  <c r="S185" i="8"/>
  <c r="R185" i="8"/>
  <c r="Q185" i="8"/>
  <c r="T185" i="8" s="1"/>
  <c r="P185" i="8"/>
  <c r="L185" i="8"/>
  <c r="J185" i="8"/>
  <c r="H185" i="8"/>
  <c r="F185" i="8"/>
  <c r="E185" i="8"/>
  <c r="K185" i="8" s="1"/>
  <c r="D185" i="8"/>
  <c r="U184" i="8"/>
  <c r="T184" i="8"/>
  <c r="N184" i="8"/>
  <c r="O184" i="8" s="1"/>
  <c r="M184" i="8"/>
  <c r="K184" i="8"/>
  <c r="I184" i="8"/>
  <c r="G184" i="8"/>
  <c r="U183" i="8"/>
  <c r="T183" i="8"/>
  <c r="O183" i="8"/>
  <c r="N183" i="8"/>
  <c r="M183" i="8"/>
  <c r="K183" i="8"/>
  <c r="I183" i="8"/>
  <c r="G183" i="8"/>
  <c r="U182" i="8"/>
  <c r="T182" i="8"/>
  <c r="O182" i="8"/>
  <c r="N182" i="8"/>
  <c r="M182" i="8"/>
  <c r="K182" i="8"/>
  <c r="I182" i="8"/>
  <c r="G182" i="8"/>
  <c r="U181" i="8"/>
  <c r="T181" i="8"/>
  <c r="O181" i="8"/>
  <c r="N181" i="8"/>
  <c r="M181" i="8"/>
  <c r="K181" i="8"/>
  <c r="I181" i="8"/>
  <c r="G181" i="8"/>
  <c r="U180" i="8"/>
  <c r="T180" i="8"/>
  <c r="O180" i="8"/>
  <c r="N180" i="8"/>
  <c r="M180" i="8"/>
  <c r="K180" i="8"/>
  <c r="I180" i="8"/>
  <c r="G180" i="8"/>
  <c r="U179" i="8"/>
  <c r="S179" i="8"/>
  <c r="R179" i="8"/>
  <c r="Q179" i="8"/>
  <c r="P179" i="8"/>
  <c r="L179" i="8"/>
  <c r="J179" i="8"/>
  <c r="K179" i="8" s="1"/>
  <c r="H179" i="8"/>
  <c r="F179" i="8"/>
  <c r="E179" i="8"/>
  <c r="D179" i="8"/>
  <c r="I179" i="8" s="1"/>
  <c r="U178" i="8"/>
  <c r="T178" i="8"/>
  <c r="O178" i="8"/>
  <c r="N178" i="8"/>
  <c r="M178" i="8"/>
  <c r="K178" i="8"/>
  <c r="I178" i="8"/>
  <c r="G178" i="8"/>
  <c r="U177" i="8"/>
  <c r="T177" i="8"/>
  <c r="O177" i="8"/>
  <c r="N177" i="8"/>
  <c r="M177" i="8"/>
  <c r="K177" i="8"/>
  <c r="I177" i="8"/>
  <c r="G177" i="8"/>
  <c r="U176" i="8"/>
  <c r="T176" i="8"/>
  <c r="O176" i="8"/>
  <c r="N176" i="8"/>
  <c r="M176" i="8"/>
  <c r="K176" i="8"/>
  <c r="I176" i="8"/>
  <c r="G176" i="8"/>
  <c r="U175" i="8"/>
  <c r="T175" i="8"/>
  <c r="O175" i="8"/>
  <c r="N175" i="8"/>
  <c r="M175" i="8"/>
  <c r="K175" i="8"/>
  <c r="I175" i="8"/>
  <c r="G175" i="8"/>
  <c r="U174" i="8"/>
  <c r="T174" i="8"/>
  <c r="O174" i="8"/>
  <c r="N174" i="8"/>
  <c r="M174" i="8"/>
  <c r="K174" i="8"/>
  <c r="I174" i="8"/>
  <c r="G174" i="8"/>
  <c r="U173" i="8"/>
  <c r="T173" i="8"/>
  <c r="O173" i="8"/>
  <c r="N173" i="8"/>
  <c r="M173" i="8"/>
  <c r="K173" i="8"/>
  <c r="I173" i="8"/>
  <c r="G173" i="8"/>
  <c r="S170" i="8"/>
  <c r="T170" i="8" s="1"/>
  <c r="R170" i="8"/>
  <c r="Q170" i="8"/>
  <c r="P170" i="8"/>
  <c r="U170" i="8" s="1"/>
  <c r="L170" i="8"/>
  <c r="J170" i="8"/>
  <c r="H170" i="8"/>
  <c r="F170" i="8"/>
  <c r="E170" i="8"/>
  <c r="D170" i="8"/>
  <c r="S169" i="8"/>
  <c r="R169" i="8"/>
  <c r="Q169" i="8"/>
  <c r="T169" i="8" s="1"/>
  <c r="P169" i="8"/>
  <c r="U169" i="8" s="1"/>
  <c r="N169" i="8"/>
  <c r="L169" i="8"/>
  <c r="J169" i="8"/>
  <c r="H169" i="8"/>
  <c r="F169" i="8"/>
  <c r="E169" i="8"/>
  <c r="M169" i="8" s="1"/>
  <c r="D169" i="8"/>
  <c r="I169" i="8" s="1"/>
  <c r="U168" i="8"/>
  <c r="T168" i="8"/>
  <c r="O168" i="8"/>
  <c r="N168" i="8"/>
  <c r="M168" i="8"/>
  <c r="K168" i="8"/>
  <c r="I168" i="8"/>
  <c r="G168" i="8"/>
  <c r="U167" i="8"/>
  <c r="T167" i="8"/>
  <c r="O167" i="8"/>
  <c r="N167" i="8"/>
  <c r="M167" i="8"/>
  <c r="K167" i="8"/>
  <c r="I167" i="8"/>
  <c r="G167" i="8"/>
  <c r="U166" i="8"/>
  <c r="T166" i="8"/>
  <c r="O166" i="8"/>
  <c r="N166" i="8"/>
  <c r="M166" i="8"/>
  <c r="K166" i="8"/>
  <c r="I166" i="8"/>
  <c r="G166" i="8"/>
  <c r="U165" i="8"/>
  <c r="T165" i="8"/>
  <c r="O165" i="8"/>
  <c r="N165" i="8"/>
  <c r="M165" i="8"/>
  <c r="K165" i="8"/>
  <c r="I165" i="8"/>
  <c r="G165" i="8"/>
  <c r="U164" i="8"/>
  <c r="T164" i="8"/>
  <c r="O164" i="8"/>
  <c r="N164" i="8"/>
  <c r="M164" i="8"/>
  <c r="K164" i="8"/>
  <c r="I164" i="8"/>
  <c r="G164" i="8"/>
  <c r="S163" i="8"/>
  <c r="R163" i="8"/>
  <c r="Q163" i="8"/>
  <c r="P163" i="8"/>
  <c r="L163" i="8"/>
  <c r="J163" i="8"/>
  <c r="H163" i="8"/>
  <c r="U163" i="8" s="1"/>
  <c r="F163" i="8"/>
  <c r="E163" i="8"/>
  <c r="D163" i="8"/>
  <c r="U162" i="8"/>
  <c r="T162" i="8"/>
  <c r="O162" i="8"/>
  <c r="N162" i="8"/>
  <c r="M162" i="8"/>
  <c r="K162" i="8"/>
  <c r="I162" i="8"/>
  <c r="G162" i="8"/>
  <c r="U161" i="8"/>
  <c r="T161" i="8"/>
  <c r="O161" i="8"/>
  <c r="N161" i="8"/>
  <c r="M161" i="8"/>
  <c r="K161" i="8"/>
  <c r="I161" i="8"/>
  <c r="G161" i="8"/>
  <c r="U160" i="8"/>
  <c r="T160" i="8"/>
  <c r="O160" i="8"/>
  <c r="N160" i="8"/>
  <c r="M160" i="8"/>
  <c r="K160" i="8"/>
  <c r="I160" i="8"/>
  <c r="G160" i="8"/>
  <c r="U159" i="8"/>
  <c r="T159" i="8"/>
  <c r="O159" i="8"/>
  <c r="N159" i="8"/>
  <c r="M159" i="8"/>
  <c r="K159" i="8"/>
  <c r="I159" i="8"/>
  <c r="G159" i="8"/>
  <c r="U158" i="8"/>
  <c r="T158" i="8"/>
  <c r="O158" i="8"/>
  <c r="N158" i="8"/>
  <c r="M158" i="8"/>
  <c r="K158" i="8"/>
  <c r="I158" i="8"/>
  <c r="G158" i="8"/>
  <c r="S157" i="8"/>
  <c r="R157" i="8"/>
  <c r="Q157" i="8"/>
  <c r="T157" i="8" s="1"/>
  <c r="P157" i="8"/>
  <c r="U157" i="8" s="1"/>
  <c r="L157" i="8"/>
  <c r="J157" i="8"/>
  <c r="H157" i="8"/>
  <c r="F157" i="8"/>
  <c r="N157" i="8" s="1"/>
  <c r="E157" i="8"/>
  <c r="M157" i="8" s="1"/>
  <c r="D157" i="8"/>
  <c r="U156" i="8"/>
  <c r="T156" i="8"/>
  <c r="O156" i="8"/>
  <c r="N156" i="8"/>
  <c r="M156" i="8"/>
  <c r="K156" i="8"/>
  <c r="I156" i="8"/>
  <c r="G156" i="8"/>
  <c r="U155" i="8"/>
  <c r="T155" i="8"/>
  <c r="O155" i="8"/>
  <c r="N155" i="8"/>
  <c r="M155" i="8"/>
  <c r="K155" i="8"/>
  <c r="I155" i="8"/>
  <c r="G155" i="8"/>
  <c r="U154" i="8"/>
  <c r="T154" i="8"/>
  <c r="O154" i="8"/>
  <c r="N154" i="8"/>
  <c r="M154" i="8"/>
  <c r="K154" i="8"/>
  <c r="I154" i="8"/>
  <c r="G154" i="8"/>
  <c r="U153" i="8"/>
  <c r="T153" i="8"/>
  <c r="O153" i="8"/>
  <c r="N153" i="8"/>
  <c r="M153" i="8"/>
  <c r="K153" i="8"/>
  <c r="I153" i="8"/>
  <c r="G153" i="8"/>
  <c r="U152" i="8"/>
  <c r="T152" i="8"/>
  <c r="O152" i="8"/>
  <c r="N152" i="8"/>
  <c r="M152" i="8"/>
  <c r="K152" i="8"/>
  <c r="I152" i="8"/>
  <c r="G152" i="8"/>
  <c r="U151" i="8"/>
  <c r="T151" i="8"/>
  <c r="O151" i="8"/>
  <c r="N151" i="8"/>
  <c r="M151" i="8"/>
  <c r="K151" i="8"/>
  <c r="I151" i="8"/>
  <c r="G151" i="8"/>
  <c r="S150" i="8"/>
  <c r="R150" i="8"/>
  <c r="Q150" i="8"/>
  <c r="T150" i="8" s="1"/>
  <c r="P150" i="8"/>
  <c r="U150" i="8" s="1"/>
  <c r="L150" i="8"/>
  <c r="J150" i="8"/>
  <c r="H150" i="8"/>
  <c r="F150" i="8"/>
  <c r="N150" i="8" s="1"/>
  <c r="E150" i="8"/>
  <c r="M150" i="8" s="1"/>
  <c r="D150" i="8"/>
  <c r="O150" i="8" s="1"/>
  <c r="U149" i="8"/>
  <c r="T149" i="8"/>
  <c r="O149" i="8"/>
  <c r="N149" i="8"/>
  <c r="M149" i="8"/>
  <c r="K149" i="8"/>
  <c r="I149" i="8"/>
  <c r="G149" i="8"/>
  <c r="U148" i="8"/>
  <c r="T148" i="8"/>
  <c r="O148" i="8"/>
  <c r="N148" i="8"/>
  <c r="M148" i="8"/>
  <c r="K148" i="8"/>
  <c r="I148" i="8"/>
  <c r="G148" i="8"/>
  <c r="U147" i="8"/>
  <c r="T147" i="8"/>
  <c r="O147" i="8"/>
  <c r="N147" i="8"/>
  <c r="M147" i="8"/>
  <c r="K147" i="8"/>
  <c r="I147" i="8"/>
  <c r="G147" i="8"/>
  <c r="U146" i="8"/>
  <c r="T146" i="8"/>
  <c r="O146" i="8"/>
  <c r="N146" i="8"/>
  <c r="M146" i="8"/>
  <c r="K146" i="8"/>
  <c r="I146" i="8"/>
  <c r="G146" i="8"/>
  <c r="U145" i="8"/>
  <c r="T145" i="8"/>
  <c r="O145" i="8"/>
  <c r="N145" i="8"/>
  <c r="M145" i="8"/>
  <c r="K145" i="8"/>
  <c r="I145" i="8"/>
  <c r="G145" i="8"/>
  <c r="S144" i="8"/>
  <c r="R144" i="8"/>
  <c r="Q144" i="8"/>
  <c r="T144" i="8" s="1"/>
  <c r="P144" i="8"/>
  <c r="U144" i="8" s="1"/>
  <c r="L144" i="8"/>
  <c r="K144" i="8"/>
  <c r="J144" i="8"/>
  <c r="I144" i="8"/>
  <c r="H144" i="8"/>
  <c r="F144" i="8"/>
  <c r="N144" i="8" s="1"/>
  <c r="O144" i="8" s="1"/>
  <c r="E144" i="8"/>
  <c r="D144" i="8"/>
  <c r="G144" i="8" s="1"/>
  <c r="U143" i="8"/>
  <c r="T143" i="8"/>
  <c r="O143" i="8"/>
  <c r="N143" i="8"/>
  <c r="M143" i="8"/>
  <c r="K143" i="8"/>
  <c r="I143" i="8"/>
  <c r="G143" i="8"/>
  <c r="U142" i="8"/>
  <c r="T142" i="8"/>
  <c r="O142" i="8"/>
  <c r="N142" i="8"/>
  <c r="M142" i="8"/>
  <c r="K142" i="8"/>
  <c r="I142" i="8"/>
  <c r="G142" i="8"/>
  <c r="U141" i="8"/>
  <c r="T141" i="8"/>
  <c r="O141" i="8"/>
  <c r="N141" i="8"/>
  <c r="M141" i="8"/>
  <c r="K141" i="8"/>
  <c r="I141" i="8"/>
  <c r="G141" i="8"/>
  <c r="U140" i="8"/>
  <c r="T140" i="8"/>
  <c r="O140" i="8"/>
  <c r="N140" i="8"/>
  <c r="M140" i="8"/>
  <c r="K140" i="8"/>
  <c r="I140" i="8"/>
  <c r="G140" i="8"/>
  <c r="U139" i="8"/>
  <c r="T139" i="8"/>
  <c r="O139" i="8"/>
  <c r="N139" i="8"/>
  <c r="M139" i="8"/>
  <c r="K139" i="8"/>
  <c r="I139" i="8"/>
  <c r="G139" i="8"/>
  <c r="U138" i="8"/>
  <c r="T138" i="8"/>
  <c r="O138" i="8"/>
  <c r="N138" i="8"/>
  <c r="M138" i="8"/>
  <c r="K138" i="8"/>
  <c r="I138" i="8"/>
  <c r="G138" i="8"/>
  <c r="S137" i="8"/>
  <c r="R137" i="8"/>
  <c r="Q137" i="8"/>
  <c r="P137" i="8"/>
  <c r="L137" i="8"/>
  <c r="M137" i="8" s="1"/>
  <c r="J137" i="8"/>
  <c r="H137" i="8"/>
  <c r="U137" i="8" s="1"/>
  <c r="F137" i="8"/>
  <c r="N137" i="8" s="1"/>
  <c r="E137" i="8"/>
  <c r="D137" i="8"/>
  <c r="U136" i="8"/>
  <c r="T136" i="8"/>
  <c r="N136" i="8"/>
  <c r="O136" i="8" s="1"/>
  <c r="M136" i="8"/>
  <c r="K136" i="8"/>
  <c r="I136" i="8"/>
  <c r="G136" i="8"/>
  <c r="U135" i="8"/>
  <c r="T135" i="8"/>
  <c r="O135" i="8"/>
  <c r="N135" i="8"/>
  <c r="M135" i="8"/>
  <c r="K135" i="8"/>
  <c r="I135" i="8"/>
  <c r="G135" i="8"/>
  <c r="U134" i="8"/>
  <c r="T134" i="8"/>
  <c r="O134" i="8"/>
  <c r="N134" i="8"/>
  <c r="M134" i="8"/>
  <c r="K134" i="8"/>
  <c r="I134" i="8"/>
  <c r="G134" i="8"/>
  <c r="U133" i="8"/>
  <c r="T133" i="8"/>
  <c r="N133" i="8"/>
  <c r="O133" i="8" s="1"/>
  <c r="M133" i="8"/>
  <c r="K133" i="8"/>
  <c r="I133" i="8"/>
  <c r="G133" i="8"/>
  <c r="S132" i="8"/>
  <c r="R132" i="8"/>
  <c r="Q132" i="8"/>
  <c r="T132" i="8" s="1"/>
  <c r="P132" i="8"/>
  <c r="U132" i="8" s="1"/>
  <c r="L132" i="8"/>
  <c r="J132" i="8"/>
  <c r="H132" i="8"/>
  <c r="F132" i="8"/>
  <c r="E132" i="8"/>
  <c r="M132" i="8" s="1"/>
  <c r="D132" i="8"/>
  <c r="I132" i="8" s="1"/>
  <c r="U131" i="8"/>
  <c r="T131" i="8"/>
  <c r="O131" i="8"/>
  <c r="N131" i="8"/>
  <c r="M131" i="8"/>
  <c r="K131" i="8"/>
  <c r="I131" i="8"/>
  <c r="G131" i="8"/>
  <c r="U130" i="8"/>
  <c r="T130" i="8"/>
  <c r="O130" i="8"/>
  <c r="N130" i="8"/>
  <c r="M130" i="8"/>
  <c r="K130" i="8"/>
  <c r="I130" i="8"/>
  <c r="G130" i="8"/>
  <c r="U129" i="8"/>
  <c r="T129" i="8"/>
  <c r="O129" i="8"/>
  <c r="N129" i="8"/>
  <c r="M129" i="8"/>
  <c r="K129" i="8"/>
  <c r="I129" i="8"/>
  <c r="G129" i="8"/>
  <c r="U128" i="8"/>
  <c r="T128" i="8"/>
  <c r="O128" i="8"/>
  <c r="N128" i="8"/>
  <c r="M128" i="8"/>
  <c r="K128" i="8"/>
  <c r="I128" i="8"/>
  <c r="G128" i="8"/>
  <c r="U127" i="8"/>
  <c r="T127" i="8"/>
  <c r="O127" i="8"/>
  <c r="N127" i="8"/>
  <c r="M127" i="8"/>
  <c r="K127" i="8"/>
  <c r="I127" i="8"/>
  <c r="G127" i="8"/>
  <c r="S126" i="8"/>
  <c r="R126" i="8"/>
  <c r="Q126" i="8"/>
  <c r="T126" i="8" s="1"/>
  <c r="P126" i="8"/>
  <c r="U126" i="8" s="1"/>
  <c r="L126" i="8"/>
  <c r="J126" i="8"/>
  <c r="H126" i="8"/>
  <c r="F126" i="8"/>
  <c r="N126" i="8" s="1"/>
  <c r="E126" i="8"/>
  <c r="K126" i="8" s="1"/>
  <c r="D126" i="8"/>
  <c r="I126" i="8" s="1"/>
  <c r="U125" i="8"/>
  <c r="T125" i="8"/>
  <c r="O125" i="8"/>
  <c r="N125" i="8"/>
  <c r="M125" i="8"/>
  <c r="K125" i="8"/>
  <c r="I125" i="8"/>
  <c r="G125" i="8"/>
  <c r="U124" i="8"/>
  <c r="T124" i="8"/>
  <c r="O124" i="8"/>
  <c r="N124" i="8"/>
  <c r="M124" i="8"/>
  <c r="K124" i="8"/>
  <c r="I124" i="8"/>
  <c r="G124" i="8"/>
  <c r="U123" i="8"/>
  <c r="T123" i="8"/>
  <c r="O123" i="8"/>
  <c r="N123" i="8"/>
  <c r="M123" i="8"/>
  <c r="K123" i="8"/>
  <c r="I123" i="8"/>
  <c r="G123" i="8"/>
  <c r="U122" i="8"/>
  <c r="T122" i="8"/>
  <c r="O122" i="8"/>
  <c r="N122" i="8"/>
  <c r="M122" i="8"/>
  <c r="K122" i="8"/>
  <c r="I122" i="8"/>
  <c r="G122" i="8"/>
  <c r="S121" i="8"/>
  <c r="R121" i="8"/>
  <c r="Q121" i="8"/>
  <c r="T121" i="8" s="1"/>
  <c r="P121" i="8"/>
  <c r="U121" i="8" s="1"/>
  <c r="L121" i="8"/>
  <c r="J121" i="8"/>
  <c r="H121" i="8"/>
  <c r="F121" i="8"/>
  <c r="E121" i="8"/>
  <c r="M121" i="8" s="1"/>
  <c r="D121" i="8"/>
  <c r="I121" i="8" s="1"/>
  <c r="U120" i="8"/>
  <c r="T120" i="8"/>
  <c r="O120" i="8"/>
  <c r="N120" i="8"/>
  <c r="M120" i="8"/>
  <c r="K120" i="8"/>
  <c r="I120" i="8"/>
  <c r="G120" i="8"/>
  <c r="U119" i="8"/>
  <c r="T119" i="8"/>
  <c r="O119" i="8"/>
  <c r="N119" i="8"/>
  <c r="M119" i="8"/>
  <c r="K119" i="8"/>
  <c r="I119" i="8"/>
  <c r="G119" i="8"/>
  <c r="U118" i="8"/>
  <c r="T118" i="8"/>
  <c r="O118" i="8"/>
  <c r="N118" i="8"/>
  <c r="M118" i="8"/>
  <c r="K118" i="8"/>
  <c r="I118" i="8"/>
  <c r="G118" i="8"/>
  <c r="U117" i="8"/>
  <c r="T117" i="8"/>
  <c r="O117" i="8"/>
  <c r="N117" i="8"/>
  <c r="M117" i="8"/>
  <c r="K117" i="8"/>
  <c r="I117" i="8"/>
  <c r="G117" i="8"/>
  <c r="U116" i="8"/>
  <c r="T116" i="8"/>
  <c r="O116" i="8"/>
  <c r="N116" i="8"/>
  <c r="M116" i="8"/>
  <c r="K116" i="8"/>
  <c r="I116" i="8"/>
  <c r="G116" i="8"/>
  <c r="U115" i="8"/>
  <c r="T115" i="8"/>
  <c r="O115" i="8"/>
  <c r="N115" i="8"/>
  <c r="M115" i="8"/>
  <c r="K115" i="8"/>
  <c r="I115" i="8"/>
  <c r="G115" i="8"/>
  <c r="U114" i="8"/>
  <c r="T114" i="8"/>
  <c r="O114" i="8"/>
  <c r="N114" i="8"/>
  <c r="M114" i="8"/>
  <c r="K114" i="8"/>
  <c r="I114" i="8"/>
  <c r="G114" i="8"/>
  <c r="U113" i="8"/>
  <c r="T113" i="8"/>
  <c r="O113" i="8"/>
  <c r="N113" i="8"/>
  <c r="M113" i="8"/>
  <c r="K113" i="8"/>
  <c r="I113" i="8"/>
  <c r="G113" i="8"/>
  <c r="U112" i="8"/>
  <c r="S112" i="8"/>
  <c r="R112" i="8"/>
  <c r="Q112" i="8"/>
  <c r="T112" i="8" s="1"/>
  <c r="P112" i="8"/>
  <c r="L112" i="8"/>
  <c r="J112" i="8"/>
  <c r="H112" i="8"/>
  <c r="F112" i="8"/>
  <c r="E112" i="8"/>
  <c r="D112" i="8"/>
  <c r="U111" i="8"/>
  <c r="T111" i="8"/>
  <c r="O111" i="8"/>
  <c r="N111" i="8"/>
  <c r="M111" i="8"/>
  <c r="K111" i="8"/>
  <c r="I111" i="8"/>
  <c r="G111" i="8"/>
  <c r="U110" i="8"/>
  <c r="T110" i="8"/>
  <c r="O110" i="8"/>
  <c r="N110" i="8"/>
  <c r="M110" i="8"/>
  <c r="K110" i="8"/>
  <c r="I110" i="8"/>
  <c r="G110" i="8"/>
  <c r="U109" i="8"/>
  <c r="T109" i="8"/>
  <c r="O109" i="8"/>
  <c r="N109" i="8"/>
  <c r="M109" i="8"/>
  <c r="K109" i="8"/>
  <c r="I109" i="8"/>
  <c r="G109" i="8"/>
  <c r="U108" i="8"/>
  <c r="T108" i="8"/>
  <c r="O108" i="8"/>
  <c r="N108" i="8"/>
  <c r="M108" i="8"/>
  <c r="K108" i="8"/>
  <c r="I108" i="8"/>
  <c r="G108" i="8"/>
  <c r="U107" i="8"/>
  <c r="T107" i="8"/>
  <c r="O107" i="8"/>
  <c r="N107" i="8"/>
  <c r="M107" i="8"/>
  <c r="K107" i="8"/>
  <c r="I107" i="8"/>
  <c r="G107" i="8"/>
  <c r="S106" i="8"/>
  <c r="R106" i="8"/>
  <c r="Q106" i="8"/>
  <c r="P106" i="8"/>
  <c r="L106" i="8"/>
  <c r="J106" i="8"/>
  <c r="H106" i="8"/>
  <c r="F106" i="8"/>
  <c r="E106" i="8"/>
  <c r="D106" i="8"/>
  <c r="U105" i="8"/>
  <c r="T105" i="8"/>
  <c r="N105" i="8"/>
  <c r="O105" i="8" s="1"/>
  <c r="M105" i="8"/>
  <c r="K105" i="8"/>
  <c r="I105" i="8"/>
  <c r="G105" i="8"/>
  <c r="T102" i="8"/>
  <c r="S102" i="8"/>
  <c r="R102" i="8"/>
  <c r="Q102" i="8"/>
  <c r="P102" i="8"/>
  <c r="M102" i="8"/>
  <c r="L102" i="8"/>
  <c r="J102" i="8"/>
  <c r="H102" i="8"/>
  <c r="N102" i="8" s="1"/>
  <c r="F102" i="8"/>
  <c r="E102" i="8"/>
  <c r="K102" i="8" s="1"/>
  <c r="D102" i="8"/>
  <c r="S101" i="8"/>
  <c r="R101" i="8"/>
  <c r="Q101" i="8"/>
  <c r="T101" i="8" s="1"/>
  <c r="P101" i="8"/>
  <c r="U101" i="8" s="1"/>
  <c r="L101" i="8"/>
  <c r="K101" i="8"/>
  <c r="J101" i="8"/>
  <c r="H101" i="8"/>
  <c r="F101" i="8"/>
  <c r="N101" i="8" s="1"/>
  <c r="E101" i="8"/>
  <c r="D101" i="8"/>
  <c r="I101" i="8" s="1"/>
  <c r="U100" i="8"/>
  <c r="T100" i="8"/>
  <c r="N100" i="8"/>
  <c r="O100" i="8" s="1"/>
  <c r="M100" i="8"/>
  <c r="K100" i="8"/>
  <c r="I100" i="8"/>
  <c r="G100" i="8"/>
  <c r="U99" i="8"/>
  <c r="T99" i="8"/>
  <c r="N99" i="8"/>
  <c r="O99" i="8" s="1"/>
  <c r="M99" i="8"/>
  <c r="K99" i="8"/>
  <c r="I99" i="8"/>
  <c r="G99" i="8"/>
  <c r="U98" i="8"/>
  <c r="T98" i="8"/>
  <c r="O98" i="8"/>
  <c r="N98" i="8"/>
  <c r="M98" i="8"/>
  <c r="K98" i="8"/>
  <c r="I98" i="8"/>
  <c r="G98" i="8"/>
  <c r="U97" i="8"/>
  <c r="T97" i="8"/>
  <c r="N97" i="8"/>
  <c r="O97" i="8" s="1"/>
  <c r="M97" i="8"/>
  <c r="K97" i="8"/>
  <c r="I97" i="8"/>
  <c r="G97" i="8"/>
  <c r="U96" i="8"/>
  <c r="S96" i="8"/>
  <c r="R96" i="8"/>
  <c r="Q96" i="8"/>
  <c r="T96" i="8" s="1"/>
  <c r="P96" i="8"/>
  <c r="L96" i="8"/>
  <c r="M96" i="8" s="1"/>
  <c r="J96" i="8"/>
  <c r="H96" i="8"/>
  <c r="F96" i="8"/>
  <c r="N96" i="8" s="1"/>
  <c r="E96" i="8"/>
  <c r="D96" i="8"/>
  <c r="U95" i="8"/>
  <c r="T95" i="8"/>
  <c r="N95" i="8"/>
  <c r="O95" i="8" s="1"/>
  <c r="M95" i="8"/>
  <c r="K95" i="8"/>
  <c r="I95" i="8"/>
  <c r="G95" i="8"/>
  <c r="U94" i="8"/>
  <c r="T94" i="8"/>
  <c r="N94" i="8"/>
  <c r="O94" i="8" s="1"/>
  <c r="M94" i="8"/>
  <c r="K94" i="8"/>
  <c r="I94" i="8"/>
  <c r="G94" i="8"/>
  <c r="U93" i="8"/>
  <c r="T93" i="8"/>
  <c r="N93" i="8"/>
  <c r="O93" i="8" s="1"/>
  <c r="M93" i="8"/>
  <c r="K93" i="8"/>
  <c r="I93" i="8"/>
  <c r="G93" i="8"/>
  <c r="U92" i="8"/>
  <c r="T92" i="8"/>
  <c r="N92" i="8"/>
  <c r="O92" i="8" s="1"/>
  <c r="M92" i="8"/>
  <c r="K92" i="8"/>
  <c r="I92" i="8"/>
  <c r="G92" i="8"/>
  <c r="S91" i="8"/>
  <c r="T91" i="8" s="1"/>
  <c r="R91" i="8"/>
  <c r="Q91" i="8"/>
  <c r="P91" i="8"/>
  <c r="L91" i="8"/>
  <c r="J91" i="8"/>
  <c r="K91" i="8" s="1"/>
  <c r="H91" i="8"/>
  <c r="F91" i="8"/>
  <c r="E91" i="8"/>
  <c r="D91" i="8"/>
  <c r="I91" i="8" s="1"/>
  <c r="U90" i="8"/>
  <c r="T90" i="8"/>
  <c r="N90" i="8"/>
  <c r="O90" i="8" s="1"/>
  <c r="M90" i="8"/>
  <c r="K90" i="8"/>
  <c r="I90" i="8"/>
  <c r="G90" i="8"/>
  <c r="U89" i="8"/>
  <c r="T89" i="8"/>
  <c r="N89" i="8"/>
  <c r="O89" i="8" s="1"/>
  <c r="M89" i="8"/>
  <c r="K89" i="8"/>
  <c r="I89" i="8"/>
  <c r="G89" i="8"/>
  <c r="U88" i="8"/>
  <c r="T88" i="8"/>
  <c r="N88" i="8"/>
  <c r="O88" i="8" s="1"/>
  <c r="M88" i="8"/>
  <c r="K88" i="8"/>
  <c r="I88" i="8"/>
  <c r="G88" i="8"/>
  <c r="T85" i="8"/>
  <c r="S85" i="8"/>
  <c r="R85" i="8"/>
  <c r="Q85" i="8"/>
  <c r="P85" i="8"/>
  <c r="L85" i="8"/>
  <c r="J85" i="8"/>
  <c r="H85" i="8"/>
  <c r="F85" i="8"/>
  <c r="E85" i="8"/>
  <c r="D85" i="8"/>
  <c r="S84" i="8"/>
  <c r="R84" i="8"/>
  <c r="Q84" i="8"/>
  <c r="T84" i="8" s="1"/>
  <c r="P84" i="8"/>
  <c r="U84" i="8" s="1"/>
  <c r="L84" i="8"/>
  <c r="J84" i="8"/>
  <c r="H84" i="8"/>
  <c r="F84" i="8"/>
  <c r="E84" i="8"/>
  <c r="M84" i="8" s="1"/>
  <c r="D84" i="8"/>
  <c r="I84" i="8" s="1"/>
  <c r="U83" i="8"/>
  <c r="T83" i="8"/>
  <c r="O83" i="8"/>
  <c r="N83" i="8"/>
  <c r="M83" i="8"/>
  <c r="K83" i="8"/>
  <c r="I83" i="8"/>
  <c r="G83" i="8"/>
  <c r="U82" i="8"/>
  <c r="T82" i="8"/>
  <c r="O82" i="8"/>
  <c r="N82" i="8"/>
  <c r="M82" i="8"/>
  <c r="K82" i="8"/>
  <c r="I82" i="8"/>
  <c r="G82" i="8"/>
  <c r="U81" i="8"/>
  <c r="T81" i="8"/>
  <c r="O81" i="8"/>
  <c r="N81" i="8"/>
  <c r="M81" i="8"/>
  <c r="K81" i="8"/>
  <c r="I81" i="8"/>
  <c r="G81" i="8"/>
  <c r="U80" i="8"/>
  <c r="T80" i="8"/>
  <c r="O80" i="8"/>
  <c r="N80" i="8"/>
  <c r="M80" i="8"/>
  <c r="K80" i="8"/>
  <c r="I80" i="8"/>
  <c r="G80" i="8"/>
  <c r="U79" i="8"/>
  <c r="T79" i="8"/>
  <c r="O79" i="8"/>
  <c r="N79" i="8"/>
  <c r="M79" i="8"/>
  <c r="K79" i="8"/>
  <c r="I79" i="8"/>
  <c r="G79" i="8"/>
  <c r="S78" i="8"/>
  <c r="R78" i="8"/>
  <c r="Q78" i="8"/>
  <c r="T78" i="8" s="1"/>
  <c r="P78" i="8"/>
  <c r="U78" i="8" s="1"/>
  <c r="M78" i="8"/>
  <c r="L78" i="8"/>
  <c r="J78" i="8"/>
  <c r="H78" i="8"/>
  <c r="N78" i="8" s="1"/>
  <c r="F78" i="8"/>
  <c r="E78" i="8"/>
  <c r="K78" i="8" s="1"/>
  <c r="D78" i="8"/>
  <c r="U77" i="8"/>
  <c r="T77" i="8"/>
  <c r="O77" i="8"/>
  <c r="N77" i="8"/>
  <c r="M77" i="8"/>
  <c r="K77" i="8"/>
  <c r="I77" i="8"/>
  <c r="G77" i="8"/>
  <c r="U76" i="8"/>
  <c r="T76" i="8"/>
  <c r="O76" i="8"/>
  <c r="N76" i="8"/>
  <c r="M76" i="8"/>
  <c r="K76" i="8"/>
  <c r="I76" i="8"/>
  <c r="G76" i="8"/>
  <c r="U75" i="8"/>
  <c r="T75" i="8"/>
  <c r="O75" i="8"/>
  <c r="N75" i="8"/>
  <c r="M75" i="8"/>
  <c r="K75" i="8"/>
  <c r="I75" i="8"/>
  <c r="G75" i="8"/>
  <c r="U74" i="8"/>
  <c r="T74" i="8"/>
  <c r="O74" i="8"/>
  <c r="N74" i="8"/>
  <c r="M74" i="8"/>
  <c r="K74" i="8"/>
  <c r="I74" i="8"/>
  <c r="G74" i="8"/>
  <c r="U73" i="8"/>
  <c r="T73" i="8"/>
  <c r="O73" i="8"/>
  <c r="N73" i="8"/>
  <c r="M73" i="8"/>
  <c r="K73" i="8"/>
  <c r="I73" i="8"/>
  <c r="G73" i="8"/>
  <c r="U72" i="8"/>
  <c r="T72" i="8"/>
  <c r="O72" i="8"/>
  <c r="N72" i="8"/>
  <c r="M72" i="8"/>
  <c r="K72" i="8"/>
  <c r="I72" i="8"/>
  <c r="G72" i="8"/>
  <c r="U71" i="8"/>
  <c r="T71" i="8"/>
  <c r="O71" i="8"/>
  <c r="N71" i="8"/>
  <c r="M71" i="8"/>
  <c r="K71" i="8"/>
  <c r="I71" i="8"/>
  <c r="G71" i="8"/>
  <c r="S70" i="8"/>
  <c r="R70" i="8"/>
  <c r="Q70" i="8"/>
  <c r="T70" i="8" s="1"/>
  <c r="P70" i="8"/>
  <c r="L70" i="8"/>
  <c r="J70" i="8"/>
  <c r="H70" i="8"/>
  <c r="F70" i="8"/>
  <c r="E70" i="8"/>
  <c r="K70" i="8" s="1"/>
  <c r="D70" i="8"/>
  <c r="U69" i="8"/>
  <c r="T69" i="8"/>
  <c r="O69" i="8"/>
  <c r="N69" i="8"/>
  <c r="M69" i="8"/>
  <c r="K69" i="8"/>
  <c r="I69" i="8"/>
  <c r="G69" i="8"/>
  <c r="U68" i="8"/>
  <c r="T68" i="8"/>
  <c r="N68" i="8"/>
  <c r="O68" i="8" s="1"/>
  <c r="M68" i="8"/>
  <c r="K68" i="8"/>
  <c r="I68" i="8"/>
  <c r="G68" i="8"/>
  <c r="U67" i="8"/>
  <c r="T67" i="8"/>
  <c r="O67" i="8"/>
  <c r="N67" i="8"/>
  <c r="M67" i="8"/>
  <c r="K67" i="8"/>
  <c r="I67" i="8"/>
  <c r="G67" i="8"/>
  <c r="U66" i="8"/>
  <c r="T66" i="8"/>
  <c r="O66" i="8"/>
  <c r="N66" i="8"/>
  <c r="M66" i="8"/>
  <c r="K66" i="8"/>
  <c r="I66" i="8"/>
  <c r="G66" i="8"/>
  <c r="U65" i="8"/>
  <c r="T65" i="8"/>
  <c r="O65" i="8"/>
  <c r="N65" i="8"/>
  <c r="M65" i="8"/>
  <c r="K65" i="8"/>
  <c r="I65" i="8"/>
  <c r="G65" i="8"/>
  <c r="U64" i="8"/>
  <c r="T64" i="8"/>
  <c r="O64" i="8"/>
  <c r="N64" i="8"/>
  <c r="M64" i="8"/>
  <c r="K64" i="8"/>
  <c r="I64" i="8"/>
  <c r="G64" i="8"/>
  <c r="T63" i="8"/>
  <c r="S63" i="8"/>
  <c r="R63" i="8"/>
  <c r="Q63" i="8"/>
  <c r="P63" i="8"/>
  <c r="U63" i="8" s="1"/>
  <c r="L63" i="8"/>
  <c r="K63" i="8"/>
  <c r="J63" i="8"/>
  <c r="H63" i="8"/>
  <c r="F63" i="8"/>
  <c r="N63" i="8" s="1"/>
  <c r="E63" i="8"/>
  <c r="M63" i="8" s="1"/>
  <c r="D63" i="8"/>
  <c r="U62" i="8"/>
  <c r="T62" i="8"/>
  <c r="O62" i="8"/>
  <c r="N62" i="8"/>
  <c r="M62" i="8"/>
  <c r="K62" i="8"/>
  <c r="I62" i="8"/>
  <c r="G62" i="8"/>
  <c r="U61" i="8"/>
  <c r="T61" i="8"/>
  <c r="O61" i="8"/>
  <c r="N61" i="8"/>
  <c r="M61" i="8"/>
  <c r="K61" i="8"/>
  <c r="I61" i="8"/>
  <c r="G61" i="8"/>
  <c r="U60" i="8"/>
  <c r="T60" i="8"/>
  <c r="O60" i="8"/>
  <c r="N60" i="8"/>
  <c r="M60" i="8"/>
  <c r="K60" i="8"/>
  <c r="I60" i="8"/>
  <c r="G60" i="8"/>
  <c r="U59" i="8"/>
  <c r="T59" i="8"/>
  <c r="O59" i="8"/>
  <c r="N59" i="8"/>
  <c r="M59" i="8"/>
  <c r="K59" i="8"/>
  <c r="I59" i="8"/>
  <c r="G59" i="8"/>
  <c r="S58" i="8"/>
  <c r="R58" i="8"/>
  <c r="Q58" i="8"/>
  <c r="T58" i="8" s="1"/>
  <c r="P58" i="8"/>
  <c r="U58" i="8" s="1"/>
  <c r="L58" i="8"/>
  <c r="J58" i="8"/>
  <c r="H58" i="8"/>
  <c r="F58" i="8"/>
  <c r="E58" i="8"/>
  <c r="K58" i="8" s="1"/>
  <c r="D58" i="8"/>
  <c r="O58" i="8" s="1"/>
  <c r="U57" i="8"/>
  <c r="T57" i="8"/>
  <c r="O57" i="8"/>
  <c r="N57" i="8"/>
  <c r="M57" i="8"/>
  <c r="K57" i="8"/>
  <c r="I57" i="8"/>
  <c r="G57" i="8"/>
  <c r="S54" i="8"/>
  <c r="R54" i="8"/>
  <c r="Q54" i="8"/>
  <c r="P54" i="8"/>
  <c r="L54" i="8"/>
  <c r="J54" i="8"/>
  <c r="H54" i="8"/>
  <c r="F54" i="8"/>
  <c r="N54" i="8" s="1"/>
  <c r="O54" i="8" s="1"/>
  <c r="E54" i="8"/>
  <c r="D54" i="8"/>
  <c r="I54" i="8" s="1"/>
  <c r="T53" i="8"/>
  <c r="S53" i="8"/>
  <c r="R53" i="8"/>
  <c r="Q53" i="8"/>
  <c r="P53" i="8"/>
  <c r="U53" i="8" s="1"/>
  <c r="L53" i="8"/>
  <c r="J53" i="8"/>
  <c r="H53" i="8"/>
  <c r="F53" i="8"/>
  <c r="E53" i="8"/>
  <c r="K53" i="8" s="1"/>
  <c r="D53" i="8"/>
  <c r="O53" i="8" s="1"/>
  <c r="U52" i="8"/>
  <c r="T52" i="8"/>
  <c r="O52" i="8"/>
  <c r="N52" i="8"/>
  <c r="M52" i="8"/>
  <c r="K52" i="8"/>
  <c r="I52" i="8"/>
  <c r="G52" i="8"/>
  <c r="U51" i="8"/>
  <c r="T51" i="8"/>
  <c r="O51" i="8"/>
  <c r="N51" i="8"/>
  <c r="M51" i="8"/>
  <c r="K51" i="8"/>
  <c r="I51" i="8"/>
  <c r="G51" i="8"/>
  <c r="U50" i="8"/>
  <c r="T50" i="8"/>
  <c r="O50" i="8"/>
  <c r="N50" i="8"/>
  <c r="M50" i="8"/>
  <c r="K50" i="8"/>
  <c r="I50" i="8"/>
  <c r="G50" i="8"/>
  <c r="U49" i="8"/>
  <c r="T49" i="8"/>
  <c r="O49" i="8"/>
  <c r="N49" i="8"/>
  <c r="M49" i="8"/>
  <c r="K49" i="8"/>
  <c r="I49" i="8"/>
  <c r="G49" i="8"/>
  <c r="U48" i="8"/>
  <c r="T48" i="8"/>
  <c r="O48" i="8"/>
  <c r="N48" i="8"/>
  <c r="M48" i="8"/>
  <c r="K48" i="8"/>
  <c r="I48" i="8"/>
  <c r="G48" i="8"/>
  <c r="S47" i="8"/>
  <c r="R47" i="8"/>
  <c r="Q47" i="8"/>
  <c r="T47" i="8" s="1"/>
  <c r="P47" i="8"/>
  <c r="U47" i="8" s="1"/>
  <c r="L47" i="8"/>
  <c r="J47" i="8"/>
  <c r="I47" i="8"/>
  <c r="H47" i="8"/>
  <c r="F47" i="8"/>
  <c r="E47" i="8"/>
  <c r="M47" i="8" s="1"/>
  <c r="D47" i="8"/>
  <c r="U46" i="8"/>
  <c r="T46" i="8"/>
  <c r="N46" i="8"/>
  <c r="O46" i="8" s="1"/>
  <c r="M46" i="8"/>
  <c r="K46" i="8"/>
  <c r="I46" i="8"/>
  <c r="G46" i="8"/>
  <c r="U45" i="8"/>
  <c r="T45" i="8"/>
  <c r="O45" i="8"/>
  <c r="N45" i="8"/>
  <c r="M45" i="8"/>
  <c r="K45" i="8"/>
  <c r="I45" i="8"/>
  <c r="G45" i="8"/>
  <c r="U44" i="8"/>
  <c r="T44" i="8"/>
  <c r="O44" i="8"/>
  <c r="N44" i="8"/>
  <c r="M44" i="8"/>
  <c r="K44" i="8"/>
  <c r="I44" i="8"/>
  <c r="G44" i="8"/>
  <c r="U43" i="8"/>
  <c r="T43" i="8"/>
  <c r="O43" i="8"/>
  <c r="N43" i="8"/>
  <c r="M43" i="8"/>
  <c r="K43" i="8"/>
  <c r="I43" i="8"/>
  <c r="G43" i="8"/>
  <c r="U42" i="8"/>
  <c r="T42" i="8"/>
  <c r="O42" i="8"/>
  <c r="N42" i="8"/>
  <c r="M42" i="8"/>
  <c r="K42" i="8"/>
  <c r="I42" i="8"/>
  <c r="G42" i="8"/>
  <c r="U41" i="8"/>
  <c r="T41" i="8"/>
  <c r="O41" i="8"/>
  <c r="N41" i="8"/>
  <c r="M41" i="8"/>
  <c r="K41" i="8"/>
  <c r="I41" i="8"/>
  <c r="G41" i="8"/>
  <c r="S40" i="8"/>
  <c r="R40" i="8"/>
  <c r="Q40" i="8"/>
  <c r="T40" i="8" s="1"/>
  <c r="P40" i="8"/>
  <c r="U40" i="8" s="1"/>
  <c r="L40" i="8"/>
  <c r="J40" i="8"/>
  <c r="H40" i="8"/>
  <c r="F40" i="8"/>
  <c r="N40" i="8" s="1"/>
  <c r="E40" i="8"/>
  <c r="D40" i="8"/>
  <c r="U39" i="8"/>
  <c r="T39" i="8"/>
  <c r="N39" i="8"/>
  <c r="O39" i="8" s="1"/>
  <c r="M39" i="8"/>
  <c r="K39" i="8"/>
  <c r="I39" i="8"/>
  <c r="G39" i="8"/>
  <c r="U38" i="8"/>
  <c r="T38" i="8"/>
  <c r="O38" i="8"/>
  <c r="N38" i="8"/>
  <c r="M38" i="8"/>
  <c r="K38" i="8"/>
  <c r="I38" i="8"/>
  <c r="G38" i="8"/>
  <c r="U37" i="8"/>
  <c r="T37" i="8"/>
  <c r="O37" i="8"/>
  <c r="N37" i="8"/>
  <c r="M37" i="8"/>
  <c r="K37" i="8"/>
  <c r="I37" i="8"/>
  <c r="G37" i="8"/>
  <c r="U36" i="8"/>
  <c r="T36" i="8"/>
  <c r="O36" i="8"/>
  <c r="N36" i="8"/>
  <c r="M36" i="8"/>
  <c r="K36" i="8"/>
  <c r="I36" i="8"/>
  <c r="G36" i="8"/>
  <c r="S35" i="8"/>
  <c r="R35" i="8"/>
  <c r="Q35" i="8"/>
  <c r="P35" i="8"/>
  <c r="U35" i="8" s="1"/>
  <c r="L35" i="8"/>
  <c r="K35" i="8"/>
  <c r="J35" i="8"/>
  <c r="I35" i="8"/>
  <c r="H35" i="8"/>
  <c r="F35" i="8"/>
  <c r="N35" i="8" s="1"/>
  <c r="E35" i="8"/>
  <c r="M35" i="8" s="1"/>
  <c r="D35" i="8"/>
  <c r="G35" i="8" s="1"/>
  <c r="U34" i="8"/>
  <c r="T34" i="8"/>
  <c r="O34" i="8"/>
  <c r="N34" i="8"/>
  <c r="M34" i="8"/>
  <c r="K34" i="8"/>
  <c r="I34" i="8"/>
  <c r="G34" i="8"/>
  <c r="U33" i="8"/>
  <c r="T33" i="8"/>
  <c r="O33" i="8"/>
  <c r="N33" i="8"/>
  <c r="M33" i="8"/>
  <c r="K33" i="8"/>
  <c r="I33" i="8"/>
  <c r="G33" i="8"/>
  <c r="U32" i="8"/>
  <c r="T32" i="8"/>
  <c r="O32" i="8"/>
  <c r="N32" i="8"/>
  <c r="M32" i="8"/>
  <c r="K32" i="8"/>
  <c r="I32" i="8"/>
  <c r="G32" i="8"/>
  <c r="U31" i="8"/>
  <c r="T31" i="8"/>
  <c r="O31" i="8"/>
  <c r="N31" i="8"/>
  <c r="M31" i="8"/>
  <c r="K31" i="8"/>
  <c r="I31" i="8"/>
  <c r="G31" i="8"/>
  <c r="U30" i="8"/>
  <c r="T30" i="8"/>
  <c r="O30" i="8"/>
  <c r="N30" i="8"/>
  <c r="M30" i="8"/>
  <c r="K30" i="8"/>
  <c r="I30" i="8"/>
  <c r="G30" i="8"/>
  <c r="U29" i="8"/>
  <c r="T29" i="8"/>
  <c r="O29" i="8"/>
  <c r="N29" i="8"/>
  <c r="M29" i="8"/>
  <c r="K29" i="8"/>
  <c r="I29" i="8"/>
  <c r="G29" i="8"/>
  <c r="U28" i="8"/>
  <c r="T28" i="8"/>
  <c r="O28" i="8"/>
  <c r="N28" i="8"/>
  <c r="M28" i="8"/>
  <c r="K28" i="8"/>
  <c r="I28" i="8"/>
  <c r="G28" i="8"/>
  <c r="T27" i="8"/>
  <c r="S27" i="8"/>
  <c r="R27" i="8"/>
  <c r="Q27" i="8"/>
  <c r="P27" i="8"/>
  <c r="U27" i="8" s="1"/>
  <c r="L27" i="8"/>
  <c r="J27" i="8"/>
  <c r="H27" i="8"/>
  <c r="F27" i="8"/>
  <c r="E27" i="8"/>
  <c r="K27" i="8" s="1"/>
  <c r="D27" i="8"/>
  <c r="U26" i="8"/>
  <c r="T26" i="8"/>
  <c r="N26" i="8"/>
  <c r="O26" i="8" s="1"/>
  <c r="M26" i="8"/>
  <c r="K26" i="8"/>
  <c r="I26" i="8"/>
  <c r="G26" i="8"/>
  <c r="U25" i="8"/>
  <c r="T25" i="8"/>
  <c r="O25" i="8"/>
  <c r="N25" i="8"/>
  <c r="M25" i="8"/>
  <c r="K25" i="8"/>
  <c r="I25" i="8"/>
  <c r="G25" i="8"/>
  <c r="U24" i="8"/>
  <c r="T24" i="8"/>
  <c r="O24" i="8"/>
  <c r="N24" i="8"/>
  <c r="M24" i="8"/>
  <c r="K24" i="8"/>
  <c r="I24" i="8"/>
  <c r="G24" i="8"/>
  <c r="U23" i="8"/>
  <c r="T23" i="8"/>
  <c r="O23" i="8"/>
  <c r="N23" i="8"/>
  <c r="M23" i="8"/>
  <c r="K23" i="8"/>
  <c r="I23" i="8"/>
  <c r="G23" i="8"/>
  <c r="U22" i="8"/>
  <c r="T22" i="8"/>
  <c r="O22" i="8"/>
  <c r="N22" i="8"/>
  <c r="M22" i="8"/>
  <c r="K22" i="8"/>
  <c r="I22" i="8"/>
  <c r="G22" i="8"/>
  <c r="U21" i="8"/>
  <c r="T21" i="8"/>
  <c r="O21" i="8"/>
  <c r="N21" i="8"/>
  <c r="M21" i="8"/>
  <c r="K21" i="8"/>
  <c r="I21" i="8"/>
  <c r="G21" i="8"/>
  <c r="U20" i="8"/>
  <c r="T20" i="8"/>
  <c r="O20" i="8"/>
  <c r="N20" i="8"/>
  <c r="M20" i="8"/>
  <c r="K20" i="8"/>
  <c r="I20" i="8"/>
  <c r="G20" i="8"/>
  <c r="S19" i="8"/>
  <c r="R19" i="8"/>
  <c r="Q19" i="8"/>
  <c r="T19" i="8" s="1"/>
  <c r="P19" i="8"/>
  <c r="L19" i="8"/>
  <c r="J19" i="8"/>
  <c r="K19" i="8" s="1"/>
  <c r="H19" i="8"/>
  <c r="U19" i="8" s="1"/>
  <c r="F19" i="8"/>
  <c r="E19" i="8"/>
  <c r="D19" i="8"/>
  <c r="U18" i="8"/>
  <c r="T18" i="8"/>
  <c r="O18" i="8"/>
  <c r="N18" i="8"/>
  <c r="M18" i="8"/>
  <c r="K18" i="8"/>
  <c r="I18" i="8"/>
  <c r="G18" i="8"/>
  <c r="U17" i="8"/>
  <c r="T17" i="8"/>
  <c r="O17" i="8"/>
  <c r="N17" i="8"/>
  <c r="M17" i="8"/>
  <c r="K17" i="8"/>
  <c r="I17" i="8"/>
  <c r="G17" i="8"/>
  <c r="U16" i="8"/>
  <c r="T16" i="8"/>
  <c r="O16" i="8"/>
  <c r="N16" i="8"/>
  <c r="M16" i="8"/>
  <c r="K16" i="8"/>
  <c r="I16" i="8"/>
  <c r="G16" i="8"/>
  <c r="U15" i="8"/>
  <c r="T15" i="8"/>
  <c r="O15" i="8"/>
  <c r="N15" i="8"/>
  <c r="M15" i="8"/>
  <c r="K15" i="8"/>
  <c r="I15" i="8"/>
  <c r="G15" i="8"/>
  <c r="U14" i="8"/>
  <c r="T14" i="8"/>
  <c r="O14" i="8"/>
  <c r="N14" i="8"/>
  <c r="M14" i="8"/>
  <c r="K14" i="8"/>
  <c r="I14" i="8"/>
  <c r="G14" i="8"/>
  <c r="U13" i="8"/>
  <c r="T13" i="8"/>
  <c r="O13" i="8"/>
  <c r="N13" i="8"/>
  <c r="M13" i="8"/>
  <c r="K13" i="8"/>
  <c r="I13" i="8"/>
  <c r="G13" i="8"/>
  <c r="U12" i="8"/>
  <c r="T12" i="8"/>
  <c r="O12" i="8"/>
  <c r="N12" i="8"/>
  <c r="M12" i="8"/>
  <c r="K12" i="8"/>
  <c r="I12" i="8"/>
  <c r="G12" i="8"/>
  <c r="U11" i="8"/>
  <c r="T11" i="8"/>
  <c r="O11" i="8"/>
  <c r="N11" i="8"/>
  <c r="M11" i="8"/>
  <c r="K11" i="8"/>
  <c r="I11" i="8"/>
  <c r="G11" i="8"/>
  <c r="S10" i="8"/>
  <c r="R10" i="8"/>
  <c r="Q10" i="8"/>
  <c r="T10" i="8" s="1"/>
  <c r="P10" i="8"/>
  <c r="U10" i="8" s="1"/>
  <c r="L10" i="8"/>
  <c r="J10" i="8"/>
  <c r="H10" i="8"/>
  <c r="F10" i="8"/>
  <c r="E10" i="8"/>
  <c r="K10" i="8" s="1"/>
  <c r="D10" i="8"/>
  <c r="U9" i="8"/>
  <c r="T9" i="8"/>
  <c r="N9" i="8"/>
  <c r="O9" i="8" s="1"/>
  <c r="M9" i="8"/>
  <c r="K9" i="8"/>
  <c r="I9" i="8"/>
  <c r="G9" i="8"/>
  <c r="U8" i="8"/>
  <c r="T8" i="8"/>
  <c r="N8" i="8"/>
  <c r="O8" i="8" s="1"/>
  <c r="M8" i="8"/>
  <c r="K8" i="8"/>
  <c r="I8" i="8"/>
  <c r="G8" i="8"/>
  <c r="S339" i="7"/>
  <c r="R339" i="7"/>
  <c r="Q339" i="7"/>
  <c r="T339" i="7" s="1"/>
  <c r="P339" i="7"/>
  <c r="L339" i="7"/>
  <c r="J339" i="7"/>
  <c r="H339" i="7"/>
  <c r="F339" i="7"/>
  <c r="N339" i="7" s="1"/>
  <c r="E339" i="7"/>
  <c r="K339" i="7" s="1"/>
  <c r="D339" i="7"/>
  <c r="S338" i="7"/>
  <c r="R338" i="7"/>
  <c r="Q338" i="7"/>
  <c r="T338" i="7" s="1"/>
  <c r="P338" i="7"/>
  <c r="U338" i="7" s="1"/>
  <c r="N338" i="7"/>
  <c r="L338" i="7"/>
  <c r="J338" i="7"/>
  <c r="H338" i="7"/>
  <c r="F338" i="7"/>
  <c r="E338" i="7"/>
  <c r="D338" i="7"/>
  <c r="I338" i="7" s="1"/>
  <c r="T337" i="7"/>
  <c r="S337" i="7"/>
  <c r="R337" i="7"/>
  <c r="Q337" i="7"/>
  <c r="P337" i="7"/>
  <c r="L337" i="7"/>
  <c r="J337" i="7"/>
  <c r="H337" i="7"/>
  <c r="F337" i="7"/>
  <c r="E337" i="7"/>
  <c r="D337" i="7"/>
  <c r="U336" i="7"/>
  <c r="T336" i="7"/>
  <c r="O336" i="7"/>
  <c r="N336" i="7"/>
  <c r="M336" i="7"/>
  <c r="K336" i="7"/>
  <c r="I336" i="7"/>
  <c r="G336" i="7"/>
  <c r="U335" i="7"/>
  <c r="T335" i="7"/>
  <c r="N335" i="7"/>
  <c r="O335" i="7" s="1"/>
  <c r="M335" i="7"/>
  <c r="K335" i="7"/>
  <c r="I335" i="7"/>
  <c r="G335" i="7"/>
  <c r="U334" i="7"/>
  <c r="T334" i="7"/>
  <c r="O334" i="7"/>
  <c r="N334" i="7"/>
  <c r="M334" i="7"/>
  <c r="K334" i="7"/>
  <c r="I334" i="7"/>
  <c r="G334" i="7"/>
  <c r="U333" i="7"/>
  <c r="T333" i="7"/>
  <c r="N333" i="7"/>
  <c r="O333" i="7" s="1"/>
  <c r="M333" i="7"/>
  <c r="K333" i="7"/>
  <c r="I333" i="7"/>
  <c r="G333" i="7"/>
  <c r="U332" i="7"/>
  <c r="S332" i="7"/>
  <c r="R332" i="7"/>
  <c r="Q332" i="7"/>
  <c r="T332" i="7" s="1"/>
  <c r="P332" i="7"/>
  <c r="L332" i="7"/>
  <c r="J332" i="7"/>
  <c r="H332" i="7"/>
  <c r="I332" i="7" s="1"/>
  <c r="F332" i="7"/>
  <c r="E332" i="7"/>
  <c r="D332" i="7"/>
  <c r="U331" i="7"/>
  <c r="T331" i="7"/>
  <c r="O331" i="7"/>
  <c r="N331" i="7"/>
  <c r="M331" i="7"/>
  <c r="K331" i="7"/>
  <c r="I331" i="7"/>
  <c r="G331" i="7"/>
  <c r="U330" i="7"/>
  <c r="T330" i="7"/>
  <c r="O330" i="7"/>
  <c r="N330" i="7"/>
  <c r="M330" i="7"/>
  <c r="K330" i="7"/>
  <c r="I330" i="7"/>
  <c r="G330" i="7"/>
  <c r="U329" i="7"/>
  <c r="T329" i="7"/>
  <c r="O329" i="7"/>
  <c r="N329" i="7"/>
  <c r="M329" i="7"/>
  <c r="K329" i="7"/>
  <c r="I329" i="7"/>
  <c r="G329" i="7"/>
  <c r="U328" i="7"/>
  <c r="T328" i="7"/>
  <c r="O328" i="7"/>
  <c r="N328" i="7"/>
  <c r="M328" i="7"/>
  <c r="K328" i="7"/>
  <c r="I328" i="7"/>
  <c r="G328" i="7"/>
  <c r="U327" i="7"/>
  <c r="T327" i="7"/>
  <c r="O327" i="7"/>
  <c r="N327" i="7"/>
  <c r="M327" i="7"/>
  <c r="K327" i="7"/>
  <c r="I327" i="7"/>
  <c r="G327" i="7"/>
  <c r="U326" i="7"/>
  <c r="T326" i="7"/>
  <c r="O326" i="7"/>
  <c r="N326" i="7"/>
  <c r="M326" i="7"/>
  <c r="K326" i="7"/>
  <c r="I326" i="7"/>
  <c r="G326" i="7"/>
  <c r="U325" i="7"/>
  <c r="T325" i="7"/>
  <c r="O325" i="7"/>
  <c r="N325" i="7"/>
  <c r="M325" i="7"/>
  <c r="K325" i="7"/>
  <c r="I325" i="7"/>
  <c r="G325" i="7"/>
  <c r="U324" i="7"/>
  <c r="T324" i="7"/>
  <c r="O324" i="7"/>
  <c r="N324" i="7"/>
  <c r="M324" i="7"/>
  <c r="K324" i="7"/>
  <c r="I324" i="7"/>
  <c r="G324" i="7"/>
  <c r="S323" i="7"/>
  <c r="R323" i="7"/>
  <c r="Q323" i="7"/>
  <c r="T323" i="7" s="1"/>
  <c r="P323" i="7"/>
  <c r="L323" i="7"/>
  <c r="J323" i="7"/>
  <c r="H323" i="7"/>
  <c r="F323" i="7"/>
  <c r="N323" i="7" s="1"/>
  <c r="E323" i="7"/>
  <c r="K323" i="7" s="1"/>
  <c r="D323" i="7"/>
  <c r="U322" i="7"/>
  <c r="T322" i="7"/>
  <c r="O322" i="7"/>
  <c r="N322" i="7"/>
  <c r="M322" i="7"/>
  <c r="K322" i="7"/>
  <c r="I322" i="7"/>
  <c r="G322" i="7"/>
  <c r="U321" i="7"/>
  <c r="T321" i="7"/>
  <c r="N321" i="7"/>
  <c r="O321" i="7" s="1"/>
  <c r="M321" i="7"/>
  <c r="K321" i="7"/>
  <c r="I321" i="7"/>
  <c r="G321" i="7"/>
  <c r="U320" i="7"/>
  <c r="T320" i="7"/>
  <c r="N320" i="7"/>
  <c r="O320" i="7" s="1"/>
  <c r="M320" i="7"/>
  <c r="K320" i="7"/>
  <c r="I320" i="7"/>
  <c r="G320" i="7"/>
  <c r="U319" i="7"/>
  <c r="T319" i="7"/>
  <c r="N319" i="7"/>
  <c r="O319" i="7" s="1"/>
  <c r="M319" i="7"/>
  <c r="K319" i="7"/>
  <c r="I319" i="7"/>
  <c r="G319" i="7"/>
  <c r="U318" i="7"/>
  <c r="T318" i="7"/>
  <c r="N318" i="7"/>
  <c r="O318" i="7" s="1"/>
  <c r="M318" i="7"/>
  <c r="K318" i="7"/>
  <c r="I318" i="7"/>
  <c r="G318" i="7"/>
  <c r="S317" i="7"/>
  <c r="R317" i="7"/>
  <c r="Q317" i="7"/>
  <c r="T317" i="7" s="1"/>
  <c r="P317" i="7"/>
  <c r="U317" i="7" s="1"/>
  <c r="L317" i="7"/>
  <c r="J317" i="7"/>
  <c r="H317" i="7"/>
  <c r="F317" i="7"/>
  <c r="N317" i="7" s="1"/>
  <c r="E317" i="7"/>
  <c r="M317" i="7" s="1"/>
  <c r="D317" i="7"/>
  <c r="I317" i="7" s="1"/>
  <c r="U316" i="7"/>
  <c r="T316" i="7"/>
  <c r="O316" i="7"/>
  <c r="N316" i="7"/>
  <c r="M316" i="7"/>
  <c r="K316" i="7"/>
  <c r="I316" i="7"/>
  <c r="G316" i="7"/>
  <c r="U315" i="7"/>
  <c r="T315" i="7"/>
  <c r="O315" i="7"/>
  <c r="N315" i="7"/>
  <c r="M315" i="7"/>
  <c r="K315" i="7"/>
  <c r="I315" i="7"/>
  <c r="G315" i="7"/>
  <c r="U314" i="7"/>
  <c r="T314" i="7"/>
  <c r="O314" i="7"/>
  <c r="N314" i="7"/>
  <c r="M314" i="7"/>
  <c r="K314" i="7"/>
  <c r="I314" i="7"/>
  <c r="G314" i="7"/>
  <c r="U313" i="7"/>
  <c r="T313" i="7"/>
  <c r="O313" i="7"/>
  <c r="N313" i="7"/>
  <c r="M313" i="7"/>
  <c r="K313" i="7"/>
  <c r="I313" i="7"/>
  <c r="G313" i="7"/>
  <c r="U312" i="7"/>
  <c r="T312" i="7"/>
  <c r="O312" i="7"/>
  <c r="N312" i="7"/>
  <c r="M312" i="7"/>
  <c r="K312" i="7"/>
  <c r="I312" i="7"/>
  <c r="G312" i="7"/>
  <c r="U311" i="7"/>
  <c r="T311" i="7"/>
  <c r="O311" i="7"/>
  <c r="N311" i="7"/>
  <c r="M311" i="7"/>
  <c r="K311" i="7"/>
  <c r="I311" i="7"/>
  <c r="G311" i="7"/>
  <c r="S310" i="7"/>
  <c r="R310" i="7"/>
  <c r="Q310" i="7"/>
  <c r="T310" i="7" s="1"/>
  <c r="P310" i="7"/>
  <c r="L310" i="7"/>
  <c r="J310" i="7"/>
  <c r="K310" i="7" s="1"/>
  <c r="H310" i="7"/>
  <c r="F310" i="7"/>
  <c r="E310" i="7"/>
  <c r="D310" i="7"/>
  <c r="U309" i="7"/>
  <c r="T309" i="7"/>
  <c r="O309" i="7"/>
  <c r="N309" i="7"/>
  <c r="M309" i="7"/>
  <c r="K309" i="7"/>
  <c r="I309" i="7"/>
  <c r="G309" i="7"/>
  <c r="U308" i="7"/>
  <c r="T308" i="7"/>
  <c r="N308" i="7"/>
  <c r="O308" i="7" s="1"/>
  <c r="M308" i="7"/>
  <c r="K308" i="7"/>
  <c r="I308" i="7"/>
  <c r="G308" i="7"/>
  <c r="U307" i="7"/>
  <c r="T307" i="7"/>
  <c r="N307" i="7"/>
  <c r="O307" i="7" s="1"/>
  <c r="M307" i="7"/>
  <c r="K307" i="7"/>
  <c r="I307" i="7"/>
  <c r="G307" i="7"/>
  <c r="U306" i="7"/>
  <c r="T306" i="7"/>
  <c r="N306" i="7"/>
  <c r="O306" i="7" s="1"/>
  <c r="M306" i="7"/>
  <c r="K306" i="7"/>
  <c r="I306" i="7"/>
  <c r="G306" i="7"/>
  <c r="U305" i="7"/>
  <c r="T305" i="7"/>
  <c r="N305" i="7"/>
  <c r="O305" i="7" s="1"/>
  <c r="M305" i="7"/>
  <c r="K305" i="7"/>
  <c r="I305" i="7"/>
  <c r="G305" i="7"/>
  <c r="U304" i="7"/>
  <c r="T304" i="7"/>
  <c r="N304" i="7"/>
  <c r="O304" i="7" s="1"/>
  <c r="M304" i="7"/>
  <c r="K304" i="7"/>
  <c r="I304" i="7"/>
  <c r="G304" i="7"/>
  <c r="U303" i="7"/>
  <c r="S303" i="7"/>
  <c r="R303" i="7"/>
  <c r="Q303" i="7"/>
  <c r="T303" i="7" s="1"/>
  <c r="P303" i="7"/>
  <c r="N303" i="7"/>
  <c r="O303" i="7" s="1"/>
  <c r="L303" i="7"/>
  <c r="J303" i="7"/>
  <c r="I303" i="7"/>
  <c r="H303" i="7"/>
  <c r="F303" i="7"/>
  <c r="E303" i="7"/>
  <c r="D303" i="7"/>
  <c r="U302" i="7"/>
  <c r="T302" i="7"/>
  <c r="N302" i="7"/>
  <c r="O302" i="7" s="1"/>
  <c r="M302" i="7"/>
  <c r="K302" i="7"/>
  <c r="I302" i="7"/>
  <c r="G302" i="7"/>
  <c r="S299" i="7"/>
  <c r="R299" i="7"/>
  <c r="Q299" i="7"/>
  <c r="T299" i="7" s="1"/>
  <c r="P299" i="7"/>
  <c r="L299" i="7"/>
  <c r="J299" i="7"/>
  <c r="H299" i="7"/>
  <c r="F299" i="7"/>
  <c r="N299" i="7" s="1"/>
  <c r="E299" i="7"/>
  <c r="K299" i="7" s="1"/>
  <c r="D299" i="7"/>
  <c r="U298" i="7"/>
  <c r="S298" i="7"/>
  <c r="R298" i="7"/>
  <c r="Q298" i="7"/>
  <c r="T298" i="7" s="1"/>
  <c r="P298" i="7"/>
  <c r="N298" i="7"/>
  <c r="O298" i="7" s="1"/>
  <c r="L298" i="7"/>
  <c r="J298" i="7"/>
  <c r="K298" i="7" s="1"/>
  <c r="I298" i="7"/>
  <c r="H298" i="7"/>
  <c r="F298" i="7"/>
  <c r="G298" i="7" s="1"/>
  <c r="E298" i="7"/>
  <c r="D298" i="7"/>
  <c r="U297" i="7"/>
  <c r="T297" i="7"/>
  <c r="O297" i="7"/>
  <c r="N297" i="7"/>
  <c r="M297" i="7"/>
  <c r="K297" i="7"/>
  <c r="I297" i="7"/>
  <c r="G297" i="7"/>
  <c r="U296" i="7"/>
  <c r="T296" i="7"/>
  <c r="O296" i="7"/>
  <c r="N296" i="7"/>
  <c r="M296" i="7"/>
  <c r="K296" i="7"/>
  <c r="I296" i="7"/>
  <c r="G296" i="7"/>
  <c r="U295" i="7"/>
  <c r="T295" i="7"/>
  <c r="O295" i="7"/>
  <c r="N295" i="7"/>
  <c r="M295" i="7"/>
  <c r="K295" i="7"/>
  <c r="I295" i="7"/>
  <c r="G295" i="7"/>
  <c r="U294" i="7"/>
  <c r="T294" i="7"/>
  <c r="O294" i="7"/>
  <c r="N294" i="7"/>
  <c r="M294" i="7"/>
  <c r="K294" i="7"/>
  <c r="I294" i="7"/>
  <c r="G294" i="7"/>
  <c r="U293" i="7"/>
  <c r="T293" i="7"/>
  <c r="N293" i="7"/>
  <c r="O293" i="7" s="1"/>
  <c r="M293" i="7"/>
  <c r="K293" i="7"/>
  <c r="I293" i="7"/>
  <c r="G293" i="7"/>
  <c r="S292" i="7"/>
  <c r="R292" i="7"/>
  <c r="Q292" i="7"/>
  <c r="T292" i="7" s="1"/>
  <c r="P292" i="7"/>
  <c r="U292" i="7" s="1"/>
  <c r="L292" i="7"/>
  <c r="J292" i="7"/>
  <c r="H292" i="7"/>
  <c r="F292" i="7"/>
  <c r="N292" i="7" s="1"/>
  <c r="E292" i="7"/>
  <c r="K292" i="7" s="1"/>
  <c r="D292" i="7"/>
  <c r="U291" i="7"/>
  <c r="T291" i="7"/>
  <c r="O291" i="7"/>
  <c r="N291" i="7"/>
  <c r="M291" i="7"/>
  <c r="K291" i="7"/>
  <c r="I291" i="7"/>
  <c r="G291" i="7"/>
  <c r="U290" i="7"/>
  <c r="T290" i="7"/>
  <c r="O290" i="7"/>
  <c r="N290" i="7"/>
  <c r="M290" i="7"/>
  <c r="K290" i="7"/>
  <c r="I290" i="7"/>
  <c r="G290" i="7"/>
  <c r="U289" i="7"/>
  <c r="T289" i="7"/>
  <c r="O289" i="7"/>
  <c r="N289" i="7"/>
  <c r="M289" i="7"/>
  <c r="K289" i="7"/>
  <c r="I289" i="7"/>
  <c r="G289" i="7"/>
  <c r="U288" i="7"/>
  <c r="T288" i="7"/>
  <c r="O288" i="7"/>
  <c r="N288" i="7"/>
  <c r="M288" i="7"/>
  <c r="K288" i="7"/>
  <c r="I288" i="7"/>
  <c r="G288" i="7"/>
  <c r="U287" i="7"/>
  <c r="T287" i="7"/>
  <c r="O287" i="7"/>
  <c r="N287" i="7"/>
  <c r="M287" i="7"/>
  <c r="K287" i="7"/>
  <c r="I287" i="7"/>
  <c r="G287" i="7"/>
  <c r="U286" i="7"/>
  <c r="T286" i="7"/>
  <c r="O286" i="7"/>
  <c r="N286" i="7"/>
  <c r="M286" i="7"/>
  <c r="K286" i="7"/>
  <c r="I286" i="7"/>
  <c r="G286" i="7"/>
  <c r="U285" i="7"/>
  <c r="S285" i="7"/>
  <c r="R285" i="7"/>
  <c r="Q285" i="7"/>
  <c r="T285" i="7" s="1"/>
  <c r="P285" i="7"/>
  <c r="N285" i="7"/>
  <c r="O285" i="7" s="1"/>
  <c r="L285" i="7"/>
  <c r="J285" i="7"/>
  <c r="K285" i="7" s="1"/>
  <c r="I285" i="7"/>
  <c r="H285" i="7"/>
  <c r="F285" i="7"/>
  <c r="G285" i="7" s="1"/>
  <c r="E285" i="7"/>
  <c r="D285" i="7"/>
  <c r="U284" i="7"/>
  <c r="T284" i="7"/>
  <c r="O284" i="7"/>
  <c r="N284" i="7"/>
  <c r="M284" i="7"/>
  <c r="K284" i="7"/>
  <c r="I284" i="7"/>
  <c r="G284" i="7"/>
  <c r="U283" i="7"/>
  <c r="T283" i="7"/>
  <c r="N283" i="7"/>
  <c r="O283" i="7" s="1"/>
  <c r="M283" i="7"/>
  <c r="K283" i="7"/>
  <c r="I283" i="7"/>
  <c r="G283" i="7"/>
  <c r="U282" i="7"/>
  <c r="T282" i="7"/>
  <c r="N282" i="7"/>
  <c r="O282" i="7" s="1"/>
  <c r="M282" i="7"/>
  <c r="K282" i="7"/>
  <c r="I282" i="7"/>
  <c r="G282" i="7"/>
  <c r="U281" i="7"/>
  <c r="T281" i="7"/>
  <c r="O281" i="7"/>
  <c r="N281" i="7"/>
  <c r="M281" i="7"/>
  <c r="K281" i="7"/>
  <c r="I281" i="7"/>
  <c r="G281" i="7"/>
  <c r="U280" i="7"/>
  <c r="T280" i="7"/>
  <c r="O280" i="7"/>
  <c r="N280" i="7"/>
  <c r="M280" i="7"/>
  <c r="K280" i="7"/>
  <c r="I280" i="7"/>
  <c r="G280" i="7"/>
  <c r="U279" i="7"/>
  <c r="T279" i="7"/>
  <c r="N279" i="7"/>
  <c r="O279" i="7" s="1"/>
  <c r="M279" i="7"/>
  <c r="K279" i="7"/>
  <c r="I279" i="7"/>
  <c r="G279" i="7"/>
  <c r="U278" i="7"/>
  <c r="T278" i="7"/>
  <c r="N278" i="7"/>
  <c r="O278" i="7" s="1"/>
  <c r="M278" i="7"/>
  <c r="K278" i="7"/>
  <c r="I278" i="7"/>
  <c r="G278" i="7"/>
  <c r="U277" i="7"/>
  <c r="T277" i="7"/>
  <c r="O277" i="7"/>
  <c r="N277" i="7"/>
  <c r="M277" i="7"/>
  <c r="K277" i="7"/>
  <c r="I277" i="7"/>
  <c r="G277" i="7"/>
  <c r="U276" i="7"/>
  <c r="T276" i="7"/>
  <c r="O276" i="7"/>
  <c r="N276" i="7"/>
  <c r="M276" i="7"/>
  <c r="K276" i="7"/>
  <c r="I276" i="7"/>
  <c r="G276" i="7"/>
  <c r="S275" i="7"/>
  <c r="R275" i="7"/>
  <c r="Q275" i="7"/>
  <c r="T275" i="7" s="1"/>
  <c r="P275" i="7"/>
  <c r="U275" i="7" s="1"/>
  <c r="L275" i="7"/>
  <c r="J275" i="7"/>
  <c r="H275" i="7"/>
  <c r="F275" i="7"/>
  <c r="N275" i="7" s="1"/>
  <c r="E275" i="7"/>
  <c r="K275" i="7" s="1"/>
  <c r="D275" i="7"/>
  <c r="U274" i="7"/>
  <c r="T274" i="7"/>
  <c r="N274" i="7"/>
  <c r="O274" i="7" s="1"/>
  <c r="M274" i="7"/>
  <c r="K274" i="7"/>
  <c r="I274" i="7"/>
  <c r="G274" i="7"/>
  <c r="U273" i="7"/>
  <c r="T273" i="7"/>
  <c r="O273" i="7"/>
  <c r="N273" i="7"/>
  <c r="M273" i="7"/>
  <c r="K273" i="7"/>
  <c r="I273" i="7"/>
  <c r="G273" i="7"/>
  <c r="U272" i="7"/>
  <c r="T272" i="7"/>
  <c r="O272" i="7"/>
  <c r="N272" i="7"/>
  <c r="M272" i="7"/>
  <c r="K272" i="7"/>
  <c r="I272" i="7"/>
  <c r="G272" i="7"/>
  <c r="U271" i="7"/>
  <c r="T271" i="7"/>
  <c r="O271" i="7"/>
  <c r="N271" i="7"/>
  <c r="M271" i="7"/>
  <c r="K271" i="7"/>
  <c r="I271" i="7"/>
  <c r="G271" i="7"/>
  <c r="U270" i="7"/>
  <c r="T270" i="7"/>
  <c r="O270" i="7"/>
  <c r="N270" i="7"/>
  <c r="M270" i="7"/>
  <c r="K270" i="7"/>
  <c r="I270" i="7"/>
  <c r="G270" i="7"/>
  <c r="U269" i="7"/>
  <c r="T269" i="7"/>
  <c r="O269" i="7"/>
  <c r="N269" i="7"/>
  <c r="M269" i="7"/>
  <c r="K269" i="7"/>
  <c r="I269" i="7"/>
  <c r="G269" i="7"/>
  <c r="U268" i="7"/>
  <c r="T268" i="7"/>
  <c r="O268" i="7"/>
  <c r="N268" i="7"/>
  <c r="M268" i="7"/>
  <c r="K268" i="7"/>
  <c r="I268" i="7"/>
  <c r="G268" i="7"/>
  <c r="S267" i="7"/>
  <c r="R267" i="7"/>
  <c r="Q267" i="7"/>
  <c r="P267" i="7"/>
  <c r="L267" i="7"/>
  <c r="J267" i="7"/>
  <c r="K267" i="7" s="1"/>
  <c r="I267" i="7"/>
  <c r="H267" i="7"/>
  <c r="U267" i="7" s="1"/>
  <c r="F267" i="7"/>
  <c r="G267" i="7" s="1"/>
  <c r="E267" i="7"/>
  <c r="M267" i="7" s="1"/>
  <c r="D267" i="7"/>
  <c r="U266" i="7"/>
  <c r="T266" i="7"/>
  <c r="N266" i="7"/>
  <c r="O266" i="7" s="1"/>
  <c r="M266" i="7"/>
  <c r="K266" i="7"/>
  <c r="I266" i="7"/>
  <c r="G266" i="7"/>
  <c r="U265" i="7"/>
  <c r="T265" i="7"/>
  <c r="O265" i="7"/>
  <c r="N265" i="7"/>
  <c r="M265" i="7"/>
  <c r="K265" i="7"/>
  <c r="I265" i="7"/>
  <c r="G265" i="7"/>
  <c r="U264" i="7"/>
  <c r="T264" i="7"/>
  <c r="O264" i="7"/>
  <c r="N264" i="7"/>
  <c r="M264" i="7"/>
  <c r="K264" i="7"/>
  <c r="I264" i="7"/>
  <c r="G264" i="7"/>
  <c r="U263" i="7"/>
  <c r="T263" i="7"/>
  <c r="O263" i="7"/>
  <c r="N263" i="7"/>
  <c r="M263" i="7"/>
  <c r="K263" i="7"/>
  <c r="I263" i="7"/>
  <c r="G263" i="7"/>
  <c r="S260" i="7"/>
  <c r="R260" i="7"/>
  <c r="Q260" i="7"/>
  <c r="T260" i="7" s="1"/>
  <c r="P260" i="7"/>
  <c r="U260" i="7" s="1"/>
  <c r="L260" i="7"/>
  <c r="J260" i="7"/>
  <c r="H260" i="7"/>
  <c r="F260" i="7"/>
  <c r="N260" i="7" s="1"/>
  <c r="E260" i="7"/>
  <c r="D260" i="7"/>
  <c r="U259" i="7"/>
  <c r="S259" i="7"/>
  <c r="R259" i="7"/>
  <c r="Q259" i="7"/>
  <c r="T259" i="7" s="1"/>
  <c r="P259" i="7"/>
  <c r="L259" i="7"/>
  <c r="K259" i="7"/>
  <c r="J259" i="7"/>
  <c r="I259" i="7"/>
  <c r="H259" i="7"/>
  <c r="F259" i="7"/>
  <c r="N259" i="7" s="1"/>
  <c r="E259" i="7"/>
  <c r="M259" i="7" s="1"/>
  <c r="D259" i="7"/>
  <c r="G259" i="7" s="1"/>
  <c r="U258" i="7"/>
  <c r="T258" i="7"/>
  <c r="O258" i="7"/>
  <c r="N258" i="7"/>
  <c r="M258" i="7"/>
  <c r="K258" i="7"/>
  <c r="I258" i="7"/>
  <c r="G258" i="7"/>
  <c r="U257" i="7"/>
  <c r="T257" i="7"/>
  <c r="O257" i="7"/>
  <c r="N257" i="7"/>
  <c r="M257" i="7"/>
  <c r="K257" i="7"/>
  <c r="I257" i="7"/>
  <c r="G257" i="7"/>
  <c r="U256" i="7"/>
  <c r="T256" i="7"/>
  <c r="O256" i="7"/>
  <c r="N256" i="7"/>
  <c r="M256" i="7"/>
  <c r="K256" i="7"/>
  <c r="I256" i="7"/>
  <c r="G256" i="7"/>
  <c r="U255" i="7"/>
  <c r="T255" i="7"/>
  <c r="O255" i="7"/>
  <c r="N255" i="7"/>
  <c r="M255" i="7"/>
  <c r="K255" i="7"/>
  <c r="I255" i="7"/>
  <c r="G255" i="7"/>
  <c r="T254" i="7"/>
  <c r="S254" i="7"/>
  <c r="R254" i="7"/>
  <c r="Q254" i="7"/>
  <c r="P254" i="7"/>
  <c r="U254" i="7" s="1"/>
  <c r="L254" i="7"/>
  <c r="J254" i="7"/>
  <c r="H254" i="7"/>
  <c r="F254" i="7"/>
  <c r="N254" i="7" s="1"/>
  <c r="E254" i="7"/>
  <c r="K254" i="7" s="1"/>
  <c r="D254" i="7"/>
  <c r="U253" i="7"/>
  <c r="T253" i="7"/>
  <c r="O253" i="7"/>
  <c r="N253" i="7"/>
  <c r="M253" i="7"/>
  <c r="K253" i="7"/>
  <c r="I253" i="7"/>
  <c r="G253" i="7"/>
  <c r="U252" i="7"/>
  <c r="T252" i="7"/>
  <c r="O252" i="7"/>
  <c r="N252" i="7"/>
  <c r="M252" i="7"/>
  <c r="K252" i="7"/>
  <c r="I252" i="7"/>
  <c r="G252" i="7"/>
  <c r="U251" i="7"/>
  <c r="T251" i="7"/>
  <c r="O251" i="7"/>
  <c r="N251" i="7"/>
  <c r="M251" i="7"/>
  <c r="K251" i="7"/>
  <c r="I251" i="7"/>
  <c r="G251" i="7"/>
  <c r="U250" i="7"/>
  <c r="T250" i="7"/>
  <c r="O250" i="7"/>
  <c r="N250" i="7"/>
  <c r="M250" i="7"/>
  <c r="K250" i="7"/>
  <c r="I250" i="7"/>
  <c r="G250" i="7"/>
  <c r="U249" i="7"/>
  <c r="T249" i="7"/>
  <c r="O249" i="7"/>
  <c r="N249" i="7"/>
  <c r="M249" i="7"/>
  <c r="K249" i="7"/>
  <c r="I249" i="7"/>
  <c r="G249" i="7"/>
  <c r="U248" i="7"/>
  <c r="T248" i="7"/>
  <c r="O248" i="7"/>
  <c r="N248" i="7"/>
  <c r="M248" i="7"/>
  <c r="K248" i="7"/>
  <c r="I248" i="7"/>
  <c r="G248" i="7"/>
  <c r="S247" i="7"/>
  <c r="R247" i="7"/>
  <c r="Q247" i="7"/>
  <c r="T247" i="7" s="1"/>
  <c r="P247" i="7"/>
  <c r="U247" i="7" s="1"/>
  <c r="L247" i="7"/>
  <c r="J247" i="7"/>
  <c r="K247" i="7" s="1"/>
  <c r="I247" i="7"/>
  <c r="H247" i="7"/>
  <c r="F247" i="7"/>
  <c r="E247" i="7"/>
  <c r="D247" i="7"/>
  <c r="U246" i="7"/>
  <c r="T246" i="7"/>
  <c r="O246" i="7"/>
  <c r="N246" i="7"/>
  <c r="M246" i="7"/>
  <c r="K246" i="7"/>
  <c r="I246" i="7"/>
  <c r="G246" i="7"/>
  <c r="U245" i="7"/>
  <c r="T245" i="7"/>
  <c r="N245" i="7"/>
  <c r="O245" i="7" s="1"/>
  <c r="M245" i="7"/>
  <c r="K245" i="7"/>
  <c r="I245" i="7"/>
  <c r="G245" i="7"/>
  <c r="U244" i="7"/>
  <c r="T244" i="7"/>
  <c r="O244" i="7"/>
  <c r="N244" i="7"/>
  <c r="M244" i="7"/>
  <c r="K244" i="7"/>
  <c r="I244" i="7"/>
  <c r="G244" i="7"/>
  <c r="U243" i="7"/>
  <c r="T243" i="7"/>
  <c r="N243" i="7"/>
  <c r="O243" i="7" s="1"/>
  <c r="M243" i="7"/>
  <c r="K243" i="7"/>
  <c r="I243" i="7"/>
  <c r="G243" i="7"/>
  <c r="U242" i="7"/>
  <c r="T242" i="7"/>
  <c r="N242" i="7"/>
  <c r="O242" i="7" s="1"/>
  <c r="M242" i="7"/>
  <c r="K242" i="7"/>
  <c r="I242" i="7"/>
  <c r="G242" i="7"/>
  <c r="U241" i="7"/>
  <c r="T241" i="7"/>
  <c r="O241" i="7"/>
  <c r="N241" i="7"/>
  <c r="M241" i="7"/>
  <c r="K241" i="7"/>
  <c r="I241" i="7"/>
  <c r="G241" i="7"/>
  <c r="S240" i="7"/>
  <c r="R240" i="7"/>
  <c r="Q240" i="7"/>
  <c r="T240" i="7" s="1"/>
  <c r="P240" i="7"/>
  <c r="U240" i="7" s="1"/>
  <c r="L240" i="7"/>
  <c r="J240" i="7"/>
  <c r="H240" i="7"/>
  <c r="F240" i="7"/>
  <c r="N240" i="7" s="1"/>
  <c r="E240" i="7"/>
  <c r="K240" i="7" s="1"/>
  <c r="D240" i="7"/>
  <c r="U239" i="7"/>
  <c r="T239" i="7"/>
  <c r="O239" i="7"/>
  <c r="N239" i="7"/>
  <c r="M239" i="7"/>
  <c r="K239" i="7"/>
  <c r="I239" i="7"/>
  <c r="G239" i="7"/>
  <c r="U238" i="7"/>
  <c r="T238" i="7"/>
  <c r="O238" i="7"/>
  <c r="N238" i="7"/>
  <c r="M238" i="7"/>
  <c r="K238" i="7"/>
  <c r="I238" i="7"/>
  <c r="G238" i="7"/>
  <c r="U237" i="7"/>
  <c r="T237" i="7"/>
  <c r="O237" i="7"/>
  <c r="N237" i="7"/>
  <c r="M237" i="7"/>
  <c r="K237" i="7"/>
  <c r="I237" i="7"/>
  <c r="G237" i="7"/>
  <c r="U236" i="7"/>
  <c r="T236" i="7"/>
  <c r="N236" i="7"/>
  <c r="O236" i="7" s="1"/>
  <c r="M236" i="7"/>
  <c r="K236" i="7"/>
  <c r="I236" i="7"/>
  <c r="G236" i="7"/>
  <c r="U235" i="7"/>
  <c r="T235" i="7"/>
  <c r="O235" i="7"/>
  <c r="N235" i="7"/>
  <c r="M235" i="7"/>
  <c r="K235" i="7"/>
  <c r="I235" i="7"/>
  <c r="G235" i="7"/>
  <c r="U234" i="7"/>
  <c r="T234" i="7"/>
  <c r="O234" i="7"/>
  <c r="N234" i="7"/>
  <c r="M234" i="7"/>
  <c r="K234" i="7"/>
  <c r="I234" i="7"/>
  <c r="G234" i="7"/>
  <c r="S231" i="7"/>
  <c r="R231" i="7"/>
  <c r="Q231" i="7"/>
  <c r="P231" i="7"/>
  <c r="L231" i="7"/>
  <c r="J231" i="7"/>
  <c r="K231" i="7" s="1"/>
  <c r="I231" i="7"/>
  <c r="H231" i="7"/>
  <c r="U231" i="7" s="1"/>
  <c r="F231" i="7"/>
  <c r="G231" i="7" s="1"/>
  <c r="E231" i="7"/>
  <c r="M231" i="7" s="1"/>
  <c r="D231" i="7"/>
  <c r="S230" i="7"/>
  <c r="R230" i="7"/>
  <c r="Q230" i="7"/>
  <c r="T230" i="7" s="1"/>
  <c r="P230" i="7"/>
  <c r="L230" i="7"/>
  <c r="J230" i="7"/>
  <c r="H230" i="7"/>
  <c r="F230" i="7"/>
  <c r="E230" i="7"/>
  <c r="D230" i="7"/>
  <c r="U229" i="7"/>
  <c r="T229" i="7"/>
  <c r="O229" i="7"/>
  <c r="N229" i="7"/>
  <c r="M229" i="7"/>
  <c r="K229" i="7"/>
  <c r="I229" i="7"/>
  <c r="G229" i="7"/>
  <c r="U228" i="7"/>
  <c r="T228" i="7"/>
  <c r="O228" i="7"/>
  <c r="N228" i="7"/>
  <c r="M228" i="7"/>
  <c r="K228" i="7"/>
  <c r="I228" i="7"/>
  <c r="G228" i="7"/>
  <c r="U227" i="7"/>
  <c r="T227" i="7"/>
  <c r="O227" i="7"/>
  <c r="N227" i="7"/>
  <c r="M227" i="7"/>
  <c r="K227" i="7"/>
  <c r="I227" i="7"/>
  <c r="G227" i="7"/>
  <c r="U226" i="7"/>
  <c r="T226" i="7"/>
  <c r="O226" i="7"/>
  <c r="N226" i="7"/>
  <c r="M226" i="7"/>
  <c r="K226" i="7"/>
  <c r="I226" i="7"/>
  <c r="G226" i="7"/>
  <c r="U225" i="7"/>
  <c r="T225" i="7"/>
  <c r="N225" i="7"/>
  <c r="O225" i="7" s="1"/>
  <c r="M225" i="7"/>
  <c r="K225" i="7"/>
  <c r="I225" i="7"/>
  <c r="G225" i="7"/>
  <c r="S224" i="7"/>
  <c r="R224" i="7"/>
  <c r="Q224" i="7"/>
  <c r="T224" i="7" s="1"/>
  <c r="P224" i="7"/>
  <c r="L224" i="7"/>
  <c r="J224" i="7"/>
  <c r="H224" i="7"/>
  <c r="U224" i="7" s="1"/>
  <c r="F224" i="7"/>
  <c r="G224" i="7" s="1"/>
  <c r="E224" i="7"/>
  <c r="M224" i="7" s="1"/>
  <c r="D224" i="7"/>
  <c r="U223" i="7"/>
  <c r="T223" i="7"/>
  <c r="O223" i="7"/>
  <c r="N223" i="7"/>
  <c r="M223" i="7"/>
  <c r="K223" i="7"/>
  <c r="I223" i="7"/>
  <c r="G223" i="7"/>
  <c r="U222" i="7"/>
  <c r="T222" i="7"/>
  <c r="O222" i="7"/>
  <c r="N222" i="7"/>
  <c r="M222" i="7"/>
  <c r="K222" i="7"/>
  <c r="I222" i="7"/>
  <c r="G222" i="7"/>
  <c r="U221" i="7"/>
  <c r="T221" i="7"/>
  <c r="O221" i="7"/>
  <c r="N221" i="7"/>
  <c r="M221" i="7"/>
  <c r="K221" i="7"/>
  <c r="I221" i="7"/>
  <c r="G221" i="7"/>
  <c r="U220" i="7"/>
  <c r="T220" i="7"/>
  <c r="O220" i="7"/>
  <c r="N220" i="7"/>
  <c r="M220" i="7"/>
  <c r="K220" i="7"/>
  <c r="I220" i="7"/>
  <c r="G220" i="7"/>
  <c r="U219" i="7"/>
  <c r="T219" i="7"/>
  <c r="N219" i="7"/>
  <c r="O219" i="7" s="1"/>
  <c r="M219" i="7"/>
  <c r="K219" i="7"/>
  <c r="I219" i="7"/>
  <c r="G219" i="7"/>
  <c r="U218" i="7"/>
  <c r="T218" i="7"/>
  <c r="N218" i="7"/>
  <c r="O218" i="7" s="1"/>
  <c r="M218" i="7"/>
  <c r="K218" i="7"/>
  <c r="I218" i="7"/>
  <c r="G218" i="7"/>
  <c r="U217" i="7"/>
  <c r="T217" i="7"/>
  <c r="N217" i="7"/>
  <c r="O217" i="7" s="1"/>
  <c r="M217" i="7"/>
  <c r="K217" i="7"/>
  <c r="I217" i="7"/>
  <c r="G217" i="7"/>
  <c r="S216" i="7"/>
  <c r="R216" i="7"/>
  <c r="Q216" i="7"/>
  <c r="T216" i="7" s="1"/>
  <c r="P216" i="7"/>
  <c r="U216" i="7" s="1"/>
  <c r="L216" i="7"/>
  <c r="J216" i="7"/>
  <c r="H216" i="7"/>
  <c r="F216" i="7"/>
  <c r="E216" i="7"/>
  <c r="D216" i="7"/>
  <c r="U215" i="7"/>
  <c r="T215" i="7"/>
  <c r="O215" i="7"/>
  <c r="N215" i="7"/>
  <c r="M215" i="7"/>
  <c r="K215" i="7"/>
  <c r="I215" i="7"/>
  <c r="G215" i="7"/>
  <c r="U214" i="7"/>
  <c r="T214" i="7"/>
  <c r="O214" i="7"/>
  <c r="N214" i="7"/>
  <c r="M214" i="7"/>
  <c r="K214" i="7"/>
  <c r="I214" i="7"/>
  <c r="G214" i="7"/>
  <c r="U213" i="7"/>
  <c r="T213" i="7"/>
  <c r="O213" i="7"/>
  <c r="N213" i="7"/>
  <c r="M213" i="7"/>
  <c r="K213" i="7"/>
  <c r="I213" i="7"/>
  <c r="G213" i="7"/>
  <c r="U212" i="7"/>
  <c r="T212" i="7"/>
  <c r="O212" i="7"/>
  <c r="N212" i="7"/>
  <c r="M212" i="7"/>
  <c r="K212" i="7"/>
  <c r="I212" i="7"/>
  <c r="G212" i="7"/>
  <c r="U211" i="7"/>
  <c r="T211" i="7"/>
  <c r="O211" i="7"/>
  <c r="N211" i="7"/>
  <c r="M211" i="7"/>
  <c r="K211" i="7"/>
  <c r="I211" i="7"/>
  <c r="G211" i="7"/>
  <c r="U210" i="7"/>
  <c r="T210" i="7"/>
  <c r="N210" i="7"/>
  <c r="O210" i="7" s="1"/>
  <c r="M210" i="7"/>
  <c r="K210" i="7"/>
  <c r="I210" i="7"/>
  <c r="G210" i="7"/>
  <c r="U209" i="7"/>
  <c r="T209" i="7"/>
  <c r="N209" i="7"/>
  <c r="O209" i="7" s="1"/>
  <c r="M209" i="7"/>
  <c r="K209" i="7"/>
  <c r="I209" i="7"/>
  <c r="G209" i="7"/>
  <c r="U208" i="7"/>
  <c r="T208" i="7"/>
  <c r="O208" i="7"/>
  <c r="N208" i="7"/>
  <c r="M208" i="7"/>
  <c r="K208" i="7"/>
  <c r="I208" i="7"/>
  <c r="G208" i="7"/>
  <c r="S205" i="7"/>
  <c r="R205" i="7"/>
  <c r="Q205" i="7"/>
  <c r="T205" i="7" s="1"/>
  <c r="P205" i="7"/>
  <c r="U205" i="7" s="1"/>
  <c r="L205" i="7"/>
  <c r="J205" i="7"/>
  <c r="H205" i="7"/>
  <c r="F205" i="7"/>
  <c r="E205" i="7"/>
  <c r="D205" i="7"/>
  <c r="I205" i="7" s="1"/>
  <c r="S204" i="7"/>
  <c r="T204" i="7" s="1"/>
  <c r="R204" i="7"/>
  <c r="Q204" i="7"/>
  <c r="P204" i="7"/>
  <c r="L204" i="7"/>
  <c r="J204" i="7"/>
  <c r="H204" i="7"/>
  <c r="F204" i="7"/>
  <c r="E204" i="7"/>
  <c r="M204" i="7" s="1"/>
  <c r="D204" i="7"/>
  <c r="U203" i="7"/>
  <c r="T203" i="7"/>
  <c r="O203" i="7"/>
  <c r="N203" i="7"/>
  <c r="M203" i="7"/>
  <c r="K203" i="7"/>
  <c r="I203" i="7"/>
  <c r="G203" i="7"/>
  <c r="U202" i="7"/>
  <c r="T202" i="7"/>
  <c r="O202" i="7"/>
  <c r="N202" i="7"/>
  <c r="M202" i="7"/>
  <c r="K202" i="7"/>
  <c r="I202" i="7"/>
  <c r="G202" i="7"/>
  <c r="U201" i="7"/>
  <c r="T201" i="7"/>
  <c r="O201" i="7"/>
  <c r="N201" i="7"/>
  <c r="M201" i="7"/>
  <c r="K201" i="7"/>
  <c r="I201" i="7"/>
  <c r="G201" i="7"/>
  <c r="U200" i="7"/>
  <c r="T200" i="7"/>
  <c r="O200" i="7"/>
  <c r="N200" i="7"/>
  <c r="M200" i="7"/>
  <c r="K200" i="7"/>
  <c r="I200" i="7"/>
  <c r="G200" i="7"/>
  <c r="U199" i="7"/>
  <c r="T199" i="7"/>
  <c r="N199" i="7"/>
  <c r="O199" i="7" s="1"/>
  <c r="M199" i="7"/>
  <c r="K199" i="7"/>
  <c r="I199" i="7"/>
  <c r="G199" i="7"/>
  <c r="S198" i="7"/>
  <c r="R198" i="7"/>
  <c r="Q198" i="7"/>
  <c r="T198" i="7" s="1"/>
  <c r="P198" i="7"/>
  <c r="U198" i="7" s="1"/>
  <c r="L198" i="7"/>
  <c r="J198" i="7"/>
  <c r="H198" i="7"/>
  <c r="F198" i="7"/>
  <c r="N198" i="7" s="1"/>
  <c r="O198" i="7" s="1"/>
  <c r="E198" i="7"/>
  <c r="D198" i="7"/>
  <c r="U197" i="7"/>
  <c r="T197" i="7"/>
  <c r="O197" i="7"/>
  <c r="N197" i="7"/>
  <c r="M197" i="7"/>
  <c r="K197" i="7"/>
  <c r="I197" i="7"/>
  <c r="G197" i="7"/>
  <c r="U196" i="7"/>
  <c r="T196" i="7"/>
  <c r="O196" i="7"/>
  <c r="N196" i="7"/>
  <c r="M196" i="7"/>
  <c r="K196" i="7"/>
  <c r="I196" i="7"/>
  <c r="G196" i="7"/>
  <c r="U195" i="7"/>
  <c r="T195" i="7"/>
  <c r="O195" i="7"/>
  <c r="N195" i="7"/>
  <c r="M195" i="7"/>
  <c r="K195" i="7"/>
  <c r="I195" i="7"/>
  <c r="G195" i="7"/>
  <c r="U194" i="7"/>
  <c r="T194" i="7"/>
  <c r="O194" i="7"/>
  <c r="N194" i="7"/>
  <c r="M194" i="7"/>
  <c r="K194" i="7"/>
  <c r="I194" i="7"/>
  <c r="G194" i="7"/>
  <c r="U193" i="7"/>
  <c r="T193" i="7"/>
  <c r="O193" i="7"/>
  <c r="N193" i="7"/>
  <c r="M193" i="7"/>
  <c r="K193" i="7"/>
  <c r="I193" i="7"/>
  <c r="G193" i="7"/>
  <c r="U192" i="7"/>
  <c r="T192" i="7"/>
  <c r="O192" i="7"/>
  <c r="N192" i="7"/>
  <c r="M192" i="7"/>
  <c r="K192" i="7"/>
  <c r="I192" i="7"/>
  <c r="G192" i="7"/>
  <c r="S191" i="7"/>
  <c r="R191" i="7"/>
  <c r="Q191" i="7"/>
  <c r="T191" i="7" s="1"/>
  <c r="P191" i="7"/>
  <c r="U191" i="7" s="1"/>
  <c r="L191" i="7"/>
  <c r="J191" i="7"/>
  <c r="H191" i="7"/>
  <c r="F191" i="7"/>
  <c r="E191" i="7"/>
  <c r="D191" i="7"/>
  <c r="U190" i="7"/>
  <c r="T190" i="7"/>
  <c r="O190" i="7"/>
  <c r="N190" i="7"/>
  <c r="M190" i="7"/>
  <c r="K190" i="7"/>
  <c r="I190" i="7"/>
  <c r="G190" i="7"/>
  <c r="U189" i="7"/>
  <c r="T189" i="7"/>
  <c r="O189" i="7"/>
  <c r="N189" i="7"/>
  <c r="M189" i="7"/>
  <c r="K189" i="7"/>
  <c r="I189" i="7"/>
  <c r="G189" i="7"/>
  <c r="U188" i="7"/>
  <c r="T188" i="7"/>
  <c r="O188" i="7"/>
  <c r="N188" i="7"/>
  <c r="M188" i="7"/>
  <c r="K188" i="7"/>
  <c r="I188" i="7"/>
  <c r="G188" i="7"/>
  <c r="U187" i="7"/>
  <c r="T187" i="7"/>
  <c r="O187" i="7"/>
  <c r="N187" i="7"/>
  <c r="M187" i="7"/>
  <c r="K187" i="7"/>
  <c r="I187" i="7"/>
  <c r="G187" i="7"/>
  <c r="U186" i="7"/>
  <c r="T186" i="7"/>
  <c r="O186" i="7"/>
  <c r="N186" i="7"/>
  <c r="M186" i="7"/>
  <c r="K186" i="7"/>
  <c r="I186" i="7"/>
  <c r="G186" i="7"/>
  <c r="S185" i="7"/>
  <c r="R185" i="7"/>
  <c r="Q185" i="7"/>
  <c r="P185" i="7"/>
  <c r="U185" i="7" s="1"/>
  <c r="L185" i="7"/>
  <c r="K185" i="7"/>
  <c r="J185" i="7"/>
  <c r="I185" i="7"/>
  <c r="H185" i="7"/>
  <c r="G185" i="7"/>
  <c r="F185" i="7"/>
  <c r="N185" i="7" s="1"/>
  <c r="E185" i="7"/>
  <c r="M185" i="7" s="1"/>
  <c r="D185" i="7"/>
  <c r="O185" i="7" s="1"/>
  <c r="U184" i="7"/>
  <c r="T184" i="7"/>
  <c r="O184" i="7"/>
  <c r="N184" i="7"/>
  <c r="M184" i="7"/>
  <c r="K184" i="7"/>
  <c r="I184" i="7"/>
  <c r="G184" i="7"/>
  <c r="U183" i="7"/>
  <c r="T183" i="7"/>
  <c r="O183" i="7"/>
  <c r="N183" i="7"/>
  <c r="M183" i="7"/>
  <c r="K183" i="7"/>
  <c r="I183" i="7"/>
  <c r="G183" i="7"/>
  <c r="U182" i="7"/>
  <c r="T182" i="7"/>
  <c r="O182" i="7"/>
  <c r="N182" i="7"/>
  <c r="M182" i="7"/>
  <c r="K182" i="7"/>
  <c r="I182" i="7"/>
  <c r="G182" i="7"/>
  <c r="U181" i="7"/>
  <c r="T181" i="7"/>
  <c r="O181" i="7"/>
  <c r="N181" i="7"/>
  <c r="M181" i="7"/>
  <c r="K181" i="7"/>
  <c r="I181" i="7"/>
  <c r="G181" i="7"/>
  <c r="U180" i="7"/>
  <c r="T180" i="7"/>
  <c r="O180" i="7"/>
  <c r="N180" i="7"/>
  <c r="M180" i="7"/>
  <c r="K180" i="7"/>
  <c r="I180" i="7"/>
  <c r="G180" i="7"/>
  <c r="S179" i="7"/>
  <c r="R179" i="7"/>
  <c r="Q179" i="7"/>
  <c r="T179" i="7" s="1"/>
  <c r="P179" i="7"/>
  <c r="U179" i="7" s="1"/>
  <c r="L179" i="7"/>
  <c r="J179" i="7"/>
  <c r="H179" i="7"/>
  <c r="F179" i="7"/>
  <c r="E179" i="7"/>
  <c r="K179" i="7" s="1"/>
  <c r="D179" i="7"/>
  <c r="U178" i="7"/>
  <c r="T178" i="7"/>
  <c r="O178" i="7"/>
  <c r="N178" i="7"/>
  <c r="M178" i="7"/>
  <c r="K178" i="7"/>
  <c r="I178" i="7"/>
  <c r="G178" i="7"/>
  <c r="U177" i="7"/>
  <c r="T177" i="7"/>
  <c r="O177" i="7"/>
  <c r="N177" i="7"/>
  <c r="M177" i="7"/>
  <c r="K177" i="7"/>
  <c r="I177" i="7"/>
  <c r="G177" i="7"/>
  <c r="U176" i="7"/>
  <c r="T176" i="7"/>
  <c r="O176" i="7"/>
  <c r="N176" i="7"/>
  <c r="M176" i="7"/>
  <c r="K176" i="7"/>
  <c r="I176" i="7"/>
  <c r="G176" i="7"/>
  <c r="U175" i="7"/>
  <c r="T175" i="7"/>
  <c r="N175" i="7"/>
  <c r="O175" i="7" s="1"/>
  <c r="M175" i="7"/>
  <c r="K175" i="7"/>
  <c r="I175" i="7"/>
  <c r="G175" i="7"/>
  <c r="U174" i="7"/>
  <c r="T174" i="7"/>
  <c r="O174" i="7"/>
  <c r="N174" i="7"/>
  <c r="M174" i="7"/>
  <c r="K174" i="7"/>
  <c r="I174" i="7"/>
  <c r="G174" i="7"/>
  <c r="U173" i="7"/>
  <c r="T173" i="7"/>
  <c r="N173" i="7"/>
  <c r="O173" i="7" s="1"/>
  <c r="M173" i="7"/>
  <c r="K173" i="7"/>
  <c r="I173" i="7"/>
  <c r="G173" i="7"/>
  <c r="S170" i="7"/>
  <c r="R170" i="7"/>
  <c r="Q170" i="7"/>
  <c r="P170" i="7"/>
  <c r="L170" i="7"/>
  <c r="J170" i="7"/>
  <c r="H170" i="7"/>
  <c r="F170" i="7"/>
  <c r="E170" i="7"/>
  <c r="M170" i="7" s="1"/>
  <c r="D170" i="7"/>
  <c r="G170" i="7" s="1"/>
  <c r="U169" i="7"/>
  <c r="S169" i="7"/>
  <c r="R169" i="7"/>
  <c r="Q169" i="7"/>
  <c r="T169" i="7" s="1"/>
  <c r="P169" i="7"/>
  <c r="L169" i="7"/>
  <c r="J169" i="7"/>
  <c r="H169" i="7"/>
  <c r="F169" i="7"/>
  <c r="N169" i="7" s="1"/>
  <c r="E169" i="7"/>
  <c r="K169" i="7" s="1"/>
  <c r="D169" i="7"/>
  <c r="U168" i="7"/>
  <c r="T168" i="7"/>
  <c r="O168" i="7"/>
  <c r="N168" i="7"/>
  <c r="M168" i="7"/>
  <c r="K168" i="7"/>
  <c r="I168" i="7"/>
  <c r="G168" i="7"/>
  <c r="U167" i="7"/>
  <c r="T167" i="7"/>
  <c r="O167" i="7"/>
  <c r="N167" i="7"/>
  <c r="M167" i="7"/>
  <c r="K167" i="7"/>
  <c r="I167" i="7"/>
  <c r="G167" i="7"/>
  <c r="U166" i="7"/>
  <c r="T166" i="7"/>
  <c r="O166" i="7"/>
  <c r="N166" i="7"/>
  <c r="M166" i="7"/>
  <c r="K166" i="7"/>
  <c r="I166" i="7"/>
  <c r="G166" i="7"/>
  <c r="U165" i="7"/>
  <c r="T165" i="7"/>
  <c r="O165" i="7"/>
  <c r="N165" i="7"/>
  <c r="M165" i="7"/>
  <c r="K165" i="7"/>
  <c r="I165" i="7"/>
  <c r="G165" i="7"/>
  <c r="U164" i="7"/>
  <c r="T164" i="7"/>
  <c r="O164" i="7"/>
  <c r="N164" i="7"/>
  <c r="M164" i="7"/>
  <c r="K164" i="7"/>
  <c r="I164" i="7"/>
  <c r="G164" i="7"/>
  <c r="U163" i="7"/>
  <c r="S163" i="7"/>
  <c r="R163" i="7"/>
  <c r="Q163" i="7"/>
  <c r="P163" i="7"/>
  <c r="N163" i="7"/>
  <c r="O163" i="7" s="1"/>
  <c r="L163" i="7"/>
  <c r="J163" i="7"/>
  <c r="K163" i="7" s="1"/>
  <c r="I163" i="7"/>
  <c r="H163" i="7"/>
  <c r="F163" i="7"/>
  <c r="G163" i="7" s="1"/>
  <c r="E163" i="7"/>
  <c r="D163" i="7"/>
  <c r="U162" i="7"/>
  <c r="T162" i="7"/>
  <c r="O162" i="7"/>
  <c r="N162" i="7"/>
  <c r="M162" i="7"/>
  <c r="K162" i="7"/>
  <c r="I162" i="7"/>
  <c r="G162" i="7"/>
  <c r="U161" i="7"/>
  <c r="T161" i="7"/>
  <c r="O161" i="7"/>
  <c r="N161" i="7"/>
  <c r="M161" i="7"/>
  <c r="K161" i="7"/>
  <c r="I161" i="7"/>
  <c r="G161" i="7"/>
  <c r="U160" i="7"/>
  <c r="T160" i="7"/>
  <c r="O160" i="7"/>
  <c r="N160" i="7"/>
  <c r="M160" i="7"/>
  <c r="K160" i="7"/>
  <c r="I160" i="7"/>
  <c r="G160" i="7"/>
  <c r="U159" i="7"/>
  <c r="T159" i="7"/>
  <c r="N159" i="7"/>
  <c r="O159" i="7" s="1"/>
  <c r="M159" i="7"/>
  <c r="K159" i="7"/>
  <c r="I159" i="7"/>
  <c r="G159" i="7"/>
  <c r="U158" i="7"/>
  <c r="T158" i="7"/>
  <c r="O158" i="7"/>
  <c r="N158" i="7"/>
  <c r="M158" i="7"/>
  <c r="K158" i="7"/>
  <c r="I158" i="7"/>
  <c r="G158" i="7"/>
  <c r="S157" i="7"/>
  <c r="R157" i="7"/>
  <c r="Q157" i="7"/>
  <c r="P157" i="7"/>
  <c r="U157" i="7" s="1"/>
  <c r="L157" i="7"/>
  <c r="J157" i="7"/>
  <c r="H157" i="7"/>
  <c r="F157" i="7"/>
  <c r="N157" i="7" s="1"/>
  <c r="E157" i="7"/>
  <c r="M157" i="7" s="1"/>
  <c r="D157" i="7"/>
  <c r="U156" i="7"/>
  <c r="T156" i="7"/>
  <c r="O156" i="7"/>
  <c r="N156" i="7"/>
  <c r="M156" i="7"/>
  <c r="K156" i="7"/>
  <c r="I156" i="7"/>
  <c r="G156" i="7"/>
  <c r="U155" i="7"/>
  <c r="T155" i="7"/>
  <c r="O155" i="7"/>
  <c r="N155" i="7"/>
  <c r="M155" i="7"/>
  <c r="K155" i="7"/>
  <c r="I155" i="7"/>
  <c r="G155" i="7"/>
  <c r="U154" i="7"/>
  <c r="T154" i="7"/>
  <c r="O154" i="7"/>
  <c r="N154" i="7"/>
  <c r="M154" i="7"/>
  <c r="K154" i="7"/>
  <c r="I154" i="7"/>
  <c r="G154" i="7"/>
  <c r="U153" i="7"/>
  <c r="T153" i="7"/>
  <c r="N153" i="7"/>
  <c r="O153" i="7" s="1"/>
  <c r="M153" i="7"/>
  <c r="K153" i="7"/>
  <c r="I153" i="7"/>
  <c r="G153" i="7"/>
  <c r="U152" i="7"/>
  <c r="T152" i="7"/>
  <c r="N152" i="7"/>
  <c r="O152" i="7" s="1"/>
  <c r="M152" i="7"/>
  <c r="K152" i="7"/>
  <c r="I152" i="7"/>
  <c r="G152" i="7"/>
  <c r="U151" i="7"/>
  <c r="T151" i="7"/>
  <c r="O151" i="7"/>
  <c r="N151" i="7"/>
  <c r="M151" i="7"/>
  <c r="K151" i="7"/>
  <c r="I151" i="7"/>
  <c r="G151" i="7"/>
  <c r="U150" i="7"/>
  <c r="S150" i="7"/>
  <c r="R150" i="7"/>
  <c r="Q150" i="7"/>
  <c r="T150" i="7" s="1"/>
  <c r="P150" i="7"/>
  <c r="L150" i="7"/>
  <c r="K150" i="7"/>
  <c r="J150" i="7"/>
  <c r="I150" i="7"/>
  <c r="H150" i="7"/>
  <c r="F150" i="7"/>
  <c r="N150" i="7" s="1"/>
  <c r="E150" i="7"/>
  <c r="M150" i="7" s="1"/>
  <c r="D150" i="7"/>
  <c r="G150" i="7" s="1"/>
  <c r="U149" i="7"/>
  <c r="T149" i="7"/>
  <c r="O149" i="7"/>
  <c r="N149" i="7"/>
  <c r="M149" i="7"/>
  <c r="K149" i="7"/>
  <c r="I149" i="7"/>
  <c r="G149" i="7"/>
  <c r="U148" i="7"/>
  <c r="T148" i="7"/>
  <c r="O148" i="7"/>
  <c r="N148" i="7"/>
  <c r="M148" i="7"/>
  <c r="K148" i="7"/>
  <c r="I148" i="7"/>
  <c r="G148" i="7"/>
  <c r="U147" i="7"/>
  <c r="T147" i="7"/>
  <c r="O147" i="7"/>
  <c r="N147" i="7"/>
  <c r="M147" i="7"/>
  <c r="K147" i="7"/>
  <c r="I147" i="7"/>
  <c r="G147" i="7"/>
  <c r="U146" i="7"/>
  <c r="T146" i="7"/>
  <c r="O146" i="7"/>
  <c r="N146" i="7"/>
  <c r="M146" i="7"/>
  <c r="K146" i="7"/>
  <c r="I146" i="7"/>
  <c r="G146" i="7"/>
  <c r="U145" i="7"/>
  <c r="T145" i="7"/>
  <c r="O145" i="7"/>
  <c r="N145" i="7"/>
  <c r="M145" i="7"/>
  <c r="K145" i="7"/>
  <c r="I145" i="7"/>
  <c r="G145" i="7"/>
  <c r="S144" i="7"/>
  <c r="R144" i="7"/>
  <c r="Q144" i="7"/>
  <c r="T144" i="7" s="1"/>
  <c r="P144" i="7"/>
  <c r="L144" i="7"/>
  <c r="J144" i="7"/>
  <c r="H144" i="7"/>
  <c r="F144" i="7"/>
  <c r="E144" i="7"/>
  <c r="K144" i="7" s="1"/>
  <c r="D144" i="7"/>
  <c r="G144" i="7" s="1"/>
  <c r="U143" i="7"/>
  <c r="T143" i="7"/>
  <c r="O143" i="7"/>
  <c r="N143" i="7"/>
  <c r="M143" i="7"/>
  <c r="K143" i="7"/>
  <c r="I143" i="7"/>
  <c r="G143" i="7"/>
  <c r="U142" i="7"/>
  <c r="T142" i="7"/>
  <c r="O142" i="7"/>
  <c r="N142" i="7"/>
  <c r="M142" i="7"/>
  <c r="K142" i="7"/>
  <c r="I142" i="7"/>
  <c r="G142" i="7"/>
  <c r="U141" i="7"/>
  <c r="T141" i="7"/>
  <c r="O141" i="7"/>
  <c r="N141" i="7"/>
  <c r="M141" i="7"/>
  <c r="K141" i="7"/>
  <c r="I141" i="7"/>
  <c r="G141" i="7"/>
  <c r="U140" i="7"/>
  <c r="T140" i="7"/>
  <c r="O140" i="7"/>
  <c r="N140" i="7"/>
  <c r="M140" i="7"/>
  <c r="K140" i="7"/>
  <c r="I140" i="7"/>
  <c r="G140" i="7"/>
  <c r="U139" i="7"/>
  <c r="T139" i="7"/>
  <c r="O139" i="7"/>
  <c r="N139" i="7"/>
  <c r="M139" i="7"/>
  <c r="K139" i="7"/>
  <c r="I139" i="7"/>
  <c r="G139" i="7"/>
  <c r="U138" i="7"/>
  <c r="T138" i="7"/>
  <c r="O138" i="7"/>
  <c r="N138" i="7"/>
  <c r="M138" i="7"/>
  <c r="K138" i="7"/>
  <c r="I138" i="7"/>
  <c r="G138" i="7"/>
  <c r="U137" i="7"/>
  <c r="S137" i="7"/>
  <c r="R137" i="7"/>
  <c r="Q137" i="7"/>
  <c r="T137" i="7" s="1"/>
  <c r="P137" i="7"/>
  <c r="L137" i="7"/>
  <c r="J137" i="7"/>
  <c r="H137" i="7"/>
  <c r="I137" i="7" s="1"/>
  <c r="F137" i="7"/>
  <c r="E137" i="7"/>
  <c r="D137" i="7"/>
  <c r="U136" i="7"/>
  <c r="T136" i="7"/>
  <c r="O136" i="7"/>
  <c r="N136" i="7"/>
  <c r="M136" i="7"/>
  <c r="K136" i="7"/>
  <c r="I136" i="7"/>
  <c r="G136" i="7"/>
  <c r="U135" i="7"/>
  <c r="T135" i="7"/>
  <c r="O135" i="7"/>
  <c r="N135" i="7"/>
  <c r="M135" i="7"/>
  <c r="K135" i="7"/>
  <c r="I135" i="7"/>
  <c r="G135" i="7"/>
  <c r="U134" i="7"/>
  <c r="T134" i="7"/>
  <c r="O134" i="7"/>
  <c r="N134" i="7"/>
  <c r="M134" i="7"/>
  <c r="K134" i="7"/>
  <c r="I134" i="7"/>
  <c r="G134" i="7"/>
  <c r="U133" i="7"/>
  <c r="T133" i="7"/>
  <c r="O133" i="7"/>
  <c r="N133" i="7"/>
  <c r="M133" i="7"/>
  <c r="K133" i="7"/>
  <c r="I133" i="7"/>
  <c r="G133" i="7"/>
  <c r="S132" i="7"/>
  <c r="R132" i="7"/>
  <c r="Q132" i="7"/>
  <c r="P132" i="7"/>
  <c r="U132" i="7" s="1"/>
  <c r="L132" i="7"/>
  <c r="J132" i="7"/>
  <c r="H132" i="7"/>
  <c r="F132" i="7"/>
  <c r="E132" i="7"/>
  <c r="D132" i="7"/>
  <c r="I132" i="7" s="1"/>
  <c r="U131" i="7"/>
  <c r="T131" i="7"/>
  <c r="O131" i="7"/>
  <c r="N131" i="7"/>
  <c r="M131" i="7"/>
  <c r="K131" i="7"/>
  <c r="I131" i="7"/>
  <c r="G131" i="7"/>
  <c r="U130" i="7"/>
  <c r="T130" i="7"/>
  <c r="O130" i="7"/>
  <c r="N130" i="7"/>
  <c r="M130" i="7"/>
  <c r="K130" i="7"/>
  <c r="I130" i="7"/>
  <c r="G130" i="7"/>
  <c r="U129" i="7"/>
  <c r="T129" i="7"/>
  <c r="O129" i="7"/>
  <c r="N129" i="7"/>
  <c r="M129" i="7"/>
  <c r="K129" i="7"/>
  <c r="I129" i="7"/>
  <c r="G129" i="7"/>
  <c r="U128" i="7"/>
  <c r="T128" i="7"/>
  <c r="O128" i="7"/>
  <c r="N128" i="7"/>
  <c r="M128" i="7"/>
  <c r="K128" i="7"/>
  <c r="I128" i="7"/>
  <c r="G128" i="7"/>
  <c r="U127" i="7"/>
  <c r="T127" i="7"/>
  <c r="N127" i="7"/>
  <c r="O127" i="7" s="1"/>
  <c r="M127" i="7"/>
  <c r="K127" i="7"/>
  <c r="I127" i="7"/>
  <c r="G127" i="7"/>
  <c r="S126" i="7"/>
  <c r="R126" i="7"/>
  <c r="Q126" i="7"/>
  <c r="P126" i="7"/>
  <c r="L126" i="7"/>
  <c r="J126" i="7"/>
  <c r="H126" i="7"/>
  <c r="G126" i="7"/>
  <c r="F126" i="7"/>
  <c r="E126" i="7"/>
  <c r="M126" i="7" s="1"/>
  <c r="D126" i="7"/>
  <c r="U125" i="7"/>
  <c r="T125" i="7"/>
  <c r="O125" i="7"/>
  <c r="N125" i="7"/>
  <c r="M125" i="7"/>
  <c r="K125" i="7"/>
  <c r="I125" i="7"/>
  <c r="G125" i="7"/>
  <c r="U124" i="7"/>
  <c r="T124" i="7"/>
  <c r="N124" i="7"/>
  <c r="O124" i="7" s="1"/>
  <c r="M124" i="7"/>
  <c r="K124" i="7"/>
  <c r="I124" i="7"/>
  <c r="G124" i="7"/>
  <c r="U123" i="7"/>
  <c r="T123" i="7"/>
  <c r="O123" i="7"/>
  <c r="N123" i="7"/>
  <c r="M123" i="7"/>
  <c r="K123" i="7"/>
  <c r="I123" i="7"/>
  <c r="G123" i="7"/>
  <c r="U122" i="7"/>
  <c r="T122" i="7"/>
  <c r="O122" i="7"/>
  <c r="N122" i="7"/>
  <c r="M122" i="7"/>
  <c r="K122" i="7"/>
  <c r="I122" i="7"/>
  <c r="G122" i="7"/>
  <c r="S121" i="7"/>
  <c r="R121" i="7"/>
  <c r="Q121" i="7"/>
  <c r="T121" i="7" s="1"/>
  <c r="P121" i="7"/>
  <c r="L121" i="7"/>
  <c r="J121" i="7"/>
  <c r="H121" i="7"/>
  <c r="F121" i="7"/>
  <c r="E121" i="7"/>
  <c r="K121" i="7" s="1"/>
  <c r="D121" i="7"/>
  <c r="G121" i="7" s="1"/>
  <c r="U120" i="7"/>
  <c r="T120" i="7"/>
  <c r="O120" i="7"/>
  <c r="N120" i="7"/>
  <c r="M120" i="7"/>
  <c r="K120" i="7"/>
  <c r="I120" i="7"/>
  <c r="G120" i="7"/>
  <c r="U119" i="7"/>
  <c r="T119" i="7"/>
  <c r="O119" i="7"/>
  <c r="N119" i="7"/>
  <c r="M119" i="7"/>
  <c r="K119" i="7"/>
  <c r="I119" i="7"/>
  <c r="G119" i="7"/>
  <c r="U118" i="7"/>
  <c r="T118" i="7"/>
  <c r="O118" i="7"/>
  <c r="N118" i="7"/>
  <c r="M118" i="7"/>
  <c r="K118" i="7"/>
  <c r="I118" i="7"/>
  <c r="G118" i="7"/>
  <c r="U117" i="7"/>
  <c r="T117" i="7"/>
  <c r="N117" i="7"/>
  <c r="O117" i="7" s="1"/>
  <c r="M117" i="7"/>
  <c r="K117" i="7"/>
  <c r="I117" i="7"/>
  <c r="G117" i="7"/>
  <c r="U116" i="7"/>
  <c r="T116" i="7"/>
  <c r="O116" i="7"/>
  <c r="N116" i="7"/>
  <c r="M116" i="7"/>
  <c r="K116" i="7"/>
  <c r="I116" i="7"/>
  <c r="G116" i="7"/>
  <c r="U115" i="7"/>
  <c r="T115" i="7"/>
  <c r="O115" i="7"/>
  <c r="N115" i="7"/>
  <c r="M115" i="7"/>
  <c r="K115" i="7"/>
  <c r="I115" i="7"/>
  <c r="G115" i="7"/>
  <c r="U114" i="7"/>
  <c r="T114" i="7"/>
  <c r="N114" i="7"/>
  <c r="O114" i="7" s="1"/>
  <c r="M114" i="7"/>
  <c r="K114" i="7"/>
  <c r="I114" i="7"/>
  <c r="G114" i="7"/>
  <c r="U113" i="7"/>
  <c r="T113" i="7"/>
  <c r="O113" i="7"/>
  <c r="N113" i="7"/>
  <c r="M113" i="7"/>
  <c r="K113" i="7"/>
  <c r="I113" i="7"/>
  <c r="G113" i="7"/>
  <c r="S112" i="7"/>
  <c r="R112" i="7"/>
  <c r="Q112" i="7"/>
  <c r="T112" i="7" s="1"/>
  <c r="P112" i="7"/>
  <c r="L112" i="7"/>
  <c r="J112" i="7"/>
  <c r="H112" i="7"/>
  <c r="U112" i="7" s="1"/>
  <c r="F112" i="7"/>
  <c r="E112" i="7"/>
  <c r="K112" i="7" s="1"/>
  <c r="D112" i="7"/>
  <c r="I112" i="7" s="1"/>
  <c r="U111" i="7"/>
  <c r="T111" i="7"/>
  <c r="O111" i="7"/>
  <c r="N111" i="7"/>
  <c r="M111" i="7"/>
  <c r="K111" i="7"/>
  <c r="I111" i="7"/>
  <c r="G111" i="7"/>
  <c r="U110" i="7"/>
  <c r="T110" i="7"/>
  <c r="O110" i="7"/>
  <c r="N110" i="7"/>
  <c r="M110" i="7"/>
  <c r="K110" i="7"/>
  <c r="I110" i="7"/>
  <c r="G110" i="7"/>
  <c r="U109" i="7"/>
  <c r="T109" i="7"/>
  <c r="O109" i="7"/>
  <c r="N109" i="7"/>
  <c r="M109" i="7"/>
  <c r="K109" i="7"/>
  <c r="I109" i="7"/>
  <c r="G109" i="7"/>
  <c r="U108" i="7"/>
  <c r="T108" i="7"/>
  <c r="O108" i="7"/>
  <c r="N108" i="7"/>
  <c r="M108" i="7"/>
  <c r="K108" i="7"/>
  <c r="I108" i="7"/>
  <c r="G108" i="7"/>
  <c r="U107" i="7"/>
  <c r="T107" i="7"/>
  <c r="O107" i="7"/>
  <c r="N107" i="7"/>
  <c r="M107" i="7"/>
  <c r="K107" i="7"/>
  <c r="I107" i="7"/>
  <c r="G107" i="7"/>
  <c r="S106" i="7"/>
  <c r="R106" i="7"/>
  <c r="Q106" i="7"/>
  <c r="P106" i="7"/>
  <c r="L106" i="7"/>
  <c r="K106" i="7"/>
  <c r="J106" i="7"/>
  <c r="H106" i="7"/>
  <c r="G106" i="7"/>
  <c r="F106" i="7"/>
  <c r="E106" i="7"/>
  <c r="M106" i="7" s="1"/>
  <c r="D106" i="7"/>
  <c r="U105" i="7"/>
  <c r="T105" i="7"/>
  <c r="N105" i="7"/>
  <c r="O105" i="7" s="1"/>
  <c r="M105" i="7"/>
  <c r="K105" i="7"/>
  <c r="I105" i="7"/>
  <c r="G105" i="7"/>
  <c r="S102" i="7"/>
  <c r="R102" i="7"/>
  <c r="Q102" i="7"/>
  <c r="P102" i="7"/>
  <c r="U102" i="7" s="1"/>
  <c r="L102" i="7"/>
  <c r="J102" i="7"/>
  <c r="H102" i="7"/>
  <c r="G102" i="7"/>
  <c r="F102" i="7"/>
  <c r="N102" i="7" s="1"/>
  <c r="O102" i="7" s="1"/>
  <c r="E102" i="7"/>
  <c r="D102" i="7"/>
  <c r="I102" i="7" s="1"/>
  <c r="S101" i="7"/>
  <c r="R101" i="7"/>
  <c r="Q101" i="7"/>
  <c r="T101" i="7" s="1"/>
  <c r="P101" i="7"/>
  <c r="L101" i="7"/>
  <c r="J101" i="7"/>
  <c r="H101" i="7"/>
  <c r="U101" i="7" s="1"/>
  <c r="F101" i="7"/>
  <c r="E101" i="7"/>
  <c r="D101" i="7"/>
  <c r="G101" i="7" s="1"/>
  <c r="U100" i="7"/>
  <c r="T100" i="7"/>
  <c r="O100" i="7"/>
  <c r="N100" i="7"/>
  <c r="M100" i="7"/>
  <c r="K100" i="7"/>
  <c r="I100" i="7"/>
  <c r="G100" i="7"/>
  <c r="U99" i="7"/>
  <c r="T99" i="7"/>
  <c r="N99" i="7"/>
  <c r="O99" i="7" s="1"/>
  <c r="M99" i="7"/>
  <c r="K99" i="7"/>
  <c r="I99" i="7"/>
  <c r="G99" i="7"/>
  <c r="U98" i="7"/>
  <c r="T98" i="7"/>
  <c r="N98" i="7"/>
  <c r="O98" i="7" s="1"/>
  <c r="M98" i="7"/>
  <c r="K98" i="7"/>
  <c r="I98" i="7"/>
  <c r="G98" i="7"/>
  <c r="U97" i="7"/>
  <c r="T97" i="7"/>
  <c r="N97" i="7"/>
  <c r="O97" i="7" s="1"/>
  <c r="M97" i="7"/>
  <c r="K97" i="7"/>
  <c r="I97" i="7"/>
  <c r="G97" i="7"/>
  <c r="S96" i="7"/>
  <c r="R96" i="7"/>
  <c r="Q96" i="7"/>
  <c r="T96" i="7" s="1"/>
  <c r="P96" i="7"/>
  <c r="U96" i="7" s="1"/>
  <c r="L96" i="7"/>
  <c r="J96" i="7"/>
  <c r="I96" i="7"/>
  <c r="H96" i="7"/>
  <c r="F96" i="7"/>
  <c r="E96" i="7"/>
  <c r="D96" i="7"/>
  <c r="U95" i="7"/>
  <c r="T95" i="7"/>
  <c r="O95" i="7"/>
  <c r="N95" i="7"/>
  <c r="M95" i="7"/>
  <c r="K95" i="7"/>
  <c r="I95" i="7"/>
  <c r="G95" i="7"/>
  <c r="U94" i="7"/>
  <c r="T94" i="7"/>
  <c r="O94" i="7"/>
  <c r="N94" i="7"/>
  <c r="M94" i="7"/>
  <c r="K94" i="7"/>
  <c r="I94" i="7"/>
  <c r="G94" i="7"/>
  <c r="U93" i="7"/>
  <c r="T93" i="7"/>
  <c r="O93" i="7"/>
  <c r="N93" i="7"/>
  <c r="M93" i="7"/>
  <c r="K93" i="7"/>
  <c r="I93" i="7"/>
  <c r="G93" i="7"/>
  <c r="U92" i="7"/>
  <c r="T92" i="7"/>
  <c r="O92" i="7"/>
  <c r="N92" i="7"/>
  <c r="M92" i="7"/>
  <c r="K92" i="7"/>
  <c r="I92" i="7"/>
  <c r="G92" i="7"/>
  <c r="S91" i="7"/>
  <c r="R91" i="7"/>
  <c r="Q91" i="7"/>
  <c r="P91" i="7"/>
  <c r="U91" i="7" s="1"/>
  <c r="L91" i="7"/>
  <c r="J91" i="7"/>
  <c r="H91" i="7"/>
  <c r="F91" i="7"/>
  <c r="N91" i="7" s="1"/>
  <c r="E91" i="7"/>
  <c r="D91" i="7"/>
  <c r="U90" i="7"/>
  <c r="T90" i="7"/>
  <c r="N90" i="7"/>
  <c r="O90" i="7" s="1"/>
  <c r="M90" i="7"/>
  <c r="K90" i="7"/>
  <c r="I90" i="7"/>
  <c r="G90" i="7"/>
  <c r="U89" i="7"/>
  <c r="T89" i="7"/>
  <c r="N89" i="7"/>
  <c r="O89" i="7" s="1"/>
  <c r="M89" i="7"/>
  <c r="K89" i="7"/>
  <c r="I89" i="7"/>
  <c r="G89" i="7"/>
  <c r="U88" i="7"/>
  <c r="T88" i="7"/>
  <c r="N88" i="7"/>
  <c r="O88" i="7" s="1"/>
  <c r="M88" i="7"/>
  <c r="K88" i="7"/>
  <c r="I88" i="7"/>
  <c r="G88" i="7"/>
  <c r="S85" i="7"/>
  <c r="R85" i="7"/>
  <c r="Q85" i="7"/>
  <c r="P85" i="7"/>
  <c r="L85" i="7"/>
  <c r="J85" i="7"/>
  <c r="I85" i="7"/>
  <c r="H85" i="7"/>
  <c r="U85" i="7" s="1"/>
  <c r="F85" i="7"/>
  <c r="N85" i="7" s="1"/>
  <c r="O85" i="7" s="1"/>
  <c r="E85" i="7"/>
  <c r="K85" i="7" s="1"/>
  <c r="D85" i="7"/>
  <c r="G85" i="7" s="1"/>
  <c r="S84" i="7"/>
  <c r="R84" i="7"/>
  <c r="Q84" i="7"/>
  <c r="T84" i="7" s="1"/>
  <c r="P84" i="7"/>
  <c r="L84" i="7"/>
  <c r="J84" i="7"/>
  <c r="H84" i="7"/>
  <c r="U84" i="7" s="1"/>
  <c r="F84" i="7"/>
  <c r="E84" i="7"/>
  <c r="D84" i="7"/>
  <c r="U83" i="7"/>
  <c r="T83" i="7"/>
  <c r="O83" i="7"/>
  <c r="N83" i="7"/>
  <c r="M83" i="7"/>
  <c r="K83" i="7"/>
  <c r="I83" i="7"/>
  <c r="G83" i="7"/>
  <c r="U82" i="7"/>
  <c r="T82" i="7"/>
  <c r="O82" i="7"/>
  <c r="N82" i="7"/>
  <c r="M82" i="7"/>
  <c r="K82" i="7"/>
  <c r="I82" i="7"/>
  <c r="G82" i="7"/>
  <c r="U81" i="7"/>
  <c r="T81" i="7"/>
  <c r="N81" i="7"/>
  <c r="O81" i="7" s="1"/>
  <c r="M81" i="7"/>
  <c r="K81" i="7"/>
  <c r="I81" i="7"/>
  <c r="G81" i="7"/>
  <c r="U80" i="7"/>
  <c r="T80" i="7"/>
  <c r="O80" i="7"/>
  <c r="N80" i="7"/>
  <c r="M80" i="7"/>
  <c r="K80" i="7"/>
  <c r="I80" i="7"/>
  <c r="G80" i="7"/>
  <c r="U79" i="7"/>
  <c r="T79" i="7"/>
  <c r="N79" i="7"/>
  <c r="O79" i="7" s="1"/>
  <c r="M79" i="7"/>
  <c r="K79" i="7"/>
  <c r="I79" i="7"/>
  <c r="G79" i="7"/>
  <c r="U78" i="7"/>
  <c r="S78" i="7"/>
  <c r="R78" i="7"/>
  <c r="Q78" i="7"/>
  <c r="T78" i="7" s="1"/>
  <c r="P78" i="7"/>
  <c r="L78" i="7"/>
  <c r="J78" i="7"/>
  <c r="H78" i="7"/>
  <c r="I78" i="7" s="1"/>
  <c r="F78" i="7"/>
  <c r="E78" i="7"/>
  <c r="D78" i="7"/>
  <c r="U77" i="7"/>
  <c r="T77" i="7"/>
  <c r="O77" i="7"/>
  <c r="N77" i="7"/>
  <c r="M77" i="7"/>
  <c r="K77" i="7"/>
  <c r="I77" i="7"/>
  <c r="G77" i="7"/>
  <c r="U76" i="7"/>
  <c r="T76" i="7"/>
  <c r="O76" i="7"/>
  <c r="N76" i="7"/>
  <c r="M76" i="7"/>
  <c r="K76" i="7"/>
  <c r="I76" i="7"/>
  <c r="G76" i="7"/>
  <c r="U75" i="7"/>
  <c r="T75" i="7"/>
  <c r="O75" i="7"/>
  <c r="N75" i="7"/>
  <c r="M75" i="7"/>
  <c r="K75" i="7"/>
  <c r="I75" i="7"/>
  <c r="G75" i="7"/>
  <c r="U74" i="7"/>
  <c r="T74" i="7"/>
  <c r="O74" i="7"/>
  <c r="N74" i="7"/>
  <c r="M74" i="7"/>
  <c r="K74" i="7"/>
  <c r="I74" i="7"/>
  <c r="G74" i="7"/>
  <c r="U73" i="7"/>
  <c r="T73" i="7"/>
  <c r="O73" i="7"/>
  <c r="N73" i="7"/>
  <c r="M73" i="7"/>
  <c r="K73" i="7"/>
  <c r="I73" i="7"/>
  <c r="G73" i="7"/>
  <c r="U72" i="7"/>
  <c r="T72" i="7"/>
  <c r="O72" i="7"/>
  <c r="N72" i="7"/>
  <c r="M72" i="7"/>
  <c r="K72" i="7"/>
  <c r="I72" i="7"/>
  <c r="G72" i="7"/>
  <c r="U71" i="7"/>
  <c r="T71" i="7"/>
  <c r="O71" i="7"/>
  <c r="N71" i="7"/>
  <c r="M71" i="7"/>
  <c r="K71" i="7"/>
  <c r="I71" i="7"/>
  <c r="G71" i="7"/>
  <c r="S70" i="7"/>
  <c r="R70" i="7"/>
  <c r="Q70" i="7"/>
  <c r="T70" i="7" s="1"/>
  <c r="P70" i="7"/>
  <c r="U70" i="7" s="1"/>
  <c r="L70" i="7"/>
  <c r="K70" i="7"/>
  <c r="J70" i="7"/>
  <c r="H70" i="7"/>
  <c r="F70" i="7"/>
  <c r="N70" i="7" s="1"/>
  <c r="E70" i="7"/>
  <c r="M70" i="7" s="1"/>
  <c r="D70" i="7"/>
  <c r="U69" i="7"/>
  <c r="T69" i="7"/>
  <c r="O69" i="7"/>
  <c r="N69" i="7"/>
  <c r="M69" i="7"/>
  <c r="K69" i="7"/>
  <c r="I69" i="7"/>
  <c r="G69" i="7"/>
  <c r="U68" i="7"/>
  <c r="T68" i="7"/>
  <c r="N68" i="7"/>
  <c r="O68" i="7" s="1"/>
  <c r="M68" i="7"/>
  <c r="K68" i="7"/>
  <c r="I68" i="7"/>
  <c r="G68" i="7"/>
  <c r="U67" i="7"/>
  <c r="T67" i="7"/>
  <c r="O67" i="7"/>
  <c r="N67" i="7"/>
  <c r="M67" i="7"/>
  <c r="K67" i="7"/>
  <c r="I67" i="7"/>
  <c r="G67" i="7"/>
  <c r="U66" i="7"/>
  <c r="T66" i="7"/>
  <c r="O66" i="7"/>
  <c r="N66" i="7"/>
  <c r="M66" i="7"/>
  <c r="K66" i="7"/>
  <c r="I66" i="7"/>
  <c r="G66" i="7"/>
  <c r="U65" i="7"/>
  <c r="T65" i="7"/>
  <c r="O65" i="7"/>
  <c r="N65" i="7"/>
  <c r="M65" i="7"/>
  <c r="K65" i="7"/>
  <c r="I65" i="7"/>
  <c r="G65" i="7"/>
  <c r="U64" i="7"/>
  <c r="T64" i="7"/>
  <c r="O64" i="7"/>
  <c r="N64" i="7"/>
  <c r="M64" i="7"/>
  <c r="K64" i="7"/>
  <c r="I64" i="7"/>
  <c r="G64" i="7"/>
  <c r="U63" i="7"/>
  <c r="S63" i="7"/>
  <c r="R63" i="7"/>
  <c r="Q63" i="7"/>
  <c r="P63" i="7"/>
  <c r="L63" i="7"/>
  <c r="K63" i="7"/>
  <c r="J63" i="7"/>
  <c r="I63" i="7"/>
  <c r="H63" i="7"/>
  <c r="F63" i="7"/>
  <c r="N63" i="7" s="1"/>
  <c r="E63" i="7"/>
  <c r="D63" i="7"/>
  <c r="G63" i="7" s="1"/>
  <c r="U62" i="7"/>
  <c r="T62" i="7"/>
  <c r="O62" i="7"/>
  <c r="N62" i="7"/>
  <c r="M62" i="7"/>
  <c r="K62" i="7"/>
  <c r="I62" i="7"/>
  <c r="G62" i="7"/>
  <c r="U61" i="7"/>
  <c r="T61" i="7"/>
  <c r="O61" i="7"/>
  <c r="N61" i="7"/>
  <c r="M61" i="7"/>
  <c r="K61" i="7"/>
  <c r="I61" i="7"/>
  <c r="G61" i="7"/>
  <c r="U60" i="7"/>
  <c r="T60" i="7"/>
  <c r="O60" i="7"/>
  <c r="N60" i="7"/>
  <c r="M60" i="7"/>
  <c r="K60" i="7"/>
  <c r="I60" i="7"/>
  <c r="G60" i="7"/>
  <c r="U59" i="7"/>
  <c r="T59" i="7"/>
  <c r="O59" i="7"/>
  <c r="N59" i="7"/>
  <c r="M59" i="7"/>
  <c r="K59" i="7"/>
  <c r="I59" i="7"/>
  <c r="G59" i="7"/>
  <c r="S58" i="7"/>
  <c r="R58" i="7"/>
  <c r="Q58" i="7"/>
  <c r="T58" i="7" s="1"/>
  <c r="P58" i="7"/>
  <c r="L58" i="7"/>
  <c r="J58" i="7"/>
  <c r="H58" i="7"/>
  <c r="U58" i="7" s="1"/>
  <c r="F58" i="7"/>
  <c r="E58" i="7"/>
  <c r="K58" i="7" s="1"/>
  <c r="D58" i="7"/>
  <c r="U57" i="7"/>
  <c r="T57" i="7"/>
  <c r="N57" i="7"/>
  <c r="O57" i="7" s="1"/>
  <c r="M57" i="7"/>
  <c r="K57" i="7"/>
  <c r="I57" i="7"/>
  <c r="G57" i="7"/>
  <c r="S54" i="7"/>
  <c r="R54" i="7"/>
  <c r="Q54" i="7"/>
  <c r="P54" i="7"/>
  <c r="U54" i="7" s="1"/>
  <c r="L54" i="7"/>
  <c r="J54" i="7"/>
  <c r="H54" i="7"/>
  <c r="F54" i="7"/>
  <c r="G54" i="7" s="1"/>
  <c r="E54" i="7"/>
  <c r="D54" i="7"/>
  <c r="I54" i="7" s="1"/>
  <c r="S53" i="7"/>
  <c r="R53" i="7"/>
  <c r="Q53" i="7"/>
  <c r="T53" i="7" s="1"/>
  <c r="P53" i="7"/>
  <c r="U53" i="7" s="1"/>
  <c r="O53" i="7"/>
  <c r="L53" i="7"/>
  <c r="K53" i="7"/>
  <c r="J53" i="7"/>
  <c r="H53" i="7"/>
  <c r="F53" i="7"/>
  <c r="N53" i="7" s="1"/>
  <c r="E53" i="7"/>
  <c r="M53" i="7" s="1"/>
  <c r="D53" i="7"/>
  <c r="U52" i="7"/>
  <c r="T52" i="7"/>
  <c r="O52" i="7"/>
  <c r="N52" i="7"/>
  <c r="M52" i="7"/>
  <c r="K52" i="7"/>
  <c r="I52" i="7"/>
  <c r="G52" i="7"/>
  <c r="U51" i="7"/>
  <c r="T51" i="7"/>
  <c r="O51" i="7"/>
  <c r="N51" i="7"/>
  <c r="M51" i="7"/>
  <c r="K51" i="7"/>
  <c r="I51" i="7"/>
  <c r="G51" i="7"/>
  <c r="U50" i="7"/>
  <c r="T50" i="7"/>
  <c r="O50" i="7"/>
  <c r="N50" i="7"/>
  <c r="M50" i="7"/>
  <c r="K50" i="7"/>
  <c r="I50" i="7"/>
  <c r="G50" i="7"/>
  <c r="U49" i="7"/>
  <c r="T49" i="7"/>
  <c r="O49" i="7"/>
  <c r="N49" i="7"/>
  <c r="M49" i="7"/>
  <c r="K49" i="7"/>
  <c r="I49" i="7"/>
  <c r="G49" i="7"/>
  <c r="U48" i="7"/>
  <c r="T48" i="7"/>
  <c r="O48" i="7"/>
  <c r="N48" i="7"/>
  <c r="M48" i="7"/>
  <c r="K48" i="7"/>
  <c r="I48" i="7"/>
  <c r="G48" i="7"/>
  <c r="S47" i="7"/>
  <c r="R47" i="7"/>
  <c r="Q47" i="7"/>
  <c r="P47" i="7"/>
  <c r="U47" i="7" s="1"/>
  <c r="L47" i="7"/>
  <c r="J47" i="7"/>
  <c r="H47" i="7"/>
  <c r="F47" i="7"/>
  <c r="E47" i="7"/>
  <c r="M47" i="7" s="1"/>
  <c r="D47" i="7"/>
  <c r="I47" i="7" s="1"/>
  <c r="U46" i="7"/>
  <c r="T46" i="7"/>
  <c r="N46" i="7"/>
  <c r="O46" i="7" s="1"/>
  <c r="M46" i="7"/>
  <c r="K46" i="7"/>
  <c r="I46" i="7"/>
  <c r="G46" i="7"/>
  <c r="U45" i="7"/>
  <c r="T45" i="7"/>
  <c r="O45" i="7"/>
  <c r="N45" i="7"/>
  <c r="M45" i="7"/>
  <c r="K45" i="7"/>
  <c r="I45" i="7"/>
  <c r="G45" i="7"/>
  <c r="U44" i="7"/>
  <c r="T44" i="7"/>
  <c r="O44" i="7"/>
  <c r="N44" i="7"/>
  <c r="M44" i="7"/>
  <c r="K44" i="7"/>
  <c r="I44" i="7"/>
  <c r="G44" i="7"/>
  <c r="U43" i="7"/>
  <c r="T43" i="7"/>
  <c r="O43" i="7"/>
  <c r="N43" i="7"/>
  <c r="M43" i="7"/>
  <c r="K43" i="7"/>
  <c r="I43" i="7"/>
  <c r="G43" i="7"/>
  <c r="U42" i="7"/>
  <c r="T42" i="7"/>
  <c r="O42" i="7"/>
  <c r="N42" i="7"/>
  <c r="M42" i="7"/>
  <c r="K42" i="7"/>
  <c r="I42" i="7"/>
  <c r="G42" i="7"/>
  <c r="U41" i="7"/>
  <c r="T41" i="7"/>
  <c r="O41" i="7"/>
  <c r="N41" i="7"/>
  <c r="M41" i="7"/>
  <c r="K41" i="7"/>
  <c r="I41" i="7"/>
  <c r="G41" i="7"/>
  <c r="S40" i="7"/>
  <c r="R40" i="7"/>
  <c r="Q40" i="7"/>
  <c r="T40" i="7" s="1"/>
  <c r="P40" i="7"/>
  <c r="U40" i="7" s="1"/>
  <c r="L40" i="7"/>
  <c r="J40" i="7"/>
  <c r="H40" i="7"/>
  <c r="F40" i="7"/>
  <c r="E40" i="7"/>
  <c r="K40" i="7" s="1"/>
  <c r="D40" i="7"/>
  <c r="G40" i="7" s="1"/>
  <c r="U39" i="7"/>
  <c r="T39" i="7"/>
  <c r="O39" i="7"/>
  <c r="N39" i="7"/>
  <c r="M39" i="7"/>
  <c r="K39" i="7"/>
  <c r="I39" i="7"/>
  <c r="G39" i="7"/>
  <c r="U38" i="7"/>
  <c r="T38" i="7"/>
  <c r="O38" i="7"/>
  <c r="N38" i="7"/>
  <c r="M38" i="7"/>
  <c r="K38" i="7"/>
  <c r="I38" i="7"/>
  <c r="G38" i="7"/>
  <c r="U37" i="7"/>
  <c r="T37" i="7"/>
  <c r="O37" i="7"/>
  <c r="N37" i="7"/>
  <c r="M37" i="7"/>
  <c r="K37" i="7"/>
  <c r="I37" i="7"/>
  <c r="G37" i="7"/>
  <c r="U36" i="7"/>
  <c r="T36" i="7"/>
  <c r="O36" i="7"/>
  <c r="N36" i="7"/>
  <c r="M36" i="7"/>
  <c r="K36" i="7"/>
  <c r="I36" i="7"/>
  <c r="G36" i="7"/>
  <c r="S35" i="7"/>
  <c r="R35" i="7"/>
  <c r="Q35" i="7"/>
  <c r="T35" i="7" s="1"/>
  <c r="P35" i="7"/>
  <c r="L35" i="7"/>
  <c r="J35" i="7"/>
  <c r="H35" i="7"/>
  <c r="U35" i="7" s="1"/>
  <c r="F35" i="7"/>
  <c r="E35" i="7"/>
  <c r="D35" i="7"/>
  <c r="I35" i="7" s="1"/>
  <c r="U34" i="7"/>
  <c r="T34" i="7"/>
  <c r="O34" i="7"/>
  <c r="N34" i="7"/>
  <c r="M34" i="7"/>
  <c r="K34" i="7"/>
  <c r="I34" i="7"/>
  <c r="G34" i="7"/>
  <c r="U33" i="7"/>
  <c r="T33" i="7"/>
  <c r="O33" i="7"/>
  <c r="N33" i="7"/>
  <c r="M33" i="7"/>
  <c r="K33" i="7"/>
  <c r="I33" i="7"/>
  <c r="G33" i="7"/>
  <c r="U32" i="7"/>
  <c r="T32" i="7"/>
  <c r="O32" i="7"/>
  <c r="N32" i="7"/>
  <c r="M32" i="7"/>
  <c r="K32" i="7"/>
  <c r="I32" i="7"/>
  <c r="G32" i="7"/>
  <c r="U31" i="7"/>
  <c r="T31" i="7"/>
  <c r="O31" i="7"/>
  <c r="N31" i="7"/>
  <c r="M31" i="7"/>
  <c r="K31" i="7"/>
  <c r="I31" i="7"/>
  <c r="G31" i="7"/>
  <c r="U30" i="7"/>
  <c r="T30" i="7"/>
  <c r="O30" i="7"/>
  <c r="N30" i="7"/>
  <c r="M30" i="7"/>
  <c r="K30" i="7"/>
  <c r="I30" i="7"/>
  <c r="G30" i="7"/>
  <c r="U29" i="7"/>
  <c r="T29" i="7"/>
  <c r="O29" i="7"/>
  <c r="N29" i="7"/>
  <c r="M29" i="7"/>
  <c r="K29" i="7"/>
  <c r="I29" i="7"/>
  <c r="G29" i="7"/>
  <c r="U28" i="7"/>
  <c r="T28" i="7"/>
  <c r="O28" i="7"/>
  <c r="N28" i="7"/>
  <c r="M28" i="7"/>
  <c r="K28" i="7"/>
  <c r="I28" i="7"/>
  <c r="G28" i="7"/>
  <c r="S27" i="7"/>
  <c r="R27" i="7"/>
  <c r="Q27" i="7"/>
  <c r="P27" i="7"/>
  <c r="L27" i="7"/>
  <c r="J27" i="7"/>
  <c r="H27" i="7"/>
  <c r="G27" i="7"/>
  <c r="F27" i="7"/>
  <c r="E27" i="7"/>
  <c r="D27" i="7"/>
  <c r="U26" i="7"/>
  <c r="T26" i="7"/>
  <c r="N26" i="7"/>
  <c r="O26" i="7" s="1"/>
  <c r="M26" i="7"/>
  <c r="K26" i="7"/>
  <c r="I26" i="7"/>
  <c r="G26" i="7"/>
  <c r="U25" i="7"/>
  <c r="T25" i="7"/>
  <c r="O25" i="7"/>
  <c r="N25" i="7"/>
  <c r="M25" i="7"/>
  <c r="K25" i="7"/>
  <c r="I25" i="7"/>
  <c r="G25" i="7"/>
  <c r="U24" i="7"/>
  <c r="T24" i="7"/>
  <c r="O24" i="7"/>
  <c r="N24" i="7"/>
  <c r="M24" i="7"/>
  <c r="K24" i="7"/>
  <c r="I24" i="7"/>
  <c r="G24" i="7"/>
  <c r="U23" i="7"/>
  <c r="T23" i="7"/>
  <c r="N23" i="7"/>
  <c r="O23" i="7" s="1"/>
  <c r="M23" i="7"/>
  <c r="K23" i="7"/>
  <c r="I23" i="7"/>
  <c r="G23" i="7"/>
  <c r="U22" i="7"/>
  <c r="T22" i="7"/>
  <c r="O22" i="7"/>
  <c r="N22" i="7"/>
  <c r="M22" i="7"/>
  <c r="K22" i="7"/>
  <c r="I22" i="7"/>
  <c r="G22" i="7"/>
  <c r="U21" i="7"/>
  <c r="T21" i="7"/>
  <c r="O21" i="7"/>
  <c r="N21" i="7"/>
  <c r="M21" i="7"/>
  <c r="K21" i="7"/>
  <c r="I21" i="7"/>
  <c r="G21" i="7"/>
  <c r="U20" i="7"/>
  <c r="T20" i="7"/>
  <c r="O20" i="7"/>
  <c r="N20" i="7"/>
  <c r="M20" i="7"/>
  <c r="K20" i="7"/>
  <c r="I20" i="7"/>
  <c r="G20" i="7"/>
  <c r="T19" i="7"/>
  <c r="S19" i="7"/>
  <c r="R19" i="7"/>
  <c r="Q19" i="7"/>
  <c r="P19" i="7"/>
  <c r="L19" i="7"/>
  <c r="J19" i="7"/>
  <c r="H19" i="7"/>
  <c r="F19" i="7"/>
  <c r="N19" i="7" s="1"/>
  <c r="E19" i="7"/>
  <c r="D19" i="7"/>
  <c r="U18" i="7"/>
  <c r="T18" i="7"/>
  <c r="O18" i="7"/>
  <c r="N18" i="7"/>
  <c r="M18" i="7"/>
  <c r="K18" i="7"/>
  <c r="I18" i="7"/>
  <c r="G18" i="7"/>
  <c r="U17" i="7"/>
  <c r="T17" i="7"/>
  <c r="O17" i="7"/>
  <c r="N17" i="7"/>
  <c r="M17" i="7"/>
  <c r="K17" i="7"/>
  <c r="I17" i="7"/>
  <c r="G17" i="7"/>
  <c r="U16" i="7"/>
  <c r="T16" i="7"/>
  <c r="O16" i="7"/>
  <c r="N16" i="7"/>
  <c r="M16" i="7"/>
  <c r="K16" i="7"/>
  <c r="I16" i="7"/>
  <c r="G16" i="7"/>
  <c r="U15" i="7"/>
  <c r="T15" i="7"/>
  <c r="O15" i="7"/>
  <c r="N15" i="7"/>
  <c r="M15" i="7"/>
  <c r="K15" i="7"/>
  <c r="I15" i="7"/>
  <c r="G15" i="7"/>
  <c r="U14" i="7"/>
  <c r="T14" i="7"/>
  <c r="N14" i="7"/>
  <c r="O14" i="7" s="1"/>
  <c r="M14" i="7"/>
  <c r="K14" i="7"/>
  <c r="I14" i="7"/>
  <c r="G14" i="7"/>
  <c r="U13" i="7"/>
  <c r="T13" i="7"/>
  <c r="O13" i="7"/>
  <c r="N13" i="7"/>
  <c r="M13" i="7"/>
  <c r="K13" i="7"/>
  <c r="I13" i="7"/>
  <c r="G13" i="7"/>
  <c r="U12" i="7"/>
  <c r="T12" i="7"/>
  <c r="O12" i="7"/>
  <c r="N12" i="7"/>
  <c r="M12" i="7"/>
  <c r="K12" i="7"/>
  <c r="I12" i="7"/>
  <c r="G12" i="7"/>
  <c r="U11" i="7"/>
  <c r="T11" i="7"/>
  <c r="N11" i="7"/>
  <c r="O11" i="7" s="1"/>
  <c r="M11" i="7"/>
  <c r="K11" i="7"/>
  <c r="I11" i="7"/>
  <c r="G11" i="7"/>
  <c r="S10" i="7"/>
  <c r="R10" i="7"/>
  <c r="Q10" i="7"/>
  <c r="P10" i="7"/>
  <c r="L10" i="7"/>
  <c r="J10" i="7"/>
  <c r="K10" i="7" s="1"/>
  <c r="H10" i="7"/>
  <c r="F10" i="7"/>
  <c r="G10" i="7" s="1"/>
  <c r="E10" i="7"/>
  <c r="D10" i="7"/>
  <c r="I10" i="7" s="1"/>
  <c r="U9" i="7"/>
  <c r="T9" i="7"/>
  <c r="N9" i="7"/>
  <c r="O9" i="7" s="1"/>
  <c r="M9" i="7"/>
  <c r="K9" i="7"/>
  <c r="I9" i="7"/>
  <c r="G9" i="7"/>
  <c r="U8" i="7"/>
  <c r="T8" i="7"/>
  <c r="N8" i="7"/>
  <c r="O8" i="7" s="1"/>
  <c r="M8" i="7"/>
  <c r="K8" i="7"/>
  <c r="I8" i="7"/>
  <c r="G8" i="7"/>
  <c r="S339" i="6"/>
  <c r="R339" i="6"/>
  <c r="Q339" i="6"/>
  <c r="P339" i="6"/>
  <c r="L339" i="6"/>
  <c r="J339" i="6"/>
  <c r="H339" i="6"/>
  <c r="F339" i="6"/>
  <c r="E339" i="6"/>
  <c r="K339" i="6" s="1"/>
  <c r="D339" i="6"/>
  <c r="S338" i="6"/>
  <c r="R338" i="6"/>
  <c r="Q338" i="6"/>
  <c r="T338" i="6" s="1"/>
  <c r="P338" i="6"/>
  <c r="U338" i="6" s="1"/>
  <c r="L338" i="6"/>
  <c r="M338" i="6" s="1"/>
  <c r="J338" i="6"/>
  <c r="H338" i="6"/>
  <c r="F338" i="6"/>
  <c r="E338" i="6"/>
  <c r="D338" i="6"/>
  <c r="S337" i="6"/>
  <c r="T337" i="6" s="1"/>
  <c r="R337" i="6"/>
  <c r="Q337" i="6"/>
  <c r="P337" i="6"/>
  <c r="U337" i="6" s="1"/>
  <c r="L337" i="6"/>
  <c r="K337" i="6"/>
  <c r="J337" i="6"/>
  <c r="H337" i="6"/>
  <c r="F337" i="6"/>
  <c r="E337" i="6"/>
  <c r="M337" i="6" s="1"/>
  <c r="D337" i="6"/>
  <c r="I337" i="6" s="1"/>
  <c r="U336" i="6"/>
  <c r="T336" i="6"/>
  <c r="O336" i="6"/>
  <c r="N336" i="6"/>
  <c r="M336" i="6"/>
  <c r="K336" i="6"/>
  <c r="I336" i="6"/>
  <c r="G336" i="6"/>
  <c r="U335" i="6"/>
  <c r="T335" i="6"/>
  <c r="N335" i="6"/>
  <c r="O335" i="6" s="1"/>
  <c r="M335" i="6"/>
  <c r="K335" i="6"/>
  <c r="I335" i="6"/>
  <c r="G335" i="6"/>
  <c r="U334" i="6"/>
  <c r="T334" i="6"/>
  <c r="N334" i="6"/>
  <c r="O334" i="6" s="1"/>
  <c r="M334" i="6"/>
  <c r="K334" i="6"/>
  <c r="I334" i="6"/>
  <c r="G334" i="6"/>
  <c r="U333" i="6"/>
  <c r="T333" i="6"/>
  <c r="N333" i="6"/>
  <c r="O333" i="6" s="1"/>
  <c r="M333" i="6"/>
  <c r="K333" i="6"/>
  <c r="I333" i="6"/>
  <c r="G333" i="6"/>
  <c r="U332" i="6"/>
  <c r="S332" i="6"/>
  <c r="R332" i="6"/>
  <c r="Q332" i="6"/>
  <c r="T332" i="6" s="1"/>
  <c r="P332" i="6"/>
  <c r="L332" i="6"/>
  <c r="J332" i="6"/>
  <c r="H332" i="6"/>
  <c r="F332" i="6"/>
  <c r="E332" i="6"/>
  <c r="D332" i="6"/>
  <c r="U331" i="6"/>
  <c r="T331" i="6"/>
  <c r="O331" i="6"/>
  <c r="N331" i="6"/>
  <c r="M331" i="6"/>
  <c r="K331" i="6"/>
  <c r="I331" i="6"/>
  <c r="G331" i="6"/>
  <c r="U330" i="6"/>
  <c r="T330" i="6"/>
  <c r="O330" i="6"/>
  <c r="N330" i="6"/>
  <c r="M330" i="6"/>
  <c r="K330" i="6"/>
  <c r="I330" i="6"/>
  <c r="G330" i="6"/>
  <c r="U329" i="6"/>
  <c r="T329" i="6"/>
  <c r="O329" i="6"/>
  <c r="N329" i="6"/>
  <c r="M329" i="6"/>
  <c r="K329" i="6"/>
  <c r="I329" i="6"/>
  <c r="G329" i="6"/>
  <c r="U328" i="6"/>
  <c r="T328" i="6"/>
  <c r="O328" i="6"/>
  <c r="N328" i="6"/>
  <c r="M328" i="6"/>
  <c r="K328" i="6"/>
  <c r="I328" i="6"/>
  <c r="G328" i="6"/>
  <c r="U327" i="6"/>
  <c r="T327" i="6"/>
  <c r="O327" i="6"/>
  <c r="N327" i="6"/>
  <c r="M327" i="6"/>
  <c r="K327" i="6"/>
  <c r="I327" i="6"/>
  <c r="G327" i="6"/>
  <c r="U326" i="6"/>
  <c r="T326" i="6"/>
  <c r="O326" i="6"/>
  <c r="N326" i="6"/>
  <c r="M326" i="6"/>
  <c r="K326" i="6"/>
  <c r="I326" i="6"/>
  <c r="G326" i="6"/>
  <c r="U325" i="6"/>
  <c r="T325" i="6"/>
  <c r="O325" i="6"/>
  <c r="N325" i="6"/>
  <c r="M325" i="6"/>
  <c r="K325" i="6"/>
  <c r="I325" i="6"/>
  <c r="G325" i="6"/>
  <c r="U324" i="6"/>
  <c r="T324" i="6"/>
  <c r="O324" i="6"/>
  <c r="N324" i="6"/>
  <c r="M324" i="6"/>
  <c r="K324" i="6"/>
  <c r="I324" i="6"/>
  <c r="G324" i="6"/>
  <c r="S323" i="6"/>
  <c r="T323" i="6" s="1"/>
  <c r="R323" i="6"/>
  <c r="Q323" i="6"/>
  <c r="P323" i="6"/>
  <c r="L323" i="6"/>
  <c r="K323" i="6"/>
  <c r="J323" i="6"/>
  <c r="H323" i="6"/>
  <c r="G323" i="6"/>
  <c r="F323" i="6"/>
  <c r="E323" i="6"/>
  <c r="M323" i="6" s="1"/>
  <c r="D323" i="6"/>
  <c r="U322" i="6"/>
  <c r="T322" i="6"/>
  <c r="N322" i="6"/>
  <c r="O322" i="6" s="1"/>
  <c r="M322" i="6"/>
  <c r="K322" i="6"/>
  <c r="I322" i="6"/>
  <c r="G322" i="6"/>
  <c r="U321" i="6"/>
  <c r="T321" i="6"/>
  <c r="N321" i="6"/>
  <c r="O321" i="6" s="1"/>
  <c r="M321" i="6"/>
  <c r="K321" i="6"/>
  <c r="I321" i="6"/>
  <c r="G321" i="6"/>
  <c r="U320" i="6"/>
  <c r="T320" i="6"/>
  <c r="O320" i="6"/>
  <c r="N320" i="6"/>
  <c r="M320" i="6"/>
  <c r="K320" i="6"/>
  <c r="I320" i="6"/>
  <c r="G320" i="6"/>
  <c r="U319" i="6"/>
  <c r="T319" i="6"/>
  <c r="N319" i="6"/>
  <c r="O319" i="6" s="1"/>
  <c r="M319" i="6"/>
  <c r="K319" i="6"/>
  <c r="I319" i="6"/>
  <c r="G319" i="6"/>
  <c r="U318" i="6"/>
  <c r="T318" i="6"/>
  <c r="N318" i="6"/>
  <c r="O318" i="6" s="1"/>
  <c r="M318" i="6"/>
  <c r="K318" i="6"/>
  <c r="I318" i="6"/>
  <c r="G318" i="6"/>
  <c r="U317" i="6"/>
  <c r="S317" i="6"/>
  <c r="R317" i="6"/>
  <c r="Q317" i="6"/>
  <c r="P317" i="6"/>
  <c r="L317" i="6"/>
  <c r="J317" i="6"/>
  <c r="H317" i="6"/>
  <c r="F317" i="6"/>
  <c r="E317" i="6"/>
  <c r="D317" i="6"/>
  <c r="U316" i="6"/>
  <c r="T316" i="6"/>
  <c r="O316" i="6"/>
  <c r="N316" i="6"/>
  <c r="M316" i="6"/>
  <c r="K316" i="6"/>
  <c r="I316" i="6"/>
  <c r="G316" i="6"/>
  <c r="U315" i="6"/>
  <c r="T315" i="6"/>
  <c r="O315" i="6"/>
  <c r="N315" i="6"/>
  <c r="M315" i="6"/>
  <c r="K315" i="6"/>
  <c r="I315" i="6"/>
  <c r="G315" i="6"/>
  <c r="U314" i="6"/>
  <c r="T314" i="6"/>
  <c r="O314" i="6"/>
  <c r="N314" i="6"/>
  <c r="M314" i="6"/>
  <c r="K314" i="6"/>
  <c r="I314" i="6"/>
  <c r="G314" i="6"/>
  <c r="U313" i="6"/>
  <c r="T313" i="6"/>
  <c r="O313" i="6"/>
  <c r="N313" i="6"/>
  <c r="M313" i="6"/>
  <c r="K313" i="6"/>
  <c r="I313" i="6"/>
  <c r="G313" i="6"/>
  <c r="U312" i="6"/>
  <c r="T312" i="6"/>
  <c r="O312" i="6"/>
  <c r="N312" i="6"/>
  <c r="M312" i="6"/>
  <c r="K312" i="6"/>
  <c r="I312" i="6"/>
  <c r="G312" i="6"/>
  <c r="U311" i="6"/>
  <c r="T311" i="6"/>
  <c r="O311" i="6"/>
  <c r="N311" i="6"/>
  <c r="M311" i="6"/>
  <c r="K311" i="6"/>
  <c r="I311" i="6"/>
  <c r="G311" i="6"/>
  <c r="S310" i="6"/>
  <c r="R310" i="6"/>
  <c r="Q310" i="6"/>
  <c r="P310" i="6"/>
  <c r="L310" i="6"/>
  <c r="J310" i="6"/>
  <c r="H310" i="6"/>
  <c r="F310" i="6"/>
  <c r="E310" i="6"/>
  <c r="D310" i="6"/>
  <c r="G310" i="6" s="1"/>
  <c r="U309" i="6"/>
  <c r="T309" i="6"/>
  <c r="N309" i="6"/>
  <c r="O309" i="6" s="1"/>
  <c r="M309" i="6"/>
  <c r="K309" i="6"/>
  <c r="I309" i="6"/>
  <c r="G309" i="6"/>
  <c r="U308" i="6"/>
  <c r="T308" i="6"/>
  <c r="N308" i="6"/>
  <c r="O308" i="6" s="1"/>
  <c r="M308" i="6"/>
  <c r="K308" i="6"/>
  <c r="I308" i="6"/>
  <c r="G308" i="6"/>
  <c r="U307" i="6"/>
  <c r="T307" i="6"/>
  <c r="N307" i="6"/>
  <c r="O307" i="6" s="1"/>
  <c r="M307" i="6"/>
  <c r="K307" i="6"/>
  <c r="I307" i="6"/>
  <c r="G307" i="6"/>
  <c r="U306" i="6"/>
  <c r="T306" i="6"/>
  <c r="N306" i="6"/>
  <c r="O306" i="6" s="1"/>
  <c r="M306" i="6"/>
  <c r="K306" i="6"/>
  <c r="I306" i="6"/>
  <c r="G306" i="6"/>
  <c r="U305" i="6"/>
  <c r="T305" i="6"/>
  <c r="N305" i="6"/>
  <c r="O305" i="6" s="1"/>
  <c r="M305" i="6"/>
  <c r="K305" i="6"/>
  <c r="I305" i="6"/>
  <c r="G305" i="6"/>
  <c r="U304" i="6"/>
  <c r="T304" i="6"/>
  <c r="N304" i="6"/>
  <c r="O304" i="6" s="1"/>
  <c r="M304" i="6"/>
  <c r="K304" i="6"/>
  <c r="I304" i="6"/>
  <c r="G304" i="6"/>
  <c r="S303" i="6"/>
  <c r="R303" i="6"/>
  <c r="Q303" i="6"/>
  <c r="T303" i="6" s="1"/>
  <c r="P303" i="6"/>
  <c r="M303" i="6"/>
  <c r="L303" i="6"/>
  <c r="J303" i="6"/>
  <c r="H303" i="6"/>
  <c r="U303" i="6" s="1"/>
  <c r="F303" i="6"/>
  <c r="E303" i="6"/>
  <c r="K303" i="6" s="1"/>
  <c r="D303" i="6"/>
  <c r="U302" i="6"/>
  <c r="T302" i="6"/>
  <c r="N302" i="6"/>
  <c r="O302" i="6" s="1"/>
  <c r="M302" i="6"/>
  <c r="K302" i="6"/>
  <c r="I302" i="6"/>
  <c r="G302" i="6"/>
  <c r="S299" i="6"/>
  <c r="R299" i="6"/>
  <c r="Q299" i="6"/>
  <c r="P299" i="6"/>
  <c r="U299" i="6" s="1"/>
  <c r="L299" i="6"/>
  <c r="J299" i="6"/>
  <c r="H299" i="6"/>
  <c r="G299" i="6"/>
  <c r="F299" i="6"/>
  <c r="N299" i="6" s="1"/>
  <c r="E299" i="6"/>
  <c r="M299" i="6" s="1"/>
  <c r="D299" i="6"/>
  <c r="I299" i="6" s="1"/>
  <c r="S298" i="6"/>
  <c r="R298" i="6"/>
  <c r="Q298" i="6"/>
  <c r="T298" i="6" s="1"/>
  <c r="P298" i="6"/>
  <c r="M298" i="6"/>
  <c r="L298" i="6"/>
  <c r="J298" i="6"/>
  <c r="H298" i="6"/>
  <c r="U298" i="6" s="1"/>
  <c r="F298" i="6"/>
  <c r="E298" i="6"/>
  <c r="D298" i="6"/>
  <c r="U297" i="6"/>
  <c r="T297" i="6"/>
  <c r="O297" i="6"/>
  <c r="N297" i="6"/>
  <c r="M297" i="6"/>
  <c r="K297" i="6"/>
  <c r="I297" i="6"/>
  <c r="G297" i="6"/>
  <c r="U296" i="6"/>
  <c r="T296" i="6"/>
  <c r="N296" i="6"/>
  <c r="O296" i="6" s="1"/>
  <c r="M296" i="6"/>
  <c r="K296" i="6"/>
  <c r="I296" i="6"/>
  <c r="G296" i="6"/>
  <c r="U295" i="6"/>
  <c r="T295" i="6"/>
  <c r="N295" i="6"/>
  <c r="O295" i="6" s="1"/>
  <c r="M295" i="6"/>
  <c r="K295" i="6"/>
  <c r="I295" i="6"/>
  <c r="G295" i="6"/>
  <c r="U294" i="6"/>
  <c r="T294" i="6"/>
  <c r="O294" i="6"/>
  <c r="N294" i="6"/>
  <c r="M294" i="6"/>
  <c r="K294" i="6"/>
  <c r="I294" i="6"/>
  <c r="G294" i="6"/>
  <c r="U293" i="6"/>
  <c r="T293" i="6"/>
  <c r="N293" i="6"/>
  <c r="O293" i="6" s="1"/>
  <c r="M293" i="6"/>
  <c r="K293" i="6"/>
  <c r="I293" i="6"/>
  <c r="G293" i="6"/>
  <c r="S292" i="6"/>
  <c r="R292" i="6"/>
  <c r="Q292" i="6"/>
  <c r="P292" i="6"/>
  <c r="U292" i="6" s="1"/>
  <c r="L292" i="6"/>
  <c r="J292" i="6"/>
  <c r="H292" i="6"/>
  <c r="G292" i="6"/>
  <c r="F292" i="6"/>
  <c r="N292" i="6" s="1"/>
  <c r="E292" i="6"/>
  <c r="M292" i="6" s="1"/>
  <c r="D292" i="6"/>
  <c r="I292" i="6" s="1"/>
  <c r="U291" i="6"/>
  <c r="T291" i="6"/>
  <c r="O291" i="6"/>
  <c r="N291" i="6"/>
  <c r="M291" i="6"/>
  <c r="K291" i="6"/>
  <c r="I291" i="6"/>
  <c r="G291" i="6"/>
  <c r="U290" i="6"/>
  <c r="T290" i="6"/>
  <c r="N290" i="6"/>
  <c r="O290" i="6" s="1"/>
  <c r="M290" i="6"/>
  <c r="K290" i="6"/>
  <c r="I290" i="6"/>
  <c r="G290" i="6"/>
  <c r="U289" i="6"/>
  <c r="T289" i="6"/>
  <c r="O289" i="6"/>
  <c r="N289" i="6"/>
  <c r="M289" i="6"/>
  <c r="K289" i="6"/>
  <c r="I289" i="6"/>
  <c r="G289" i="6"/>
  <c r="U288" i="6"/>
  <c r="T288" i="6"/>
  <c r="O288" i="6"/>
  <c r="N288" i="6"/>
  <c r="M288" i="6"/>
  <c r="K288" i="6"/>
  <c r="I288" i="6"/>
  <c r="G288" i="6"/>
  <c r="U287" i="6"/>
  <c r="T287" i="6"/>
  <c r="O287" i="6"/>
  <c r="N287" i="6"/>
  <c r="M287" i="6"/>
  <c r="K287" i="6"/>
  <c r="I287" i="6"/>
  <c r="G287" i="6"/>
  <c r="U286" i="6"/>
  <c r="T286" i="6"/>
  <c r="O286" i="6"/>
  <c r="N286" i="6"/>
  <c r="M286" i="6"/>
  <c r="K286" i="6"/>
  <c r="I286" i="6"/>
  <c r="G286" i="6"/>
  <c r="U285" i="6"/>
  <c r="S285" i="6"/>
  <c r="R285" i="6"/>
  <c r="Q285" i="6"/>
  <c r="T285" i="6" s="1"/>
  <c r="P285" i="6"/>
  <c r="L285" i="6"/>
  <c r="J285" i="6"/>
  <c r="H285" i="6"/>
  <c r="F285" i="6"/>
  <c r="N285" i="6" s="1"/>
  <c r="E285" i="6"/>
  <c r="D285" i="6"/>
  <c r="U284" i="6"/>
  <c r="T284" i="6"/>
  <c r="O284" i="6"/>
  <c r="N284" i="6"/>
  <c r="M284" i="6"/>
  <c r="K284" i="6"/>
  <c r="I284" i="6"/>
  <c r="G284" i="6"/>
  <c r="U283" i="6"/>
  <c r="T283" i="6"/>
  <c r="O283" i="6"/>
  <c r="N283" i="6"/>
  <c r="M283" i="6"/>
  <c r="K283" i="6"/>
  <c r="I283" i="6"/>
  <c r="G283" i="6"/>
  <c r="U282" i="6"/>
  <c r="T282" i="6"/>
  <c r="O282" i="6"/>
  <c r="N282" i="6"/>
  <c r="M282" i="6"/>
  <c r="K282" i="6"/>
  <c r="I282" i="6"/>
  <c r="G282" i="6"/>
  <c r="U281" i="6"/>
  <c r="T281" i="6"/>
  <c r="O281" i="6"/>
  <c r="N281" i="6"/>
  <c r="M281" i="6"/>
  <c r="K281" i="6"/>
  <c r="I281" i="6"/>
  <c r="G281" i="6"/>
  <c r="U280" i="6"/>
  <c r="T280" i="6"/>
  <c r="O280" i="6"/>
  <c r="N280" i="6"/>
  <c r="M280" i="6"/>
  <c r="K280" i="6"/>
  <c r="I280" i="6"/>
  <c r="G280" i="6"/>
  <c r="U279" i="6"/>
  <c r="T279" i="6"/>
  <c r="O279" i="6"/>
  <c r="N279" i="6"/>
  <c r="M279" i="6"/>
  <c r="K279" i="6"/>
  <c r="I279" i="6"/>
  <c r="G279" i="6"/>
  <c r="U278" i="6"/>
  <c r="T278" i="6"/>
  <c r="O278" i="6"/>
  <c r="N278" i="6"/>
  <c r="M278" i="6"/>
  <c r="K278" i="6"/>
  <c r="I278" i="6"/>
  <c r="G278" i="6"/>
  <c r="U277" i="6"/>
  <c r="T277" i="6"/>
  <c r="O277" i="6"/>
  <c r="N277" i="6"/>
  <c r="M277" i="6"/>
  <c r="K277" i="6"/>
  <c r="I277" i="6"/>
  <c r="G277" i="6"/>
  <c r="U276" i="6"/>
  <c r="T276" i="6"/>
  <c r="O276" i="6"/>
  <c r="N276" i="6"/>
  <c r="M276" i="6"/>
  <c r="K276" i="6"/>
  <c r="I276" i="6"/>
  <c r="G276" i="6"/>
  <c r="S275" i="6"/>
  <c r="R275" i="6"/>
  <c r="Q275" i="6"/>
  <c r="P275" i="6"/>
  <c r="U275" i="6" s="1"/>
  <c r="L275" i="6"/>
  <c r="J275" i="6"/>
  <c r="H275" i="6"/>
  <c r="F275" i="6"/>
  <c r="E275" i="6"/>
  <c r="M275" i="6" s="1"/>
  <c r="D275" i="6"/>
  <c r="I275" i="6" s="1"/>
  <c r="U274" i="6"/>
  <c r="T274" i="6"/>
  <c r="N274" i="6"/>
  <c r="O274" i="6" s="1"/>
  <c r="M274" i="6"/>
  <c r="K274" i="6"/>
  <c r="I274" i="6"/>
  <c r="G274" i="6"/>
  <c r="U273" i="6"/>
  <c r="T273" i="6"/>
  <c r="O273" i="6"/>
  <c r="N273" i="6"/>
  <c r="M273" i="6"/>
  <c r="K273" i="6"/>
  <c r="I273" i="6"/>
  <c r="G273" i="6"/>
  <c r="U272" i="6"/>
  <c r="T272" i="6"/>
  <c r="O272" i="6"/>
  <c r="N272" i="6"/>
  <c r="M272" i="6"/>
  <c r="K272" i="6"/>
  <c r="I272" i="6"/>
  <c r="G272" i="6"/>
  <c r="U271" i="6"/>
  <c r="T271" i="6"/>
  <c r="O271" i="6"/>
  <c r="N271" i="6"/>
  <c r="M271" i="6"/>
  <c r="K271" i="6"/>
  <c r="I271" i="6"/>
  <c r="G271" i="6"/>
  <c r="U270" i="6"/>
  <c r="T270" i="6"/>
  <c r="O270" i="6"/>
  <c r="N270" i="6"/>
  <c r="M270" i="6"/>
  <c r="K270" i="6"/>
  <c r="I270" i="6"/>
  <c r="G270" i="6"/>
  <c r="U269" i="6"/>
  <c r="T269" i="6"/>
  <c r="O269" i="6"/>
  <c r="N269" i="6"/>
  <c r="M269" i="6"/>
  <c r="K269" i="6"/>
  <c r="I269" i="6"/>
  <c r="G269" i="6"/>
  <c r="U268" i="6"/>
  <c r="T268" i="6"/>
  <c r="O268" i="6"/>
  <c r="N268" i="6"/>
  <c r="M268" i="6"/>
  <c r="K268" i="6"/>
  <c r="I268" i="6"/>
  <c r="G268" i="6"/>
  <c r="S267" i="6"/>
  <c r="T267" i="6" s="1"/>
  <c r="R267" i="6"/>
  <c r="Q267" i="6"/>
  <c r="P267" i="6"/>
  <c r="L267" i="6"/>
  <c r="M267" i="6" s="1"/>
  <c r="J267" i="6"/>
  <c r="H267" i="6"/>
  <c r="F267" i="6"/>
  <c r="E267" i="6"/>
  <c r="D267" i="6"/>
  <c r="U266" i="6"/>
  <c r="T266" i="6"/>
  <c r="O266" i="6"/>
  <c r="N266" i="6"/>
  <c r="M266" i="6"/>
  <c r="K266" i="6"/>
  <c r="I266" i="6"/>
  <c r="G266" i="6"/>
  <c r="U265" i="6"/>
  <c r="T265" i="6"/>
  <c r="O265" i="6"/>
  <c r="N265" i="6"/>
  <c r="M265" i="6"/>
  <c r="K265" i="6"/>
  <c r="I265" i="6"/>
  <c r="G265" i="6"/>
  <c r="U264" i="6"/>
  <c r="T264" i="6"/>
  <c r="N264" i="6"/>
  <c r="O264" i="6" s="1"/>
  <c r="M264" i="6"/>
  <c r="K264" i="6"/>
  <c r="I264" i="6"/>
  <c r="G264" i="6"/>
  <c r="U263" i="6"/>
  <c r="T263" i="6"/>
  <c r="O263" i="6"/>
  <c r="N263" i="6"/>
  <c r="M263" i="6"/>
  <c r="K263" i="6"/>
  <c r="I263" i="6"/>
  <c r="G263" i="6"/>
  <c r="S260" i="6"/>
  <c r="R260" i="6"/>
  <c r="Q260" i="6"/>
  <c r="T260" i="6" s="1"/>
  <c r="P260" i="6"/>
  <c r="U260" i="6" s="1"/>
  <c r="L260" i="6"/>
  <c r="K260" i="6"/>
  <c r="J260" i="6"/>
  <c r="H260" i="6"/>
  <c r="F260" i="6"/>
  <c r="N260" i="6" s="1"/>
  <c r="O260" i="6" s="1"/>
  <c r="E260" i="6"/>
  <c r="M260" i="6" s="1"/>
  <c r="D260" i="6"/>
  <c r="I260" i="6" s="1"/>
  <c r="U259" i="6"/>
  <c r="S259" i="6"/>
  <c r="R259" i="6"/>
  <c r="Q259" i="6"/>
  <c r="T259" i="6" s="1"/>
  <c r="P259" i="6"/>
  <c r="L259" i="6"/>
  <c r="J259" i="6"/>
  <c r="H259" i="6"/>
  <c r="F259" i="6"/>
  <c r="N259" i="6" s="1"/>
  <c r="E259" i="6"/>
  <c r="D259" i="6"/>
  <c r="U258" i="6"/>
  <c r="T258" i="6"/>
  <c r="O258" i="6"/>
  <c r="N258" i="6"/>
  <c r="M258" i="6"/>
  <c r="K258" i="6"/>
  <c r="I258" i="6"/>
  <c r="G258" i="6"/>
  <c r="U257" i="6"/>
  <c r="T257" i="6"/>
  <c r="O257" i="6"/>
  <c r="N257" i="6"/>
  <c r="M257" i="6"/>
  <c r="K257" i="6"/>
  <c r="I257" i="6"/>
  <c r="G257" i="6"/>
  <c r="U256" i="6"/>
  <c r="T256" i="6"/>
  <c r="O256" i="6"/>
  <c r="N256" i="6"/>
  <c r="M256" i="6"/>
  <c r="K256" i="6"/>
  <c r="I256" i="6"/>
  <c r="G256" i="6"/>
  <c r="U255" i="6"/>
  <c r="T255" i="6"/>
  <c r="O255" i="6"/>
  <c r="N255" i="6"/>
  <c r="M255" i="6"/>
  <c r="K255" i="6"/>
  <c r="I255" i="6"/>
  <c r="G255" i="6"/>
  <c r="S254" i="6"/>
  <c r="R254" i="6"/>
  <c r="Q254" i="6"/>
  <c r="P254" i="6"/>
  <c r="U254" i="6" s="1"/>
  <c r="L254" i="6"/>
  <c r="J254" i="6"/>
  <c r="H254" i="6"/>
  <c r="F254" i="6"/>
  <c r="E254" i="6"/>
  <c r="M254" i="6" s="1"/>
  <c r="D254" i="6"/>
  <c r="I254" i="6" s="1"/>
  <c r="U253" i="6"/>
  <c r="T253" i="6"/>
  <c r="N253" i="6"/>
  <c r="O253" i="6" s="1"/>
  <c r="M253" i="6"/>
  <c r="K253" i="6"/>
  <c r="I253" i="6"/>
  <c r="G253" i="6"/>
  <c r="U252" i="6"/>
  <c r="T252" i="6"/>
  <c r="O252" i="6"/>
  <c r="N252" i="6"/>
  <c r="M252" i="6"/>
  <c r="K252" i="6"/>
  <c r="I252" i="6"/>
  <c r="G252" i="6"/>
  <c r="U251" i="6"/>
  <c r="T251" i="6"/>
  <c r="N251" i="6"/>
  <c r="O251" i="6" s="1"/>
  <c r="M251" i="6"/>
  <c r="K251" i="6"/>
  <c r="I251" i="6"/>
  <c r="G251" i="6"/>
  <c r="U250" i="6"/>
  <c r="T250" i="6"/>
  <c r="O250" i="6"/>
  <c r="N250" i="6"/>
  <c r="M250" i="6"/>
  <c r="K250" i="6"/>
  <c r="I250" i="6"/>
  <c r="G250" i="6"/>
  <c r="U249" i="6"/>
  <c r="T249" i="6"/>
  <c r="N249" i="6"/>
  <c r="O249" i="6" s="1"/>
  <c r="M249" i="6"/>
  <c r="K249" i="6"/>
  <c r="I249" i="6"/>
  <c r="G249" i="6"/>
  <c r="U248" i="6"/>
  <c r="T248" i="6"/>
  <c r="O248" i="6"/>
  <c r="N248" i="6"/>
  <c r="M248" i="6"/>
  <c r="K248" i="6"/>
  <c r="I248" i="6"/>
  <c r="G248" i="6"/>
  <c r="S247" i="6"/>
  <c r="T247" i="6" s="1"/>
  <c r="R247" i="6"/>
  <c r="Q247" i="6"/>
  <c r="P247" i="6"/>
  <c r="L247" i="6"/>
  <c r="M247" i="6" s="1"/>
  <c r="J247" i="6"/>
  <c r="H247" i="6"/>
  <c r="F247" i="6"/>
  <c r="E247" i="6"/>
  <c r="D247" i="6"/>
  <c r="U246" i="6"/>
  <c r="T246" i="6"/>
  <c r="O246" i="6"/>
  <c r="N246" i="6"/>
  <c r="M246" i="6"/>
  <c r="K246" i="6"/>
  <c r="I246" i="6"/>
  <c r="G246" i="6"/>
  <c r="U245" i="6"/>
  <c r="T245" i="6"/>
  <c r="O245" i="6"/>
  <c r="N245" i="6"/>
  <c r="M245" i="6"/>
  <c r="K245" i="6"/>
  <c r="I245" i="6"/>
  <c r="G245" i="6"/>
  <c r="U244" i="6"/>
  <c r="T244" i="6"/>
  <c r="O244" i="6"/>
  <c r="N244" i="6"/>
  <c r="M244" i="6"/>
  <c r="K244" i="6"/>
  <c r="I244" i="6"/>
  <c r="G244" i="6"/>
  <c r="U243" i="6"/>
  <c r="T243" i="6"/>
  <c r="N243" i="6"/>
  <c r="O243" i="6" s="1"/>
  <c r="M243" i="6"/>
  <c r="K243" i="6"/>
  <c r="I243" i="6"/>
  <c r="G243" i="6"/>
  <c r="U242" i="6"/>
  <c r="T242" i="6"/>
  <c r="O242" i="6"/>
  <c r="N242" i="6"/>
  <c r="M242" i="6"/>
  <c r="K242" i="6"/>
  <c r="I242" i="6"/>
  <c r="G242" i="6"/>
  <c r="U241" i="6"/>
  <c r="T241" i="6"/>
  <c r="N241" i="6"/>
  <c r="O241" i="6" s="1"/>
  <c r="M241" i="6"/>
  <c r="K241" i="6"/>
  <c r="I241" i="6"/>
  <c r="G241" i="6"/>
  <c r="S240" i="6"/>
  <c r="R240" i="6"/>
  <c r="Q240" i="6"/>
  <c r="P240" i="6"/>
  <c r="U240" i="6" s="1"/>
  <c r="L240" i="6"/>
  <c r="J240" i="6"/>
  <c r="H240" i="6"/>
  <c r="F240" i="6"/>
  <c r="E240" i="6"/>
  <c r="D240" i="6"/>
  <c r="I240" i="6" s="1"/>
  <c r="U239" i="6"/>
  <c r="T239" i="6"/>
  <c r="O239" i="6"/>
  <c r="N239" i="6"/>
  <c r="M239" i="6"/>
  <c r="K239" i="6"/>
  <c r="I239" i="6"/>
  <c r="G239" i="6"/>
  <c r="U238" i="6"/>
  <c r="T238" i="6"/>
  <c r="N238" i="6"/>
  <c r="O238" i="6" s="1"/>
  <c r="M238" i="6"/>
  <c r="K238" i="6"/>
  <c r="I238" i="6"/>
  <c r="G238" i="6"/>
  <c r="U237" i="6"/>
  <c r="T237" i="6"/>
  <c r="O237" i="6"/>
  <c r="N237" i="6"/>
  <c r="M237" i="6"/>
  <c r="K237" i="6"/>
  <c r="I237" i="6"/>
  <c r="G237" i="6"/>
  <c r="U236" i="6"/>
  <c r="T236" i="6"/>
  <c r="N236" i="6"/>
  <c r="O236" i="6" s="1"/>
  <c r="M236" i="6"/>
  <c r="K236" i="6"/>
  <c r="I236" i="6"/>
  <c r="G236" i="6"/>
  <c r="U235" i="6"/>
  <c r="T235" i="6"/>
  <c r="N235" i="6"/>
  <c r="O235" i="6" s="1"/>
  <c r="M235" i="6"/>
  <c r="K235" i="6"/>
  <c r="I235" i="6"/>
  <c r="G235" i="6"/>
  <c r="U234" i="6"/>
  <c r="T234" i="6"/>
  <c r="O234" i="6"/>
  <c r="N234" i="6"/>
  <c r="M234" i="6"/>
  <c r="K234" i="6"/>
  <c r="I234" i="6"/>
  <c r="G234" i="6"/>
  <c r="S231" i="6"/>
  <c r="R231" i="6"/>
  <c r="Q231" i="6"/>
  <c r="P231" i="6"/>
  <c r="L231" i="6"/>
  <c r="J231" i="6"/>
  <c r="H231" i="6"/>
  <c r="U231" i="6" s="1"/>
  <c r="F231" i="6"/>
  <c r="N231" i="6" s="1"/>
  <c r="E231" i="6"/>
  <c r="D231" i="6"/>
  <c r="S230" i="6"/>
  <c r="R230" i="6"/>
  <c r="Q230" i="6"/>
  <c r="P230" i="6"/>
  <c r="U230" i="6" s="1"/>
  <c r="L230" i="6"/>
  <c r="J230" i="6"/>
  <c r="K230" i="6" s="1"/>
  <c r="H230" i="6"/>
  <c r="F230" i="6"/>
  <c r="E230" i="6"/>
  <c r="D230" i="6"/>
  <c r="I230" i="6" s="1"/>
  <c r="U229" i="6"/>
  <c r="T229" i="6"/>
  <c r="O229" i="6"/>
  <c r="N229" i="6"/>
  <c r="M229" i="6"/>
  <c r="K229" i="6"/>
  <c r="I229" i="6"/>
  <c r="G229" i="6"/>
  <c r="U228" i="6"/>
  <c r="T228" i="6"/>
  <c r="O228" i="6"/>
  <c r="N228" i="6"/>
  <c r="M228" i="6"/>
  <c r="K228" i="6"/>
  <c r="I228" i="6"/>
  <c r="G228" i="6"/>
  <c r="U227" i="6"/>
  <c r="T227" i="6"/>
  <c r="O227" i="6"/>
  <c r="N227" i="6"/>
  <c r="M227" i="6"/>
  <c r="K227" i="6"/>
  <c r="I227" i="6"/>
  <c r="G227" i="6"/>
  <c r="U226" i="6"/>
  <c r="T226" i="6"/>
  <c r="O226" i="6"/>
  <c r="N226" i="6"/>
  <c r="M226" i="6"/>
  <c r="K226" i="6"/>
  <c r="I226" i="6"/>
  <c r="G226" i="6"/>
  <c r="U225" i="6"/>
  <c r="T225" i="6"/>
  <c r="O225" i="6"/>
  <c r="N225" i="6"/>
  <c r="M225" i="6"/>
  <c r="K225" i="6"/>
  <c r="I225" i="6"/>
  <c r="G225" i="6"/>
  <c r="S224" i="6"/>
  <c r="T224" i="6" s="1"/>
  <c r="R224" i="6"/>
  <c r="Q224" i="6"/>
  <c r="P224" i="6"/>
  <c r="L224" i="6"/>
  <c r="J224" i="6"/>
  <c r="H224" i="6"/>
  <c r="F224" i="6"/>
  <c r="E224" i="6"/>
  <c r="M224" i="6" s="1"/>
  <c r="D224" i="6"/>
  <c r="U223" i="6"/>
  <c r="T223" i="6"/>
  <c r="N223" i="6"/>
  <c r="O223" i="6" s="1"/>
  <c r="M223" i="6"/>
  <c r="K223" i="6"/>
  <c r="I223" i="6"/>
  <c r="G223" i="6"/>
  <c r="U222" i="6"/>
  <c r="T222" i="6"/>
  <c r="N222" i="6"/>
  <c r="O222" i="6" s="1"/>
  <c r="M222" i="6"/>
  <c r="K222" i="6"/>
  <c r="I222" i="6"/>
  <c r="G222" i="6"/>
  <c r="U221" i="6"/>
  <c r="T221" i="6"/>
  <c r="O221" i="6"/>
  <c r="N221" i="6"/>
  <c r="M221" i="6"/>
  <c r="K221" i="6"/>
  <c r="I221" i="6"/>
  <c r="G221" i="6"/>
  <c r="U220" i="6"/>
  <c r="T220" i="6"/>
  <c r="N220" i="6"/>
  <c r="O220" i="6" s="1"/>
  <c r="M220" i="6"/>
  <c r="K220" i="6"/>
  <c r="I220" i="6"/>
  <c r="G220" i="6"/>
  <c r="U219" i="6"/>
  <c r="T219" i="6"/>
  <c r="N219" i="6"/>
  <c r="O219" i="6" s="1"/>
  <c r="M219" i="6"/>
  <c r="K219" i="6"/>
  <c r="I219" i="6"/>
  <c r="G219" i="6"/>
  <c r="U218" i="6"/>
  <c r="T218" i="6"/>
  <c r="N218" i="6"/>
  <c r="O218" i="6" s="1"/>
  <c r="M218" i="6"/>
  <c r="K218" i="6"/>
  <c r="I218" i="6"/>
  <c r="G218" i="6"/>
  <c r="U217" i="6"/>
  <c r="T217" i="6"/>
  <c r="N217" i="6"/>
  <c r="O217" i="6" s="1"/>
  <c r="M217" i="6"/>
  <c r="K217" i="6"/>
  <c r="I217" i="6"/>
  <c r="G217" i="6"/>
  <c r="S216" i="6"/>
  <c r="R216" i="6"/>
  <c r="Q216" i="6"/>
  <c r="P216" i="6"/>
  <c r="U216" i="6" s="1"/>
  <c r="L216" i="6"/>
  <c r="J216" i="6"/>
  <c r="K216" i="6" s="1"/>
  <c r="I216" i="6"/>
  <c r="H216" i="6"/>
  <c r="F216" i="6"/>
  <c r="G216" i="6" s="1"/>
  <c r="E216" i="6"/>
  <c r="D216" i="6"/>
  <c r="U215" i="6"/>
  <c r="T215" i="6"/>
  <c r="O215" i="6"/>
  <c r="N215" i="6"/>
  <c r="M215" i="6"/>
  <c r="K215" i="6"/>
  <c r="I215" i="6"/>
  <c r="G215" i="6"/>
  <c r="U214" i="6"/>
  <c r="T214" i="6"/>
  <c r="O214" i="6"/>
  <c r="N214" i="6"/>
  <c r="M214" i="6"/>
  <c r="K214" i="6"/>
  <c r="I214" i="6"/>
  <c r="G214" i="6"/>
  <c r="U213" i="6"/>
  <c r="T213" i="6"/>
  <c r="O213" i="6"/>
  <c r="N213" i="6"/>
  <c r="M213" i="6"/>
  <c r="K213" i="6"/>
  <c r="I213" i="6"/>
  <c r="G213" i="6"/>
  <c r="U212" i="6"/>
  <c r="T212" i="6"/>
  <c r="O212" i="6"/>
  <c r="N212" i="6"/>
  <c r="M212" i="6"/>
  <c r="K212" i="6"/>
  <c r="I212" i="6"/>
  <c r="G212" i="6"/>
  <c r="U211" i="6"/>
  <c r="T211" i="6"/>
  <c r="O211" i="6"/>
  <c r="N211" i="6"/>
  <c r="M211" i="6"/>
  <c r="K211" i="6"/>
  <c r="I211" i="6"/>
  <c r="G211" i="6"/>
  <c r="U210" i="6"/>
  <c r="T210" i="6"/>
  <c r="O210" i="6"/>
  <c r="N210" i="6"/>
  <c r="M210" i="6"/>
  <c r="K210" i="6"/>
  <c r="I210" i="6"/>
  <c r="G210" i="6"/>
  <c r="U209" i="6"/>
  <c r="T209" i="6"/>
  <c r="O209" i="6"/>
  <c r="N209" i="6"/>
  <c r="M209" i="6"/>
  <c r="K209" i="6"/>
  <c r="I209" i="6"/>
  <c r="G209" i="6"/>
  <c r="U208" i="6"/>
  <c r="T208" i="6"/>
  <c r="O208" i="6"/>
  <c r="N208" i="6"/>
  <c r="M208" i="6"/>
  <c r="K208" i="6"/>
  <c r="I208" i="6"/>
  <c r="G208" i="6"/>
  <c r="S205" i="6"/>
  <c r="R205" i="6"/>
  <c r="Q205" i="6"/>
  <c r="T205" i="6" s="1"/>
  <c r="P205" i="6"/>
  <c r="U205" i="6" s="1"/>
  <c r="L205" i="6"/>
  <c r="J205" i="6"/>
  <c r="H205" i="6"/>
  <c r="F205" i="6"/>
  <c r="E205" i="6"/>
  <c r="K205" i="6" s="1"/>
  <c r="D205" i="6"/>
  <c r="S204" i="6"/>
  <c r="R204" i="6"/>
  <c r="Q204" i="6"/>
  <c r="P204" i="6"/>
  <c r="L204" i="6"/>
  <c r="J204" i="6"/>
  <c r="I204" i="6"/>
  <c r="H204" i="6"/>
  <c r="U204" i="6" s="1"/>
  <c r="F204" i="6"/>
  <c r="E204" i="6"/>
  <c r="M204" i="6" s="1"/>
  <c r="D204" i="6"/>
  <c r="U203" i="6"/>
  <c r="T203" i="6"/>
  <c r="O203" i="6"/>
  <c r="N203" i="6"/>
  <c r="M203" i="6"/>
  <c r="K203" i="6"/>
  <c r="I203" i="6"/>
  <c r="G203" i="6"/>
  <c r="U202" i="6"/>
  <c r="T202" i="6"/>
  <c r="O202" i="6"/>
  <c r="N202" i="6"/>
  <c r="M202" i="6"/>
  <c r="K202" i="6"/>
  <c r="I202" i="6"/>
  <c r="G202" i="6"/>
  <c r="U201" i="6"/>
  <c r="T201" i="6"/>
  <c r="O201" i="6"/>
  <c r="N201" i="6"/>
  <c r="M201" i="6"/>
  <c r="K201" i="6"/>
  <c r="I201" i="6"/>
  <c r="G201" i="6"/>
  <c r="U200" i="6"/>
  <c r="T200" i="6"/>
  <c r="N200" i="6"/>
  <c r="O200" i="6" s="1"/>
  <c r="M200" i="6"/>
  <c r="K200" i="6"/>
  <c r="I200" i="6"/>
  <c r="G200" i="6"/>
  <c r="U199" i="6"/>
  <c r="T199" i="6"/>
  <c r="O199" i="6"/>
  <c r="N199" i="6"/>
  <c r="M199" i="6"/>
  <c r="K199" i="6"/>
  <c r="I199" i="6"/>
  <c r="G199" i="6"/>
  <c r="S198" i="6"/>
  <c r="R198" i="6"/>
  <c r="Q198" i="6"/>
  <c r="T198" i="6" s="1"/>
  <c r="P198" i="6"/>
  <c r="U198" i="6" s="1"/>
  <c r="L198" i="6"/>
  <c r="M198" i="6" s="1"/>
  <c r="J198" i="6"/>
  <c r="H198" i="6"/>
  <c r="F198" i="6"/>
  <c r="E198" i="6"/>
  <c r="K198" i="6" s="1"/>
  <c r="D198" i="6"/>
  <c r="U197" i="6"/>
  <c r="T197" i="6"/>
  <c r="O197" i="6"/>
  <c r="N197" i="6"/>
  <c r="M197" i="6"/>
  <c r="K197" i="6"/>
  <c r="I197" i="6"/>
  <c r="G197" i="6"/>
  <c r="U196" i="6"/>
  <c r="T196" i="6"/>
  <c r="N196" i="6"/>
  <c r="O196" i="6" s="1"/>
  <c r="M196" i="6"/>
  <c r="K196" i="6"/>
  <c r="I196" i="6"/>
  <c r="G196" i="6"/>
  <c r="U195" i="6"/>
  <c r="T195" i="6"/>
  <c r="N195" i="6"/>
  <c r="O195" i="6" s="1"/>
  <c r="M195" i="6"/>
  <c r="K195" i="6"/>
  <c r="I195" i="6"/>
  <c r="G195" i="6"/>
  <c r="U194" i="6"/>
  <c r="T194" i="6"/>
  <c r="N194" i="6"/>
  <c r="O194" i="6" s="1"/>
  <c r="M194" i="6"/>
  <c r="K194" i="6"/>
  <c r="I194" i="6"/>
  <c r="G194" i="6"/>
  <c r="U193" i="6"/>
  <c r="T193" i="6"/>
  <c r="N193" i="6"/>
  <c r="O193" i="6" s="1"/>
  <c r="M193" i="6"/>
  <c r="K193" i="6"/>
  <c r="I193" i="6"/>
  <c r="G193" i="6"/>
  <c r="U192" i="6"/>
  <c r="T192" i="6"/>
  <c r="N192" i="6"/>
  <c r="O192" i="6" s="1"/>
  <c r="M192" i="6"/>
  <c r="K192" i="6"/>
  <c r="I192" i="6"/>
  <c r="G192" i="6"/>
  <c r="S191" i="6"/>
  <c r="R191" i="6"/>
  <c r="Q191" i="6"/>
  <c r="T191" i="6" s="1"/>
  <c r="P191" i="6"/>
  <c r="U191" i="6" s="1"/>
  <c r="L191" i="6"/>
  <c r="K191" i="6"/>
  <c r="J191" i="6"/>
  <c r="H191" i="6"/>
  <c r="F191" i="6"/>
  <c r="N191" i="6" s="1"/>
  <c r="O191" i="6" s="1"/>
  <c r="E191" i="6"/>
  <c r="D191" i="6"/>
  <c r="I191" i="6" s="1"/>
  <c r="U190" i="6"/>
  <c r="T190" i="6"/>
  <c r="O190" i="6"/>
  <c r="N190" i="6"/>
  <c r="M190" i="6"/>
  <c r="K190" i="6"/>
  <c r="I190" i="6"/>
  <c r="G190" i="6"/>
  <c r="U189" i="6"/>
  <c r="T189" i="6"/>
  <c r="O189" i="6"/>
  <c r="N189" i="6"/>
  <c r="M189" i="6"/>
  <c r="K189" i="6"/>
  <c r="I189" i="6"/>
  <c r="G189" i="6"/>
  <c r="U188" i="6"/>
  <c r="T188" i="6"/>
  <c r="O188" i="6"/>
  <c r="N188" i="6"/>
  <c r="M188" i="6"/>
  <c r="K188" i="6"/>
  <c r="I188" i="6"/>
  <c r="G188" i="6"/>
  <c r="U187" i="6"/>
  <c r="T187" i="6"/>
  <c r="O187" i="6"/>
  <c r="N187" i="6"/>
  <c r="M187" i="6"/>
  <c r="K187" i="6"/>
  <c r="I187" i="6"/>
  <c r="G187" i="6"/>
  <c r="U186" i="6"/>
  <c r="T186" i="6"/>
  <c r="O186" i="6"/>
  <c r="N186" i="6"/>
  <c r="M186" i="6"/>
  <c r="K186" i="6"/>
  <c r="I186" i="6"/>
  <c r="G186" i="6"/>
  <c r="S185" i="6"/>
  <c r="R185" i="6"/>
  <c r="Q185" i="6"/>
  <c r="P185" i="6"/>
  <c r="L185" i="6"/>
  <c r="J185" i="6"/>
  <c r="H185" i="6"/>
  <c r="U185" i="6" s="1"/>
  <c r="F185" i="6"/>
  <c r="N185" i="6" s="1"/>
  <c r="E185" i="6"/>
  <c r="D185" i="6"/>
  <c r="U184" i="6"/>
  <c r="T184" i="6"/>
  <c r="N184" i="6"/>
  <c r="O184" i="6" s="1"/>
  <c r="M184" i="6"/>
  <c r="K184" i="6"/>
  <c r="I184" i="6"/>
  <c r="G184" i="6"/>
  <c r="U183" i="6"/>
  <c r="T183" i="6"/>
  <c r="O183" i="6"/>
  <c r="N183" i="6"/>
  <c r="M183" i="6"/>
  <c r="K183" i="6"/>
  <c r="I183" i="6"/>
  <c r="G183" i="6"/>
  <c r="U182" i="6"/>
  <c r="T182" i="6"/>
  <c r="N182" i="6"/>
  <c r="O182" i="6" s="1"/>
  <c r="M182" i="6"/>
  <c r="K182" i="6"/>
  <c r="I182" i="6"/>
  <c r="G182" i="6"/>
  <c r="U181" i="6"/>
  <c r="T181" i="6"/>
  <c r="N181" i="6"/>
  <c r="O181" i="6" s="1"/>
  <c r="M181" i="6"/>
  <c r="K181" i="6"/>
  <c r="I181" i="6"/>
  <c r="G181" i="6"/>
  <c r="U180" i="6"/>
  <c r="T180" i="6"/>
  <c r="N180" i="6"/>
  <c r="O180" i="6" s="1"/>
  <c r="M180" i="6"/>
  <c r="K180" i="6"/>
  <c r="I180" i="6"/>
  <c r="G180" i="6"/>
  <c r="S179" i="6"/>
  <c r="R179" i="6"/>
  <c r="Q179" i="6"/>
  <c r="P179" i="6"/>
  <c r="U179" i="6" s="1"/>
  <c r="L179" i="6"/>
  <c r="J179" i="6"/>
  <c r="K179" i="6" s="1"/>
  <c r="H179" i="6"/>
  <c r="F179" i="6"/>
  <c r="E179" i="6"/>
  <c r="D179" i="6"/>
  <c r="I179" i="6" s="1"/>
  <c r="U178" i="6"/>
  <c r="T178" i="6"/>
  <c r="O178" i="6"/>
  <c r="N178" i="6"/>
  <c r="M178" i="6"/>
  <c r="K178" i="6"/>
  <c r="I178" i="6"/>
  <c r="G178" i="6"/>
  <c r="U177" i="6"/>
  <c r="T177" i="6"/>
  <c r="O177" i="6"/>
  <c r="N177" i="6"/>
  <c r="M177" i="6"/>
  <c r="K177" i="6"/>
  <c r="I177" i="6"/>
  <c r="G177" i="6"/>
  <c r="U176" i="6"/>
  <c r="T176" i="6"/>
  <c r="O176" i="6"/>
  <c r="N176" i="6"/>
  <c r="M176" i="6"/>
  <c r="K176" i="6"/>
  <c r="I176" i="6"/>
  <c r="G176" i="6"/>
  <c r="U175" i="6"/>
  <c r="T175" i="6"/>
  <c r="O175" i="6"/>
  <c r="N175" i="6"/>
  <c r="M175" i="6"/>
  <c r="K175" i="6"/>
  <c r="I175" i="6"/>
  <c r="G175" i="6"/>
  <c r="U174" i="6"/>
  <c r="T174" i="6"/>
  <c r="O174" i="6"/>
  <c r="N174" i="6"/>
  <c r="M174" i="6"/>
  <c r="K174" i="6"/>
  <c r="I174" i="6"/>
  <c r="G174" i="6"/>
  <c r="U173" i="6"/>
  <c r="T173" i="6"/>
  <c r="O173" i="6"/>
  <c r="N173" i="6"/>
  <c r="M173" i="6"/>
  <c r="K173" i="6"/>
  <c r="I173" i="6"/>
  <c r="G173" i="6"/>
  <c r="S170" i="6"/>
  <c r="T170" i="6" s="1"/>
  <c r="R170" i="6"/>
  <c r="Q170" i="6"/>
  <c r="P170" i="6"/>
  <c r="L170" i="6"/>
  <c r="J170" i="6"/>
  <c r="I170" i="6"/>
  <c r="H170" i="6"/>
  <c r="F170" i="6"/>
  <c r="N170" i="6" s="1"/>
  <c r="E170" i="6"/>
  <c r="D170" i="6"/>
  <c r="S169" i="6"/>
  <c r="R169" i="6"/>
  <c r="Q169" i="6"/>
  <c r="P169" i="6"/>
  <c r="U169" i="6" s="1"/>
  <c r="N169" i="6"/>
  <c r="O169" i="6" s="1"/>
  <c r="L169" i="6"/>
  <c r="J169" i="6"/>
  <c r="H169" i="6"/>
  <c r="F169" i="6"/>
  <c r="E169" i="6"/>
  <c r="M169" i="6" s="1"/>
  <c r="D169" i="6"/>
  <c r="I169" i="6" s="1"/>
  <c r="U168" i="6"/>
  <c r="T168" i="6"/>
  <c r="O168" i="6"/>
  <c r="N168" i="6"/>
  <c r="M168" i="6"/>
  <c r="K168" i="6"/>
  <c r="I168" i="6"/>
  <c r="G168" i="6"/>
  <c r="U167" i="6"/>
  <c r="T167" i="6"/>
  <c r="N167" i="6"/>
  <c r="O167" i="6" s="1"/>
  <c r="M167" i="6"/>
  <c r="K167" i="6"/>
  <c r="I167" i="6"/>
  <c r="G167" i="6"/>
  <c r="U166" i="6"/>
  <c r="T166" i="6"/>
  <c r="O166" i="6"/>
  <c r="N166" i="6"/>
  <c r="M166" i="6"/>
  <c r="K166" i="6"/>
  <c r="I166" i="6"/>
  <c r="G166" i="6"/>
  <c r="U165" i="6"/>
  <c r="T165" i="6"/>
  <c r="N165" i="6"/>
  <c r="O165" i="6" s="1"/>
  <c r="M165" i="6"/>
  <c r="K165" i="6"/>
  <c r="I165" i="6"/>
  <c r="G165" i="6"/>
  <c r="U164" i="6"/>
  <c r="T164" i="6"/>
  <c r="N164" i="6"/>
  <c r="O164" i="6" s="1"/>
  <c r="M164" i="6"/>
  <c r="K164" i="6"/>
  <c r="I164" i="6"/>
  <c r="G164" i="6"/>
  <c r="S163" i="6"/>
  <c r="T163" i="6" s="1"/>
  <c r="R163" i="6"/>
  <c r="Q163" i="6"/>
  <c r="P163" i="6"/>
  <c r="L163" i="6"/>
  <c r="K163" i="6"/>
  <c r="J163" i="6"/>
  <c r="H163" i="6"/>
  <c r="G163" i="6"/>
  <c r="F163" i="6"/>
  <c r="E163" i="6"/>
  <c r="D163" i="6"/>
  <c r="U162" i="6"/>
  <c r="T162" i="6"/>
  <c r="O162" i="6"/>
  <c r="N162" i="6"/>
  <c r="M162" i="6"/>
  <c r="K162" i="6"/>
  <c r="I162" i="6"/>
  <c r="G162" i="6"/>
  <c r="U161" i="6"/>
  <c r="T161" i="6"/>
  <c r="O161" i="6"/>
  <c r="N161" i="6"/>
  <c r="M161" i="6"/>
  <c r="K161" i="6"/>
  <c r="I161" i="6"/>
  <c r="G161" i="6"/>
  <c r="U160" i="6"/>
  <c r="T160" i="6"/>
  <c r="O160" i="6"/>
  <c r="N160" i="6"/>
  <c r="M160" i="6"/>
  <c r="K160" i="6"/>
  <c r="I160" i="6"/>
  <c r="G160" i="6"/>
  <c r="U159" i="6"/>
  <c r="T159" i="6"/>
  <c r="N159" i="6"/>
  <c r="O159" i="6" s="1"/>
  <c r="M159" i="6"/>
  <c r="K159" i="6"/>
  <c r="I159" i="6"/>
  <c r="G159" i="6"/>
  <c r="U158" i="6"/>
  <c r="T158" i="6"/>
  <c r="O158" i="6"/>
  <c r="N158" i="6"/>
  <c r="M158" i="6"/>
  <c r="K158" i="6"/>
  <c r="I158" i="6"/>
  <c r="G158" i="6"/>
  <c r="S157" i="6"/>
  <c r="R157" i="6"/>
  <c r="Q157" i="6"/>
  <c r="T157" i="6" s="1"/>
  <c r="P157" i="6"/>
  <c r="U157" i="6" s="1"/>
  <c r="L157" i="6"/>
  <c r="J157" i="6"/>
  <c r="H157" i="6"/>
  <c r="F157" i="6"/>
  <c r="N157" i="6" s="1"/>
  <c r="O157" i="6" s="1"/>
  <c r="E157" i="6"/>
  <c r="K157" i="6" s="1"/>
  <c r="D157" i="6"/>
  <c r="I157" i="6" s="1"/>
  <c r="U156" i="6"/>
  <c r="T156" i="6"/>
  <c r="O156" i="6"/>
  <c r="N156" i="6"/>
  <c r="M156" i="6"/>
  <c r="K156" i="6"/>
  <c r="I156" i="6"/>
  <c r="G156" i="6"/>
  <c r="U155" i="6"/>
  <c r="T155" i="6"/>
  <c r="O155" i="6"/>
  <c r="N155" i="6"/>
  <c r="M155" i="6"/>
  <c r="K155" i="6"/>
  <c r="I155" i="6"/>
  <c r="G155" i="6"/>
  <c r="U154" i="6"/>
  <c r="T154" i="6"/>
  <c r="O154" i="6"/>
  <c r="N154" i="6"/>
  <c r="M154" i="6"/>
  <c r="K154" i="6"/>
  <c r="I154" i="6"/>
  <c r="G154" i="6"/>
  <c r="U153" i="6"/>
  <c r="T153" i="6"/>
  <c r="O153" i="6"/>
  <c r="N153" i="6"/>
  <c r="M153" i="6"/>
  <c r="K153" i="6"/>
  <c r="I153" i="6"/>
  <c r="G153" i="6"/>
  <c r="U152" i="6"/>
  <c r="T152" i="6"/>
  <c r="O152" i="6"/>
  <c r="N152" i="6"/>
  <c r="M152" i="6"/>
  <c r="K152" i="6"/>
  <c r="I152" i="6"/>
  <c r="G152" i="6"/>
  <c r="U151" i="6"/>
  <c r="T151" i="6"/>
  <c r="O151" i="6"/>
  <c r="N151" i="6"/>
  <c r="M151" i="6"/>
  <c r="K151" i="6"/>
  <c r="I151" i="6"/>
  <c r="G151" i="6"/>
  <c r="S150" i="6"/>
  <c r="R150" i="6"/>
  <c r="Q150" i="6"/>
  <c r="P150" i="6"/>
  <c r="L150" i="6"/>
  <c r="M150" i="6" s="1"/>
  <c r="J150" i="6"/>
  <c r="H150" i="6"/>
  <c r="U150" i="6" s="1"/>
  <c r="F150" i="6"/>
  <c r="E150" i="6"/>
  <c r="D150" i="6"/>
  <c r="U149" i="6"/>
  <c r="T149" i="6"/>
  <c r="O149" i="6"/>
  <c r="N149" i="6"/>
  <c r="M149" i="6"/>
  <c r="K149" i="6"/>
  <c r="I149" i="6"/>
  <c r="G149" i="6"/>
  <c r="U148" i="6"/>
  <c r="T148" i="6"/>
  <c r="N148" i="6"/>
  <c r="O148" i="6" s="1"/>
  <c r="M148" i="6"/>
  <c r="K148" i="6"/>
  <c r="I148" i="6"/>
  <c r="G148" i="6"/>
  <c r="U147" i="6"/>
  <c r="T147" i="6"/>
  <c r="N147" i="6"/>
  <c r="O147" i="6" s="1"/>
  <c r="M147" i="6"/>
  <c r="K147" i="6"/>
  <c r="I147" i="6"/>
  <c r="G147" i="6"/>
  <c r="U146" i="6"/>
  <c r="T146" i="6"/>
  <c r="O146" i="6"/>
  <c r="N146" i="6"/>
  <c r="M146" i="6"/>
  <c r="K146" i="6"/>
  <c r="I146" i="6"/>
  <c r="G146" i="6"/>
  <c r="U145" i="6"/>
  <c r="T145" i="6"/>
  <c r="N145" i="6"/>
  <c r="O145" i="6" s="1"/>
  <c r="M145" i="6"/>
  <c r="K145" i="6"/>
  <c r="I145" i="6"/>
  <c r="G145" i="6"/>
  <c r="S144" i="6"/>
  <c r="R144" i="6"/>
  <c r="Q144" i="6"/>
  <c r="P144" i="6"/>
  <c r="L144" i="6"/>
  <c r="J144" i="6"/>
  <c r="H144" i="6"/>
  <c r="F144" i="6"/>
  <c r="E144" i="6"/>
  <c r="M144" i="6" s="1"/>
  <c r="D144" i="6"/>
  <c r="U143" i="6"/>
  <c r="T143" i="6"/>
  <c r="O143" i="6"/>
  <c r="N143" i="6"/>
  <c r="M143" i="6"/>
  <c r="K143" i="6"/>
  <c r="I143" i="6"/>
  <c r="G143" i="6"/>
  <c r="U142" i="6"/>
  <c r="T142" i="6"/>
  <c r="N142" i="6"/>
  <c r="O142" i="6" s="1"/>
  <c r="M142" i="6"/>
  <c r="K142" i="6"/>
  <c r="I142" i="6"/>
  <c r="G142" i="6"/>
  <c r="U141" i="6"/>
  <c r="T141" i="6"/>
  <c r="N141" i="6"/>
  <c r="O141" i="6" s="1"/>
  <c r="M141" i="6"/>
  <c r="K141" i="6"/>
  <c r="I141" i="6"/>
  <c r="G141" i="6"/>
  <c r="U140" i="6"/>
  <c r="T140" i="6"/>
  <c r="N140" i="6"/>
  <c r="O140" i="6" s="1"/>
  <c r="M140" i="6"/>
  <c r="K140" i="6"/>
  <c r="I140" i="6"/>
  <c r="G140" i="6"/>
  <c r="U139" i="6"/>
  <c r="T139" i="6"/>
  <c r="N139" i="6"/>
  <c r="O139" i="6" s="1"/>
  <c r="M139" i="6"/>
  <c r="K139" i="6"/>
  <c r="I139" i="6"/>
  <c r="G139" i="6"/>
  <c r="U138" i="6"/>
  <c r="T138" i="6"/>
  <c r="O138" i="6"/>
  <c r="N138" i="6"/>
  <c r="M138" i="6"/>
  <c r="K138" i="6"/>
  <c r="I138" i="6"/>
  <c r="G138" i="6"/>
  <c r="S137" i="6"/>
  <c r="R137" i="6"/>
  <c r="Q137" i="6"/>
  <c r="P137" i="6"/>
  <c r="L137" i="6"/>
  <c r="J137" i="6"/>
  <c r="K137" i="6" s="1"/>
  <c r="H137" i="6"/>
  <c r="F137" i="6"/>
  <c r="E137" i="6"/>
  <c r="D137" i="6"/>
  <c r="G137" i="6" s="1"/>
  <c r="U136" i="6"/>
  <c r="T136" i="6"/>
  <c r="O136" i="6"/>
  <c r="N136" i="6"/>
  <c r="M136" i="6"/>
  <c r="K136" i="6"/>
  <c r="I136" i="6"/>
  <c r="G136" i="6"/>
  <c r="U135" i="6"/>
  <c r="T135" i="6"/>
  <c r="O135" i="6"/>
  <c r="N135" i="6"/>
  <c r="M135" i="6"/>
  <c r="K135" i="6"/>
  <c r="I135" i="6"/>
  <c r="G135" i="6"/>
  <c r="U134" i="6"/>
  <c r="T134" i="6"/>
  <c r="N134" i="6"/>
  <c r="O134" i="6" s="1"/>
  <c r="M134" i="6"/>
  <c r="K134" i="6"/>
  <c r="I134" i="6"/>
  <c r="G134" i="6"/>
  <c r="U133" i="6"/>
  <c r="T133" i="6"/>
  <c r="N133" i="6"/>
  <c r="O133" i="6" s="1"/>
  <c r="M133" i="6"/>
  <c r="K133" i="6"/>
  <c r="I133" i="6"/>
  <c r="G133" i="6"/>
  <c r="S132" i="6"/>
  <c r="R132" i="6"/>
  <c r="Q132" i="6"/>
  <c r="T132" i="6" s="1"/>
  <c r="P132" i="6"/>
  <c r="U132" i="6" s="1"/>
  <c r="L132" i="6"/>
  <c r="J132" i="6"/>
  <c r="H132" i="6"/>
  <c r="F132" i="6"/>
  <c r="N132" i="6" s="1"/>
  <c r="O132" i="6" s="1"/>
  <c r="E132" i="6"/>
  <c r="K132" i="6" s="1"/>
  <c r="D132" i="6"/>
  <c r="I132" i="6" s="1"/>
  <c r="U131" i="6"/>
  <c r="T131" i="6"/>
  <c r="O131" i="6"/>
  <c r="N131" i="6"/>
  <c r="M131" i="6"/>
  <c r="K131" i="6"/>
  <c r="I131" i="6"/>
  <c r="G131" i="6"/>
  <c r="U130" i="6"/>
  <c r="T130" i="6"/>
  <c r="N130" i="6"/>
  <c r="O130" i="6" s="1"/>
  <c r="M130" i="6"/>
  <c r="K130" i="6"/>
  <c r="I130" i="6"/>
  <c r="G130" i="6"/>
  <c r="U129" i="6"/>
  <c r="T129" i="6"/>
  <c r="O129" i="6"/>
  <c r="N129" i="6"/>
  <c r="M129" i="6"/>
  <c r="K129" i="6"/>
  <c r="I129" i="6"/>
  <c r="G129" i="6"/>
  <c r="U128" i="6"/>
  <c r="T128" i="6"/>
  <c r="N128" i="6"/>
  <c r="O128" i="6" s="1"/>
  <c r="M128" i="6"/>
  <c r="K128" i="6"/>
  <c r="I128" i="6"/>
  <c r="G128" i="6"/>
  <c r="U127" i="6"/>
  <c r="T127" i="6"/>
  <c r="O127" i="6"/>
  <c r="N127" i="6"/>
  <c r="M127" i="6"/>
  <c r="K127" i="6"/>
  <c r="I127" i="6"/>
  <c r="G127" i="6"/>
  <c r="S126" i="6"/>
  <c r="R126" i="6"/>
  <c r="Q126" i="6"/>
  <c r="P126" i="6"/>
  <c r="L126" i="6"/>
  <c r="J126" i="6"/>
  <c r="K126" i="6" s="1"/>
  <c r="I126" i="6"/>
  <c r="H126" i="6"/>
  <c r="U126" i="6" s="1"/>
  <c r="F126" i="6"/>
  <c r="G126" i="6" s="1"/>
  <c r="E126" i="6"/>
  <c r="D126" i="6"/>
  <c r="U125" i="6"/>
  <c r="T125" i="6"/>
  <c r="O125" i="6"/>
  <c r="N125" i="6"/>
  <c r="M125" i="6"/>
  <c r="K125" i="6"/>
  <c r="I125" i="6"/>
  <c r="G125" i="6"/>
  <c r="U124" i="6"/>
  <c r="T124" i="6"/>
  <c r="O124" i="6"/>
  <c r="N124" i="6"/>
  <c r="M124" i="6"/>
  <c r="K124" i="6"/>
  <c r="I124" i="6"/>
  <c r="G124" i="6"/>
  <c r="U123" i="6"/>
  <c r="T123" i="6"/>
  <c r="O123" i="6"/>
  <c r="N123" i="6"/>
  <c r="M123" i="6"/>
  <c r="K123" i="6"/>
  <c r="I123" i="6"/>
  <c r="G123" i="6"/>
  <c r="U122" i="6"/>
  <c r="T122" i="6"/>
  <c r="O122" i="6"/>
  <c r="N122" i="6"/>
  <c r="M122" i="6"/>
  <c r="K122" i="6"/>
  <c r="I122" i="6"/>
  <c r="G122" i="6"/>
  <c r="S121" i="6"/>
  <c r="R121" i="6"/>
  <c r="Q121" i="6"/>
  <c r="T121" i="6" s="1"/>
  <c r="P121" i="6"/>
  <c r="L121" i="6"/>
  <c r="J121" i="6"/>
  <c r="H121" i="6"/>
  <c r="F121" i="6"/>
  <c r="E121" i="6"/>
  <c r="K121" i="6" s="1"/>
  <c r="D121" i="6"/>
  <c r="U120" i="6"/>
  <c r="T120" i="6"/>
  <c r="O120" i="6"/>
  <c r="N120" i="6"/>
  <c r="M120" i="6"/>
  <c r="K120" i="6"/>
  <c r="I120" i="6"/>
  <c r="G120" i="6"/>
  <c r="U119" i="6"/>
  <c r="T119" i="6"/>
  <c r="O119" i="6"/>
  <c r="N119" i="6"/>
  <c r="M119" i="6"/>
  <c r="K119" i="6"/>
  <c r="I119" i="6"/>
  <c r="G119" i="6"/>
  <c r="U118" i="6"/>
  <c r="T118" i="6"/>
  <c r="O118" i="6"/>
  <c r="N118" i="6"/>
  <c r="M118" i="6"/>
  <c r="K118" i="6"/>
  <c r="I118" i="6"/>
  <c r="G118" i="6"/>
  <c r="U117" i="6"/>
  <c r="T117" i="6"/>
  <c r="N117" i="6"/>
  <c r="O117" i="6" s="1"/>
  <c r="M117" i="6"/>
  <c r="K117" i="6"/>
  <c r="I117" i="6"/>
  <c r="G117" i="6"/>
  <c r="U116" i="6"/>
  <c r="T116" i="6"/>
  <c r="O116" i="6"/>
  <c r="N116" i="6"/>
  <c r="M116" i="6"/>
  <c r="K116" i="6"/>
  <c r="I116" i="6"/>
  <c r="G116" i="6"/>
  <c r="U115" i="6"/>
  <c r="T115" i="6"/>
  <c r="O115" i="6"/>
  <c r="N115" i="6"/>
  <c r="M115" i="6"/>
  <c r="K115" i="6"/>
  <c r="I115" i="6"/>
  <c r="G115" i="6"/>
  <c r="U114" i="6"/>
  <c r="T114" i="6"/>
  <c r="N114" i="6"/>
  <c r="O114" i="6" s="1"/>
  <c r="M114" i="6"/>
  <c r="K114" i="6"/>
  <c r="I114" i="6"/>
  <c r="G114" i="6"/>
  <c r="U113" i="6"/>
  <c r="T113" i="6"/>
  <c r="N113" i="6"/>
  <c r="O113" i="6" s="1"/>
  <c r="M113" i="6"/>
  <c r="K113" i="6"/>
  <c r="I113" i="6"/>
  <c r="G113" i="6"/>
  <c r="S112" i="6"/>
  <c r="R112" i="6"/>
  <c r="Q112" i="6"/>
  <c r="T112" i="6" s="1"/>
  <c r="P112" i="6"/>
  <c r="U112" i="6" s="1"/>
  <c r="L112" i="6"/>
  <c r="J112" i="6"/>
  <c r="H112" i="6"/>
  <c r="F112" i="6"/>
  <c r="E112" i="6"/>
  <c r="M112" i="6" s="1"/>
  <c r="D112" i="6"/>
  <c r="I112" i="6" s="1"/>
  <c r="U111" i="6"/>
  <c r="T111" i="6"/>
  <c r="O111" i="6"/>
  <c r="N111" i="6"/>
  <c r="M111" i="6"/>
  <c r="K111" i="6"/>
  <c r="I111" i="6"/>
  <c r="G111" i="6"/>
  <c r="U110" i="6"/>
  <c r="T110" i="6"/>
  <c r="O110" i="6"/>
  <c r="N110" i="6"/>
  <c r="M110" i="6"/>
  <c r="K110" i="6"/>
  <c r="I110" i="6"/>
  <c r="G110" i="6"/>
  <c r="U109" i="6"/>
  <c r="T109" i="6"/>
  <c r="O109" i="6"/>
  <c r="N109" i="6"/>
  <c r="M109" i="6"/>
  <c r="K109" i="6"/>
  <c r="I109" i="6"/>
  <c r="G109" i="6"/>
  <c r="U108" i="6"/>
  <c r="T108" i="6"/>
  <c r="N108" i="6"/>
  <c r="O108" i="6" s="1"/>
  <c r="M108" i="6"/>
  <c r="K108" i="6"/>
  <c r="I108" i="6"/>
  <c r="G108" i="6"/>
  <c r="U107" i="6"/>
  <c r="T107" i="6"/>
  <c r="N107" i="6"/>
  <c r="O107" i="6" s="1"/>
  <c r="M107" i="6"/>
  <c r="K107" i="6"/>
  <c r="I107" i="6"/>
  <c r="G107" i="6"/>
  <c r="T106" i="6"/>
  <c r="S106" i="6"/>
  <c r="R106" i="6"/>
  <c r="Q106" i="6"/>
  <c r="P106" i="6"/>
  <c r="L106" i="6"/>
  <c r="J106" i="6"/>
  <c r="H106" i="6"/>
  <c r="F106" i="6"/>
  <c r="E106" i="6"/>
  <c r="D106" i="6"/>
  <c r="U105" i="6"/>
  <c r="T105" i="6"/>
  <c r="N105" i="6"/>
  <c r="O105" i="6" s="1"/>
  <c r="M105" i="6"/>
  <c r="K105" i="6"/>
  <c r="I105" i="6"/>
  <c r="G105" i="6"/>
  <c r="S102" i="6"/>
  <c r="R102" i="6"/>
  <c r="Q102" i="6"/>
  <c r="T102" i="6" s="1"/>
  <c r="P102" i="6"/>
  <c r="U102" i="6" s="1"/>
  <c r="N102" i="6"/>
  <c r="L102" i="6"/>
  <c r="J102" i="6"/>
  <c r="H102" i="6"/>
  <c r="F102" i="6"/>
  <c r="E102" i="6"/>
  <c r="M102" i="6" s="1"/>
  <c r="D102" i="6"/>
  <c r="I102" i="6" s="1"/>
  <c r="S101" i="6"/>
  <c r="T101" i="6" s="1"/>
  <c r="R101" i="6"/>
  <c r="Q101" i="6"/>
  <c r="P101" i="6"/>
  <c r="L101" i="6"/>
  <c r="J101" i="6"/>
  <c r="H101" i="6"/>
  <c r="F101" i="6"/>
  <c r="E101" i="6"/>
  <c r="D101" i="6"/>
  <c r="U100" i="6"/>
  <c r="T100" i="6"/>
  <c r="N100" i="6"/>
  <c r="O100" i="6" s="1"/>
  <c r="M100" i="6"/>
  <c r="K100" i="6"/>
  <c r="I100" i="6"/>
  <c r="G100" i="6"/>
  <c r="U99" i="6"/>
  <c r="T99" i="6"/>
  <c r="N99" i="6"/>
  <c r="O99" i="6" s="1"/>
  <c r="M99" i="6"/>
  <c r="K99" i="6"/>
  <c r="I99" i="6"/>
  <c r="G99" i="6"/>
  <c r="U98" i="6"/>
  <c r="T98" i="6"/>
  <c r="O98" i="6"/>
  <c r="N98" i="6"/>
  <c r="M98" i="6"/>
  <c r="K98" i="6"/>
  <c r="I98" i="6"/>
  <c r="G98" i="6"/>
  <c r="U97" i="6"/>
  <c r="T97" i="6"/>
  <c r="N97" i="6"/>
  <c r="O97" i="6" s="1"/>
  <c r="M97" i="6"/>
  <c r="K97" i="6"/>
  <c r="I97" i="6"/>
  <c r="G97" i="6"/>
  <c r="S96" i="6"/>
  <c r="R96" i="6"/>
  <c r="Q96" i="6"/>
  <c r="P96" i="6"/>
  <c r="L96" i="6"/>
  <c r="K96" i="6"/>
  <c r="J96" i="6"/>
  <c r="H96" i="6"/>
  <c r="U96" i="6" s="1"/>
  <c r="F96" i="6"/>
  <c r="E96" i="6"/>
  <c r="D96" i="6"/>
  <c r="G96" i="6" s="1"/>
  <c r="U95" i="6"/>
  <c r="T95" i="6"/>
  <c r="O95" i="6"/>
  <c r="N95" i="6"/>
  <c r="M95" i="6"/>
  <c r="K95" i="6"/>
  <c r="I95" i="6"/>
  <c r="G95" i="6"/>
  <c r="U94" i="6"/>
  <c r="T94" i="6"/>
  <c r="N94" i="6"/>
  <c r="O94" i="6" s="1"/>
  <c r="M94" i="6"/>
  <c r="K94" i="6"/>
  <c r="I94" i="6"/>
  <c r="G94" i="6"/>
  <c r="U93" i="6"/>
  <c r="T93" i="6"/>
  <c r="N93" i="6"/>
  <c r="O93" i="6" s="1"/>
  <c r="M93" i="6"/>
  <c r="K93" i="6"/>
  <c r="I93" i="6"/>
  <c r="G93" i="6"/>
  <c r="U92" i="6"/>
  <c r="T92" i="6"/>
  <c r="N92" i="6"/>
  <c r="O92" i="6" s="1"/>
  <c r="M92" i="6"/>
  <c r="K92" i="6"/>
  <c r="I92" i="6"/>
  <c r="G92" i="6"/>
  <c r="U91" i="6"/>
  <c r="S91" i="6"/>
  <c r="R91" i="6"/>
  <c r="Q91" i="6"/>
  <c r="T91" i="6" s="1"/>
  <c r="P91" i="6"/>
  <c r="L91" i="6"/>
  <c r="J91" i="6"/>
  <c r="H91" i="6"/>
  <c r="F91" i="6"/>
  <c r="N91" i="6" s="1"/>
  <c r="E91" i="6"/>
  <c r="K91" i="6" s="1"/>
  <c r="D91" i="6"/>
  <c r="U90" i="6"/>
  <c r="T90" i="6"/>
  <c r="N90" i="6"/>
  <c r="O90" i="6" s="1"/>
  <c r="M90" i="6"/>
  <c r="K90" i="6"/>
  <c r="I90" i="6"/>
  <c r="G90" i="6"/>
  <c r="U89" i="6"/>
  <c r="T89" i="6"/>
  <c r="N89" i="6"/>
  <c r="O89" i="6" s="1"/>
  <c r="M89" i="6"/>
  <c r="K89" i="6"/>
  <c r="I89" i="6"/>
  <c r="G89" i="6"/>
  <c r="U88" i="6"/>
  <c r="T88" i="6"/>
  <c r="N88" i="6"/>
  <c r="O88" i="6" s="1"/>
  <c r="M88" i="6"/>
  <c r="K88" i="6"/>
  <c r="I88" i="6"/>
  <c r="G88" i="6"/>
  <c r="S85" i="6"/>
  <c r="R85" i="6"/>
  <c r="Q85" i="6"/>
  <c r="P85" i="6"/>
  <c r="L85" i="6"/>
  <c r="J85" i="6"/>
  <c r="K85" i="6" s="1"/>
  <c r="H85" i="6"/>
  <c r="I85" i="6" s="1"/>
  <c r="F85" i="6"/>
  <c r="E85" i="6"/>
  <c r="D85" i="6"/>
  <c r="S84" i="6"/>
  <c r="R84" i="6"/>
  <c r="Q84" i="6"/>
  <c r="T84" i="6" s="1"/>
  <c r="P84" i="6"/>
  <c r="U84" i="6" s="1"/>
  <c r="L84" i="6"/>
  <c r="J84" i="6"/>
  <c r="H84" i="6"/>
  <c r="F84" i="6"/>
  <c r="E84" i="6"/>
  <c r="K84" i="6" s="1"/>
  <c r="D84" i="6"/>
  <c r="U83" i="6"/>
  <c r="T83" i="6"/>
  <c r="O83" i="6"/>
  <c r="N83" i="6"/>
  <c r="M83" i="6"/>
  <c r="K83" i="6"/>
  <c r="I83" i="6"/>
  <c r="G83" i="6"/>
  <c r="U82" i="6"/>
  <c r="T82" i="6"/>
  <c r="O82" i="6"/>
  <c r="N82" i="6"/>
  <c r="M82" i="6"/>
  <c r="K82" i="6"/>
  <c r="I82" i="6"/>
  <c r="G82" i="6"/>
  <c r="U81" i="6"/>
  <c r="T81" i="6"/>
  <c r="N81" i="6"/>
  <c r="O81" i="6" s="1"/>
  <c r="M81" i="6"/>
  <c r="K81" i="6"/>
  <c r="I81" i="6"/>
  <c r="G81" i="6"/>
  <c r="U80" i="6"/>
  <c r="T80" i="6"/>
  <c r="O80" i="6"/>
  <c r="N80" i="6"/>
  <c r="M80" i="6"/>
  <c r="K80" i="6"/>
  <c r="I80" i="6"/>
  <c r="G80" i="6"/>
  <c r="U79" i="6"/>
  <c r="T79" i="6"/>
  <c r="N79" i="6"/>
  <c r="O79" i="6" s="1"/>
  <c r="M79" i="6"/>
  <c r="K79" i="6"/>
  <c r="I79" i="6"/>
  <c r="G79" i="6"/>
  <c r="U78" i="6"/>
  <c r="S78" i="6"/>
  <c r="R78" i="6"/>
  <c r="Q78" i="6"/>
  <c r="P78" i="6"/>
  <c r="L78" i="6"/>
  <c r="J78" i="6"/>
  <c r="K78" i="6" s="1"/>
  <c r="I78" i="6"/>
  <c r="H78" i="6"/>
  <c r="G78" i="6"/>
  <c r="F78" i="6"/>
  <c r="E78" i="6"/>
  <c r="D78" i="6"/>
  <c r="U77" i="6"/>
  <c r="T77" i="6"/>
  <c r="O77" i="6"/>
  <c r="N77" i="6"/>
  <c r="M77" i="6"/>
  <c r="K77" i="6"/>
  <c r="I77" i="6"/>
  <c r="G77" i="6"/>
  <c r="U76" i="6"/>
  <c r="T76" i="6"/>
  <c r="O76" i="6"/>
  <c r="N76" i="6"/>
  <c r="M76" i="6"/>
  <c r="K76" i="6"/>
  <c r="I76" i="6"/>
  <c r="G76" i="6"/>
  <c r="U75" i="6"/>
  <c r="T75" i="6"/>
  <c r="O75" i="6"/>
  <c r="N75" i="6"/>
  <c r="M75" i="6"/>
  <c r="K75" i="6"/>
  <c r="I75" i="6"/>
  <c r="G75" i="6"/>
  <c r="U74" i="6"/>
  <c r="T74" i="6"/>
  <c r="O74" i="6"/>
  <c r="N74" i="6"/>
  <c r="M74" i="6"/>
  <c r="K74" i="6"/>
  <c r="I74" i="6"/>
  <c r="G74" i="6"/>
  <c r="U73" i="6"/>
  <c r="T73" i="6"/>
  <c r="O73" i="6"/>
  <c r="N73" i="6"/>
  <c r="M73" i="6"/>
  <c r="K73" i="6"/>
  <c r="I73" i="6"/>
  <c r="G73" i="6"/>
  <c r="U72" i="6"/>
  <c r="T72" i="6"/>
  <c r="O72" i="6"/>
  <c r="N72" i="6"/>
  <c r="M72" i="6"/>
  <c r="K72" i="6"/>
  <c r="I72" i="6"/>
  <c r="G72" i="6"/>
  <c r="U71" i="6"/>
  <c r="T71" i="6"/>
  <c r="O71" i="6"/>
  <c r="N71" i="6"/>
  <c r="M71" i="6"/>
  <c r="K71" i="6"/>
  <c r="I71" i="6"/>
  <c r="G71" i="6"/>
  <c r="S70" i="6"/>
  <c r="R70" i="6"/>
  <c r="Q70" i="6"/>
  <c r="P70" i="6"/>
  <c r="U70" i="6" s="1"/>
  <c r="L70" i="6"/>
  <c r="J70" i="6"/>
  <c r="H70" i="6"/>
  <c r="F70" i="6"/>
  <c r="N70" i="6" s="1"/>
  <c r="E70" i="6"/>
  <c r="K70" i="6" s="1"/>
  <c r="D70" i="6"/>
  <c r="U69" i="6"/>
  <c r="T69" i="6"/>
  <c r="O69" i="6"/>
  <c r="N69" i="6"/>
  <c r="M69" i="6"/>
  <c r="K69" i="6"/>
  <c r="I69" i="6"/>
  <c r="G69" i="6"/>
  <c r="U68" i="6"/>
  <c r="T68" i="6"/>
  <c r="O68" i="6"/>
  <c r="N68" i="6"/>
  <c r="M68" i="6"/>
  <c r="K68" i="6"/>
  <c r="I68" i="6"/>
  <c r="G68" i="6"/>
  <c r="U67" i="6"/>
  <c r="T67" i="6"/>
  <c r="O67" i="6"/>
  <c r="N67" i="6"/>
  <c r="M67" i="6"/>
  <c r="K67" i="6"/>
  <c r="I67" i="6"/>
  <c r="G67" i="6"/>
  <c r="U66" i="6"/>
  <c r="T66" i="6"/>
  <c r="O66" i="6"/>
  <c r="N66" i="6"/>
  <c r="M66" i="6"/>
  <c r="K66" i="6"/>
  <c r="I66" i="6"/>
  <c r="G66" i="6"/>
  <c r="U65" i="6"/>
  <c r="T65" i="6"/>
  <c r="O65" i="6"/>
  <c r="N65" i="6"/>
  <c r="M65" i="6"/>
  <c r="K65" i="6"/>
  <c r="I65" i="6"/>
  <c r="G65" i="6"/>
  <c r="U64" i="6"/>
  <c r="T64" i="6"/>
  <c r="O64" i="6"/>
  <c r="N64" i="6"/>
  <c r="M64" i="6"/>
  <c r="K64" i="6"/>
  <c r="I64" i="6"/>
  <c r="G64" i="6"/>
  <c r="S63" i="6"/>
  <c r="R63" i="6"/>
  <c r="Q63" i="6"/>
  <c r="P63" i="6"/>
  <c r="L63" i="6"/>
  <c r="J63" i="6"/>
  <c r="K63" i="6" s="1"/>
  <c r="I63" i="6"/>
  <c r="H63" i="6"/>
  <c r="U63" i="6" s="1"/>
  <c r="F63" i="6"/>
  <c r="N63" i="6" s="1"/>
  <c r="O63" i="6" s="1"/>
  <c r="E63" i="6"/>
  <c r="D63" i="6"/>
  <c r="U62" i="6"/>
  <c r="T62" i="6"/>
  <c r="O62" i="6"/>
  <c r="N62" i="6"/>
  <c r="M62" i="6"/>
  <c r="K62" i="6"/>
  <c r="I62" i="6"/>
  <c r="G62" i="6"/>
  <c r="U61" i="6"/>
  <c r="T61" i="6"/>
  <c r="O61" i="6"/>
  <c r="N61" i="6"/>
  <c r="M61" i="6"/>
  <c r="K61" i="6"/>
  <c r="I61" i="6"/>
  <c r="G61" i="6"/>
  <c r="U60" i="6"/>
  <c r="T60" i="6"/>
  <c r="O60" i="6"/>
  <c r="N60" i="6"/>
  <c r="M60" i="6"/>
  <c r="K60" i="6"/>
  <c r="I60" i="6"/>
  <c r="G60" i="6"/>
  <c r="U59" i="6"/>
  <c r="T59" i="6"/>
  <c r="O59" i="6"/>
  <c r="N59" i="6"/>
  <c r="M59" i="6"/>
  <c r="K59" i="6"/>
  <c r="I59" i="6"/>
  <c r="G59" i="6"/>
  <c r="S58" i="6"/>
  <c r="R58" i="6"/>
  <c r="Q58" i="6"/>
  <c r="T58" i="6" s="1"/>
  <c r="P58" i="6"/>
  <c r="U58" i="6" s="1"/>
  <c r="L58" i="6"/>
  <c r="J58" i="6"/>
  <c r="H58" i="6"/>
  <c r="F58" i="6"/>
  <c r="E58" i="6"/>
  <c r="D58" i="6"/>
  <c r="U57" i="6"/>
  <c r="T57" i="6"/>
  <c r="N57" i="6"/>
  <c r="O57" i="6" s="1"/>
  <c r="M57" i="6"/>
  <c r="K57" i="6"/>
  <c r="I57" i="6"/>
  <c r="G57" i="6"/>
  <c r="U54" i="6"/>
  <c r="S54" i="6"/>
  <c r="R54" i="6"/>
  <c r="Q54" i="6"/>
  <c r="P54" i="6"/>
  <c r="L54" i="6"/>
  <c r="J54" i="6"/>
  <c r="K54" i="6" s="1"/>
  <c r="I54" i="6"/>
  <c r="H54" i="6"/>
  <c r="G54" i="6"/>
  <c r="F54" i="6"/>
  <c r="E54" i="6"/>
  <c r="D54" i="6"/>
  <c r="S53" i="6"/>
  <c r="R53" i="6"/>
  <c r="Q53" i="6"/>
  <c r="P53" i="6"/>
  <c r="U53" i="6" s="1"/>
  <c r="L53" i="6"/>
  <c r="J53" i="6"/>
  <c r="H53" i="6"/>
  <c r="F53" i="6"/>
  <c r="E53" i="6"/>
  <c r="K53" i="6" s="1"/>
  <c r="D53" i="6"/>
  <c r="U52" i="6"/>
  <c r="T52" i="6"/>
  <c r="O52" i="6"/>
  <c r="N52" i="6"/>
  <c r="M52" i="6"/>
  <c r="K52" i="6"/>
  <c r="I52" i="6"/>
  <c r="G52" i="6"/>
  <c r="U51" i="6"/>
  <c r="T51" i="6"/>
  <c r="O51" i="6"/>
  <c r="N51" i="6"/>
  <c r="M51" i="6"/>
  <c r="K51" i="6"/>
  <c r="I51" i="6"/>
  <c r="G51" i="6"/>
  <c r="U50" i="6"/>
  <c r="T50" i="6"/>
  <c r="O50" i="6"/>
  <c r="N50" i="6"/>
  <c r="M50" i="6"/>
  <c r="K50" i="6"/>
  <c r="I50" i="6"/>
  <c r="G50" i="6"/>
  <c r="U49" i="6"/>
  <c r="T49" i="6"/>
  <c r="O49" i="6"/>
  <c r="N49" i="6"/>
  <c r="M49" i="6"/>
  <c r="K49" i="6"/>
  <c r="I49" i="6"/>
  <c r="G49" i="6"/>
  <c r="U48" i="6"/>
  <c r="T48" i="6"/>
  <c r="O48" i="6"/>
  <c r="N48" i="6"/>
  <c r="M48" i="6"/>
  <c r="K48" i="6"/>
  <c r="I48" i="6"/>
  <c r="G48" i="6"/>
  <c r="S47" i="6"/>
  <c r="R47" i="6"/>
  <c r="Q47" i="6"/>
  <c r="P47" i="6"/>
  <c r="L47" i="6"/>
  <c r="J47" i="6"/>
  <c r="K47" i="6" s="1"/>
  <c r="I47" i="6"/>
  <c r="H47" i="6"/>
  <c r="U47" i="6" s="1"/>
  <c r="F47" i="6"/>
  <c r="N47" i="6" s="1"/>
  <c r="O47" i="6" s="1"/>
  <c r="E47" i="6"/>
  <c r="M47" i="6" s="1"/>
  <c r="D47" i="6"/>
  <c r="U46" i="6"/>
  <c r="T46" i="6"/>
  <c r="O46" i="6"/>
  <c r="N46" i="6"/>
  <c r="M46" i="6"/>
  <c r="K46" i="6"/>
  <c r="I46" i="6"/>
  <c r="G46" i="6"/>
  <c r="U45" i="6"/>
  <c r="T45" i="6"/>
  <c r="O45" i="6"/>
  <c r="N45" i="6"/>
  <c r="M45" i="6"/>
  <c r="K45" i="6"/>
  <c r="I45" i="6"/>
  <c r="G45" i="6"/>
  <c r="U44" i="6"/>
  <c r="T44" i="6"/>
  <c r="O44" i="6"/>
  <c r="N44" i="6"/>
  <c r="M44" i="6"/>
  <c r="K44" i="6"/>
  <c r="I44" i="6"/>
  <c r="G44" i="6"/>
  <c r="U43" i="6"/>
  <c r="T43" i="6"/>
  <c r="O43" i="6"/>
  <c r="N43" i="6"/>
  <c r="M43" i="6"/>
  <c r="K43" i="6"/>
  <c r="I43" i="6"/>
  <c r="G43" i="6"/>
  <c r="U42" i="6"/>
  <c r="T42" i="6"/>
  <c r="O42" i="6"/>
  <c r="N42" i="6"/>
  <c r="M42" i="6"/>
  <c r="K42" i="6"/>
  <c r="I42" i="6"/>
  <c r="G42" i="6"/>
  <c r="U41" i="6"/>
  <c r="T41" i="6"/>
  <c r="O41" i="6"/>
  <c r="N41" i="6"/>
  <c r="M41" i="6"/>
  <c r="K41" i="6"/>
  <c r="I41" i="6"/>
  <c r="G41" i="6"/>
  <c r="S40" i="6"/>
  <c r="R40" i="6"/>
  <c r="Q40" i="6"/>
  <c r="T40" i="6" s="1"/>
  <c r="P40" i="6"/>
  <c r="U40" i="6" s="1"/>
  <c r="L40" i="6"/>
  <c r="J40" i="6"/>
  <c r="H40" i="6"/>
  <c r="F40" i="6"/>
  <c r="E40" i="6"/>
  <c r="D40" i="6"/>
  <c r="U39" i="6"/>
  <c r="T39" i="6"/>
  <c r="O39" i="6"/>
  <c r="N39" i="6"/>
  <c r="M39" i="6"/>
  <c r="K39" i="6"/>
  <c r="I39" i="6"/>
  <c r="G39" i="6"/>
  <c r="U38" i="6"/>
  <c r="T38" i="6"/>
  <c r="N38" i="6"/>
  <c r="O38" i="6" s="1"/>
  <c r="M38" i="6"/>
  <c r="K38" i="6"/>
  <c r="I38" i="6"/>
  <c r="G38" i="6"/>
  <c r="U37" i="6"/>
  <c r="T37" i="6"/>
  <c r="N37" i="6"/>
  <c r="O37" i="6" s="1"/>
  <c r="M37" i="6"/>
  <c r="K37" i="6"/>
  <c r="I37" i="6"/>
  <c r="G37" i="6"/>
  <c r="U36" i="6"/>
  <c r="T36" i="6"/>
  <c r="N36" i="6"/>
  <c r="O36" i="6" s="1"/>
  <c r="M36" i="6"/>
  <c r="K36" i="6"/>
  <c r="I36" i="6"/>
  <c r="G36" i="6"/>
  <c r="S35" i="6"/>
  <c r="R35" i="6"/>
  <c r="Q35" i="6"/>
  <c r="P35" i="6"/>
  <c r="L35" i="6"/>
  <c r="J35" i="6"/>
  <c r="H35" i="6"/>
  <c r="F35" i="6"/>
  <c r="E35" i="6"/>
  <c r="M35" i="6" s="1"/>
  <c r="D35" i="6"/>
  <c r="U34" i="6"/>
  <c r="T34" i="6"/>
  <c r="O34" i="6"/>
  <c r="N34" i="6"/>
  <c r="M34" i="6"/>
  <c r="K34" i="6"/>
  <c r="I34" i="6"/>
  <c r="G34" i="6"/>
  <c r="U33" i="6"/>
  <c r="T33" i="6"/>
  <c r="N33" i="6"/>
  <c r="O33" i="6" s="1"/>
  <c r="M33" i="6"/>
  <c r="K33" i="6"/>
  <c r="I33" i="6"/>
  <c r="G33" i="6"/>
  <c r="U32" i="6"/>
  <c r="T32" i="6"/>
  <c r="N32" i="6"/>
  <c r="O32" i="6" s="1"/>
  <c r="M32" i="6"/>
  <c r="K32" i="6"/>
  <c r="I32" i="6"/>
  <c r="G32" i="6"/>
  <c r="U31" i="6"/>
  <c r="T31" i="6"/>
  <c r="N31" i="6"/>
  <c r="O31" i="6" s="1"/>
  <c r="M31" i="6"/>
  <c r="K31" i="6"/>
  <c r="I31" i="6"/>
  <c r="G31" i="6"/>
  <c r="U30" i="6"/>
  <c r="T30" i="6"/>
  <c r="N30" i="6"/>
  <c r="O30" i="6" s="1"/>
  <c r="M30" i="6"/>
  <c r="K30" i="6"/>
  <c r="I30" i="6"/>
  <c r="G30" i="6"/>
  <c r="U29" i="6"/>
  <c r="T29" i="6"/>
  <c r="N29" i="6"/>
  <c r="O29" i="6" s="1"/>
  <c r="M29" i="6"/>
  <c r="K29" i="6"/>
  <c r="I29" i="6"/>
  <c r="G29" i="6"/>
  <c r="U28" i="6"/>
  <c r="T28" i="6"/>
  <c r="N28" i="6"/>
  <c r="O28" i="6" s="1"/>
  <c r="M28" i="6"/>
  <c r="K28" i="6"/>
  <c r="I28" i="6"/>
  <c r="G28" i="6"/>
  <c r="S27" i="6"/>
  <c r="R27" i="6"/>
  <c r="Q27" i="6"/>
  <c r="T27" i="6" s="1"/>
  <c r="P27" i="6"/>
  <c r="U27" i="6" s="1"/>
  <c r="L27" i="6"/>
  <c r="J27" i="6"/>
  <c r="H27" i="6"/>
  <c r="F27" i="6"/>
  <c r="E27" i="6"/>
  <c r="D27" i="6"/>
  <c r="U26" i="6"/>
  <c r="T26" i="6"/>
  <c r="N26" i="6"/>
  <c r="O26" i="6" s="1"/>
  <c r="M26" i="6"/>
  <c r="K26" i="6"/>
  <c r="I26" i="6"/>
  <c r="G26" i="6"/>
  <c r="U25" i="6"/>
  <c r="T25" i="6"/>
  <c r="N25" i="6"/>
  <c r="O25" i="6" s="1"/>
  <c r="M25" i="6"/>
  <c r="K25" i="6"/>
  <c r="I25" i="6"/>
  <c r="G25" i="6"/>
  <c r="U24" i="6"/>
  <c r="T24" i="6"/>
  <c r="N24" i="6"/>
  <c r="O24" i="6" s="1"/>
  <c r="M24" i="6"/>
  <c r="K24" i="6"/>
  <c r="I24" i="6"/>
  <c r="G24" i="6"/>
  <c r="U23" i="6"/>
  <c r="T23" i="6"/>
  <c r="N23" i="6"/>
  <c r="O23" i="6" s="1"/>
  <c r="M23" i="6"/>
  <c r="K23" i="6"/>
  <c r="I23" i="6"/>
  <c r="G23" i="6"/>
  <c r="U22" i="6"/>
  <c r="T22" i="6"/>
  <c r="N22" i="6"/>
  <c r="O22" i="6" s="1"/>
  <c r="M22" i="6"/>
  <c r="K22" i="6"/>
  <c r="I22" i="6"/>
  <c r="G22" i="6"/>
  <c r="U21" i="6"/>
  <c r="T21" i="6"/>
  <c r="N21" i="6"/>
  <c r="O21" i="6" s="1"/>
  <c r="M21" i="6"/>
  <c r="K21" i="6"/>
  <c r="I21" i="6"/>
  <c r="G21" i="6"/>
  <c r="U20" i="6"/>
  <c r="T20" i="6"/>
  <c r="N20" i="6"/>
  <c r="O20" i="6" s="1"/>
  <c r="M20" i="6"/>
  <c r="K20" i="6"/>
  <c r="I20" i="6"/>
  <c r="G20" i="6"/>
  <c r="S19" i="6"/>
  <c r="R19" i="6"/>
  <c r="Q19" i="6"/>
  <c r="P19" i="6"/>
  <c r="L19" i="6"/>
  <c r="J19" i="6"/>
  <c r="H19" i="6"/>
  <c r="U19" i="6" s="1"/>
  <c r="F19" i="6"/>
  <c r="E19" i="6"/>
  <c r="M19" i="6" s="1"/>
  <c r="D19" i="6"/>
  <c r="U18" i="6"/>
  <c r="T18" i="6"/>
  <c r="O18" i="6"/>
  <c r="N18" i="6"/>
  <c r="M18" i="6"/>
  <c r="K18" i="6"/>
  <c r="I18" i="6"/>
  <c r="G18" i="6"/>
  <c r="U17" i="6"/>
  <c r="T17" i="6"/>
  <c r="O17" i="6"/>
  <c r="N17" i="6"/>
  <c r="M17" i="6"/>
  <c r="K17" i="6"/>
  <c r="I17" i="6"/>
  <c r="G17" i="6"/>
  <c r="U16" i="6"/>
  <c r="T16" i="6"/>
  <c r="O16" i="6"/>
  <c r="N16" i="6"/>
  <c r="M16" i="6"/>
  <c r="K16" i="6"/>
  <c r="I16" i="6"/>
  <c r="G16" i="6"/>
  <c r="U15" i="6"/>
  <c r="T15" i="6"/>
  <c r="O15" i="6"/>
  <c r="N15" i="6"/>
  <c r="M15" i="6"/>
  <c r="K15" i="6"/>
  <c r="I15" i="6"/>
  <c r="G15" i="6"/>
  <c r="U14" i="6"/>
  <c r="T14" i="6"/>
  <c r="O14" i="6"/>
  <c r="N14" i="6"/>
  <c r="M14" i="6"/>
  <c r="K14" i="6"/>
  <c r="I14" i="6"/>
  <c r="G14" i="6"/>
  <c r="U13" i="6"/>
  <c r="T13" i="6"/>
  <c r="O13" i="6"/>
  <c r="N13" i="6"/>
  <c r="M13" i="6"/>
  <c r="K13" i="6"/>
  <c r="I13" i="6"/>
  <c r="G13" i="6"/>
  <c r="U12" i="6"/>
  <c r="T12" i="6"/>
  <c r="O12" i="6"/>
  <c r="N12" i="6"/>
  <c r="M12" i="6"/>
  <c r="K12" i="6"/>
  <c r="I12" i="6"/>
  <c r="G12" i="6"/>
  <c r="U11" i="6"/>
  <c r="T11" i="6"/>
  <c r="O11" i="6"/>
  <c r="N11" i="6"/>
  <c r="M11" i="6"/>
  <c r="K11" i="6"/>
  <c r="I11" i="6"/>
  <c r="G11" i="6"/>
  <c r="T10" i="6"/>
  <c r="S10" i="6"/>
  <c r="R10" i="6"/>
  <c r="Q10" i="6"/>
  <c r="P10" i="6"/>
  <c r="U10" i="6" s="1"/>
  <c r="L10" i="6"/>
  <c r="M10" i="6" s="1"/>
  <c r="J10" i="6"/>
  <c r="H10" i="6"/>
  <c r="F10" i="6"/>
  <c r="E10" i="6"/>
  <c r="D10" i="6"/>
  <c r="U9" i="6"/>
  <c r="T9" i="6"/>
  <c r="N9" i="6"/>
  <c r="O9" i="6" s="1"/>
  <c r="M9" i="6"/>
  <c r="K9" i="6"/>
  <c r="I9" i="6"/>
  <c r="G9" i="6"/>
  <c r="U8" i="6"/>
  <c r="T8" i="6"/>
  <c r="N8" i="6"/>
  <c r="O8" i="6" s="1"/>
  <c r="M8" i="6"/>
  <c r="K8" i="6"/>
  <c r="I8" i="6"/>
  <c r="G8" i="6"/>
  <c r="S339" i="5"/>
  <c r="R339" i="5"/>
  <c r="Q339" i="5"/>
  <c r="T339" i="5" s="1"/>
  <c r="P339" i="5"/>
  <c r="U339" i="5" s="1"/>
  <c r="L339" i="5"/>
  <c r="J339" i="5"/>
  <c r="H339" i="5"/>
  <c r="F339" i="5"/>
  <c r="N339" i="5" s="1"/>
  <c r="E339" i="5"/>
  <c r="K339" i="5" s="1"/>
  <c r="D339" i="5"/>
  <c r="S338" i="5"/>
  <c r="R338" i="5"/>
  <c r="Q338" i="5"/>
  <c r="P338" i="5"/>
  <c r="L338" i="5"/>
  <c r="J338" i="5"/>
  <c r="H338" i="5"/>
  <c r="F338" i="5"/>
  <c r="E338" i="5"/>
  <c r="M338" i="5" s="1"/>
  <c r="D338" i="5"/>
  <c r="S337" i="5"/>
  <c r="R337" i="5"/>
  <c r="Q337" i="5"/>
  <c r="T337" i="5" s="1"/>
  <c r="P337" i="5"/>
  <c r="U337" i="5" s="1"/>
  <c r="L337" i="5"/>
  <c r="J337" i="5"/>
  <c r="H337" i="5"/>
  <c r="F337" i="5"/>
  <c r="E337" i="5"/>
  <c r="D337" i="5"/>
  <c r="U336" i="5"/>
  <c r="T336" i="5"/>
  <c r="O336" i="5"/>
  <c r="N336" i="5"/>
  <c r="M336" i="5"/>
  <c r="K336" i="5"/>
  <c r="I336" i="5"/>
  <c r="G336" i="5"/>
  <c r="U335" i="5"/>
  <c r="T335" i="5"/>
  <c r="N335" i="5"/>
  <c r="O335" i="5" s="1"/>
  <c r="M335" i="5"/>
  <c r="K335" i="5"/>
  <c r="I335" i="5"/>
  <c r="G335" i="5"/>
  <c r="U334" i="5"/>
  <c r="T334" i="5"/>
  <c r="N334" i="5"/>
  <c r="O334" i="5" s="1"/>
  <c r="M334" i="5"/>
  <c r="K334" i="5"/>
  <c r="I334" i="5"/>
  <c r="G334" i="5"/>
  <c r="U333" i="5"/>
  <c r="T333" i="5"/>
  <c r="N333" i="5"/>
  <c r="O333" i="5" s="1"/>
  <c r="M333" i="5"/>
  <c r="K333" i="5"/>
  <c r="I333" i="5"/>
  <c r="G333" i="5"/>
  <c r="S332" i="5"/>
  <c r="T332" i="5" s="1"/>
  <c r="R332" i="5"/>
  <c r="Q332" i="5"/>
  <c r="P332" i="5"/>
  <c r="L332" i="5"/>
  <c r="J332" i="5"/>
  <c r="K332" i="5" s="1"/>
  <c r="H332" i="5"/>
  <c r="F332" i="5"/>
  <c r="E332" i="5"/>
  <c r="D332" i="5"/>
  <c r="U331" i="5"/>
  <c r="T331" i="5"/>
  <c r="N331" i="5"/>
  <c r="O331" i="5" s="1"/>
  <c r="M331" i="5"/>
  <c r="K331" i="5"/>
  <c r="I331" i="5"/>
  <c r="G331" i="5"/>
  <c r="U330" i="5"/>
  <c r="T330" i="5"/>
  <c r="N330" i="5"/>
  <c r="O330" i="5" s="1"/>
  <c r="M330" i="5"/>
  <c r="K330" i="5"/>
  <c r="I330" i="5"/>
  <c r="G330" i="5"/>
  <c r="U329" i="5"/>
  <c r="T329" i="5"/>
  <c r="N329" i="5"/>
  <c r="O329" i="5" s="1"/>
  <c r="M329" i="5"/>
  <c r="K329" i="5"/>
  <c r="I329" i="5"/>
  <c r="G329" i="5"/>
  <c r="U328" i="5"/>
  <c r="T328" i="5"/>
  <c r="N328" i="5"/>
  <c r="O328" i="5" s="1"/>
  <c r="M328" i="5"/>
  <c r="K328" i="5"/>
  <c r="I328" i="5"/>
  <c r="G328" i="5"/>
  <c r="U327" i="5"/>
  <c r="T327" i="5"/>
  <c r="N327" i="5"/>
  <c r="O327" i="5" s="1"/>
  <c r="M327" i="5"/>
  <c r="K327" i="5"/>
  <c r="I327" i="5"/>
  <c r="G327" i="5"/>
  <c r="U326" i="5"/>
  <c r="T326" i="5"/>
  <c r="N326" i="5"/>
  <c r="O326" i="5" s="1"/>
  <c r="M326" i="5"/>
  <c r="K326" i="5"/>
  <c r="I326" i="5"/>
  <c r="G326" i="5"/>
  <c r="U325" i="5"/>
  <c r="T325" i="5"/>
  <c r="N325" i="5"/>
  <c r="O325" i="5" s="1"/>
  <c r="M325" i="5"/>
  <c r="K325" i="5"/>
  <c r="I325" i="5"/>
  <c r="G325" i="5"/>
  <c r="U324" i="5"/>
  <c r="T324" i="5"/>
  <c r="O324" i="5"/>
  <c r="N324" i="5"/>
  <c r="M324" i="5"/>
  <c r="K324" i="5"/>
  <c r="I324" i="5"/>
  <c r="G324" i="5"/>
  <c r="U323" i="5"/>
  <c r="S323" i="5"/>
  <c r="R323" i="5"/>
  <c r="Q323" i="5"/>
  <c r="T323" i="5" s="1"/>
  <c r="P323" i="5"/>
  <c r="L323" i="5"/>
  <c r="J323" i="5"/>
  <c r="H323" i="5"/>
  <c r="F323" i="5"/>
  <c r="N323" i="5" s="1"/>
  <c r="E323" i="5"/>
  <c r="D323" i="5"/>
  <c r="U322" i="5"/>
  <c r="T322" i="5"/>
  <c r="O322" i="5"/>
  <c r="N322" i="5"/>
  <c r="M322" i="5"/>
  <c r="K322" i="5"/>
  <c r="I322" i="5"/>
  <c r="G322" i="5"/>
  <c r="U321" i="5"/>
  <c r="T321" i="5"/>
  <c r="O321" i="5"/>
  <c r="N321" i="5"/>
  <c r="M321" i="5"/>
  <c r="K321" i="5"/>
  <c r="I321" i="5"/>
  <c r="G321" i="5"/>
  <c r="U320" i="5"/>
  <c r="T320" i="5"/>
  <c r="O320" i="5"/>
  <c r="N320" i="5"/>
  <c r="M320" i="5"/>
  <c r="K320" i="5"/>
  <c r="I320" i="5"/>
  <c r="G320" i="5"/>
  <c r="U319" i="5"/>
  <c r="T319" i="5"/>
  <c r="O319" i="5"/>
  <c r="N319" i="5"/>
  <c r="M319" i="5"/>
  <c r="K319" i="5"/>
  <c r="I319" i="5"/>
  <c r="G319" i="5"/>
  <c r="U318" i="5"/>
  <c r="T318" i="5"/>
  <c r="O318" i="5"/>
  <c r="N318" i="5"/>
  <c r="M318" i="5"/>
  <c r="K318" i="5"/>
  <c r="I318" i="5"/>
  <c r="G318" i="5"/>
  <c r="S317" i="5"/>
  <c r="T317" i="5" s="1"/>
  <c r="R317" i="5"/>
  <c r="Q317" i="5"/>
  <c r="P317" i="5"/>
  <c r="L317" i="5"/>
  <c r="J317" i="5"/>
  <c r="K317" i="5" s="1"/>
  <c r="H317" i="5"/>
  <c r="N317" i="5" s="1"/>
  <c r="O317" i="5" s="1"/>
  <c r="F317" i="5"/>
  <c r="E317" i="5"/>
  <c r="D317" i="5"/>
  <c r="U316" i="5"/>
  <c r="T316" i="5"/>
  <c r="O316" i="5"/>
  <c r="N316" i="5"/>
  <c r="M316" i="5"/>
  <c r="K316" i="5"/>
  <c r="I316" i="5"/>
  <c r="G316" i="5"/>
  <c r="U315" i="5"/>
  <c r="T315" i="5"/>
  <c r="N315" i="5"/>
  <c r="O315" i="5" s="1"/>
  <c r="M315" i="5"/>
  <c r="K315" i="5"/>
  <c r="I315" i="5"/>
  <c r="G315" i="5"/>
  <c r="U314" i="5"/>
  <c r="T314" i="5"/>
  <c r="N314" i="5"/>
  <c r="O314" i="5" s="1"/>
  <c r="M314" i="5"/>
  <c r="K314" i="5"/>
  <c r="I314" i="5"/>
  <c r="G314" i="5"/>
  <c r="U313" i="5"/>
  <c r="T313" i="5"/>
  <c r="N313" i="5"/>
  <c r="O313" i="5" s="1"/>
  <c r="M313" i="5"/>
  <c r="K313" i="5"/>
  <c r="I313" i="5"/>
  <c r="G313" i="5"/>
  <c r="U312" i="5"/>
  <c r="T312" i="5"/>
  <c r="N312" i="5"/>
  <c r="O312" i="5" s="1"/>
  <c r="M312" i="5"/>
  <c r="K312" i="5"/>
  <c r="I312" i="5"/>
  <c r="G312" i="5"/>
  <c r="U311" i="5"/>
  <c r="T311" i="5"/>
  <c r="N311" i="5"/>
  <c r="O311" i="5" s="1"/>
  <c r="M311" i="5"/>
  <c r="K311" i="5"/>
  <c r="I311" i="5"/>
  <c r="G311" i="5"/>
  <c r="T310" i="5"/>
  <c r="S310" i="5"/>
  <c r="R310" i="5"/>
  <c r="Q310" i="5"/>
  <c r="P310" i="5"/>
  <c r="U310" i="5" s="1"/>
  <c r="L310" i="5"/>
  <c r="J310" i="5"/>
  <c r="H310" i="5"/>
  <c r="F310" i="5"/>
  <c r="E310" i="5"/>
  <c r="D310" i="5"/>
  <c r="U309" i="5"/>
  <c r="T309" i="5"/>
  <c r="N309" i="5"/>
  <c r="O309" i="5" s="1"/>
  <c r="M309" i="5"/>
  <c r="K309" i="5"/>
  <c r="I309" i="5"/>
  <c r="G309" i="5"/>
  <c r="U308" i="5"/>
  <c r="T308" i="5"/>
  <c r="N308" i="5"/>
  <c r="O308" i="5" s="1"/>
  <c r="M308" i="5"/>
  <c r="K308" i="5"/>
  <c r="I308" i="5"/>
  <c r="G308" i="5"/>
  <c r="U307" i="5"/>
  <c r="T307" i="5"/>
  <c r="N307" i="5"/>
  <c r="O307" i="5" s="1"/>
  <c r="M307" i="5"/>
  <c r="K307" i="5"/>
  <c r="I307" i="5"/>
  <c r="G307" i="5"/>
  <c r="U306" i="5"/>
  <c r="T306" i="5"/>
  <c r="N306" i="5"/>
  <c r="O306" i="5" s="1"/>
  <c r="M306" i="5"/>
  <c r="K306" i="5"/>
  <c r="I306" i="5"/>
  <c r="G306" i="5"/>
  <c r="U305" i="5"/>
  <c r="T305" i="5"/>
  <c r="N305" i="5"/>
  <c r="O305" i="5" s="1"/>
  <c r="M305" i="5"/>
  <c r="K305" i="5"/>
  <c r="I305" i="5"/>
  <c r="G305" i="5"/>
  <c r="U304" i="5"/>
  <c r="T304" i="5"/>
  <c r="N304" i="5"/>
  <c r="O304" i="5" s="1"/>
  <c r="M304" i="5"/>
  <c r="K304" i="5"/>
  <c r="I304" i="5"/>
  <c r="G304" i="5"/>
  <c r="S303" i="5"/>
  <c r="T303" i="5" s="1"/>
  <c r="R303" i="5"/>
  <c r="Q303" i="5"/>
  <c r="P303" i="5"/>
  <c r="U303" i="5" s="1"/>
  <c r="L303" i="5"/>
  <c r="J303" i="5"/>
  <c r="H303" i="5"/>
  <c r="F303" i="5"/>
  <c r="E303" i="5"/>
  <c r="M303" i="5" s="1"/>
  <c r="D303" i="5"/>
  <c r="U302" i="5"/>
  <c r="T302" i="5"/>
  <c r="N302" i="5"/>
  <c r="O302" i="5" s="1"/>
  <c r="M302" i="5"/>
  <c r="K302" i="5"/>
  <c r="I302" i="5"/>
  <c r="G302" i="5"/>
  <c r="S299" i="5"/>
  <c r="T299" i="5" s="1"/>
  <c r="R299" i="5"/>
  <c r="Q299" i="5"/>
  <c r="P299" i="5"/>
  <c r="L299" i="5"/>
  <c r="M299" i="5" s="1"/>
  <c r="J299" i="5"/>
  <c r="H299" i="5"/>
  <c r="F299" i="5"/>
  <c r="E299" i="5"/>
  <c r="D299" i="5"/>
  <c r="S298" i="5"/>
  <c r="R298" i="5"/>
  <c r="Q298" i="5"/>
  <c r="P298" i="5"/>
  <c r="U298" i="5" s="1"/>
  <c r="L298" i="5"/>
  <c r="J298" i="5"/>
  <c r="K298" i="5" s="1"/>
  <c r="H298" i="5"/>
  <c r="F298" i="5"/>
  <c r="E298" i="5"/>
  <c r="D298" i="5"/>
  <c r="I298" i="5" s="1"/>
  <c r="U297" i="5"/>
  <c r="T297" i="5"/>
  <c r="O297" i="5"/>
  <c r="N297" i="5"/>
  <c r="M297" i="5"/>
  <c r="K297" i="5"/>
  <c r="I297" i="5"/>
  <c r="G297" i="5"/>
  <c r="U296" i="5"/>
  <c r="T296" i="5"/>
  <c r="O296" i="5"/>
  <c r="N296" i="5"/>
  <c r="M296" i="5"/>
  <c r="K296" i="5"/>
  <c r="I296" i="5"/>
  <c r="G296" i="5"/>
  <c r="U295" i="5"/>
  <c r="T295" i="5"/>
  <c r="N295" i="5"/>
  <c r="O295" i="5" s="1"/>
  <c r="M295" i="5"/>
  <c r="K295" i="5"/>
  <c r="I295" i="5"/>
  <c r="G295" i="5"/>
  <c r="U294" i="5"/>
  <c r="T294" i="5"/>
  <c r="O294" i="5"/>
  <c r="N294" i="5"/>
  <c r="M294" i="5"/>
  <c r="K294" i="5"/>
  <c r="I294" i="5"/>
  <c r="G294" i="5"/>
  <c r="U293" i="5"/>
  <c r="T293" i="5"/>
  <c r="N293" i="5"/>
  <c r="O293" i="5" s="1"/>
  <c r="M293" i="5"/>
  <c r="K293" i="5"/>
  <c r="I293" i="5"/>
  <c r="G293" i="5"/>
  <c r="S292" i="5"/>
  <c r="R292" i="5"/>
  <c r="Q292" i="5"/>
  <c r="P292" i="5"/>
  <c r="U292" i="5" s="1"/>
  <c r="L292" i="5"/>
  <c r="J292" i="5"/>
  <c r="H292" i="5"/>
  <c r="F292" i="5"/>
  <c r="N292" i="5" s="1"/>
  <c r="E292" i="5"/>
  <c r="D292" i="5"/>
  <c r="U291" i="5"/>
  <c r="T291" i="5"/>
  <c r="O291" i="5"/>
  <c r="N291" i="5"/>
  <c r="M291" i="5"/>
  <c r="K291" i="5"/>
  <c r="I291" i="5"/>
  <c r="G291" i="5"/>
  <c r="U290" i="5"/>
  <c r="T290" i="5"/>
  <c r="O290" i="5"/>
  <c r="N290" i="5"/>
  <c r="M290" i="5"/>
  <c r="K290" i="5"/>
  <c r="I290" i="5"/>
  <c r="G290" i="5"/>
  <c r="U289" i="5"/>
  <c r="T289" i="5"/>
  <c r="O289" i="5"/>
  <c r="N289" i="5"/>
  <c r="M289" i="5"/>
  <c r="K289" i="5"/>
  <c r="I289" i="5"/>
  <c r="G289" i="5"/>
  <c r="U288" i="5"/>
  <c r="T288" i="5"/>
  <c r="O288" i="5"/>
  <c r="N288" i="5"/>
  <c r="M288" i="5"/>
  <c r="K288" i="5"/>
  <c r="I288" i="5"/>
  <c r="G288" i="5"/>
  <c r="U287" i="5"/>
  <c r="T287" i="5"/>
  <c r="O287" i="5"/>
  <c r="N287" i="5"/>
  <c r="M287" i="5"/>
  <c r="K287" i="5"/>
  <c r="I287" i="5"/>
  <c r="G287" i="5"/>
  <c r="U286" i="5"/>
  <c r="T286" i="5"/>
  <c r="O286" i="5"/>
  <c r="N286" i="5"/>
  <c r="M286" i="5"/>
  <c r="K286" i="5"/>
  <c r="I286" i="5"/>
  <c r="G286" i="5"/>
  <c r="S285" i="5"/>
  <c r="R285" i="5"/>
  <c r="Q285" i="5"/>
  <c r="P285" i="5"/>
  <c r="L285" i="5"/>
  <c r="J285" i="5"/>
  <c r="K285" i="5" s="1"/>
  <c r="H285" i="5"/>
  <c r="F285" i="5"/>
  <c r="E285" i="5"/>
  <c r="M285" i="5" s="1"/>
  <c r="D285" i="5"/>
  <c r="U284" i="5"/>
  <c r="T284" i="5"/>
  <c r="O284" i="5"/>
  <c r="N284" i="5"/>
  <c r="M284" i="5"/>
  <c r="K284" i="5"/>
  <c r="I284" i="5"/>
  <c r="G284" i="5"/>
  <c r="U283" i="5"/>
  <c r="T283" i="5"/>
  <c r="N283" i="5"/>
  <c r="O283" i="5" s="1"/>
  <c r="M283" i="5"/>
  <c r="K283" i="5"/>
  <c r="I283" i="5"/>
  <c r="G283" i="5"/>
  <c r="U282" i="5"/>
  <c r="T282" i="5"/>
  <c r="O282" i="5"/>
  <c r="N282" i="5"/>
  <c r="M282" i="5"/>
  <c r="K282" i="5"/>
  <c r="I282" i="5"/>
  <c r="G282" i="5"/>
  <c r="U281" i="5"/>
  <c r="T281" i="5"/>
  <c r="O281" i="5"/>
  <c r="N281" i="5"/>
  <c r="M281" i="5"/>
  <c r="K281" i="5"/>
  <c r="I281" i="5"/>
  <c r="G281" i="5"/>
  <c r="U280" i="5"/>
  <c r="T280" i="5"/>
  <c r="N280" i="5"/>
  <c r="O280" i="5" s="1"/>
  <c r="M280" i="5"/>
  <c r="K280" i="5"/>
  <c r="I280" i="5"/>
  <c r="G280" i="5"/>
  <c r="U279" i="5"/>
  <c r="T279" i="5"/>
  <c r="N279" i="5"/>
  <c r="O279" i="5" s="1"/>
  <c r="M279" i="5"/>
  <c r="K279" i="5"/>
  <c r="I279" i="5"/>
  <c r="G279" i="5"/>
  <c r="U278" i="5"/>
  <c r="T278" i="5"/>
  <c r="N278" i="5"/>
  <c r="O278" i="5" s="1"/>
  <c r="M278" i="5"/>
  <c r="K278" i="5"/>
  <c r="I278" i="5"/>
  <c r="G278" i="5"/>
  <c r="U277" i="5"/>
  <c r="T277" i="5"/>
  <c r="N277" i="5"/>
  <c r="O277" i="5" s="1"/>
  <c r="M277" i="5"/>
  <c r="K277" i="5"/>
  <c r="I277" i="5"/>
  <c r="G277" i="5"/>
  <c r="U276" i="5"/>
  <c r="T276" i="5"/>
  <c r="N276" i="5"/>
  <c r="O276" i="5" s="1"/>
  <c r="M276" i="5"/>
  <c r="K276" i="5"/>
  <c r="I276" i="5"/>
  <c r="G276" i="5"/>
  <c r="S275" i="5"/>
  <c r="R275" i="5"/>
  <c r="Q275" i="5"/>
  <c r="T275" i="5" s="1"/>
  <c r="P275" i="5"/>
  <c r="U275" i="5" s="1"/>
  <c r="L275" i="5"/>
  <c r="J275" i="5"/>
  <c r="H275" i="5"/>
  <c r="F275" i="5"/>
  <c r="N275" i="5" s="1"/>
  <c r="E275" i="5"/>
  <c r="D275" i="5"/>
  <c r="U274" i="5"/>
  <c r="T274" i="5"/>
  <c r="O274" i="5"/>
  <c r="N274" i="5"/>
  <c r="M274" i="5"/>
  <c r="K274" i="5"/>
  <c r="I274" i="5"/>
  <c r="G274" i="5"/>
  <c r="U273" i="5"/>
  <c r="T273" i="5"/>
  <c r="O273" i="5"/>
  <c r="N273" i="5"/>
  <c r="M273" i="5"/>
  <c r="K273" i="5"/>
  <c r="I273" i="5"/>
  <c r="G273" i="5"/>
  <c r="U272" i="5"/>
  <c r="T272" i="5"/>
  <c r="O272" i="5"/>
  <c r="N272" i="5"/>
  <c r="M272" i="5"/>
  <c r="K272" i="5"/>
  <c r="I272" i="5"/>
  <c r="G272" i="5"/>
  <c r="U271" i="5"/>
  <c r="T271" i="5"/>
  <c r="O271" i="5"/>
  <c r="N271" i="5"/>
  <c r="M271" i="5"/>
  <c r="K271" i="5"/>
  <c r="I271" i="5"/>
  <c r="G271" i="5"/>
  <c r="U270" i="5"/>
  <c r="T270" i="5"/>
  <c r="O270" i="5"/>
  <c r="N270" i="5"/>
  <c r="M270" i="5"/>
  <c r="K270" i="5"/>
  <c r="I270" i="5"/>
  <c r="G270" i="5"/>
  <c r="U269" i="5"/>
  <c r="T269" i="5"/>
  <c r="O269" i="5"/>
  <c r="N269" i="5"/>
  <c r="M269" i="5"/>
  <c r="K269" i="5"/>
  <c r="I269" i="5"/>
  <c r="G269" i="5"/>
  <c r="U268" i="5"/>
  <c r="T268" i="5"/>
  <c r="O268" i="5"/>
  <c r="N268" i="5"/>
  <c r="M268" i="5"/>
  <c r="K268" i="5"/>
  <c r="I268" i="5"/>
  <c r="G268" i="5"/>
  <c r="S267" i="5"/>
  <c r="R267" i="5"/>
  <c r="Q267" i="5"/>
  <c r="P267" i="5"/>
  <c r="L267" i="5"/>
  <c r="J267" i="5"/>
  <c r="K267" i="5" s="1"/>
  <c r="H267" i="5"/>
  <c r="F267" i="5"/>
  <c r="N267" i="5" s="1"/>
  <c r="E267" i="5"/>
  <c r="M267" i="5" s="1"/>
  <c r="D267" i="5"/>
  <c r="U266" i="5"/>
  <c r="T266" i="5"/>
  <c r="O266" i="5"/>
  <c r="N266" i="5"/>
  <c r="M266" i="5"/>
  <c r="K266" i="5"/>
  <c r="I266" i="5"/>
  <c r="G266" i="5"/>
  <c r="U265" i="5"/>
  <c r="T265" i="5"/>
  <c r="O265" i="5"/>
  <c r="N265" i="5"/>
  <c r="M265" i="5"/>
  <c r="K265" i="5"/>
  <c r="I265" i="5"/>
  <c r="G265" i="5"/>
  <c r="U264" i="5"/>
  <c r="T264" i="5"/>
  <c r="N264" i="5"/>
  <c r="O264" i="5" s="1"/>
  <c r="M264" i="5"/>
  <c r="K264" i="5"/>
  <c r="I264" i="5"/>
  <c r="G264" i="5"/>
  <c r="U263" i="5"/>
  <c r="T263" i="5"/>
  <c r="O263" i="5"/>
  <c r="N263" i="5"/>
  <c r="M263" i="5"/>
  <c r="K263" i="5"/>
  <c r="I263" i="5"/>
  <c r="G263" i="5"/>
  <c r="U260" i="5"/>
  <c r="S260" i="5"/>
  <c r="R260" i="5"/>
  <c r="Q260" i="5"/>
  <c r="T260" i="5" s="1"/>
  <c r="P260" i="5"/>
  <c r="L260" i="5"/>
  <c r="M260" i="5" s="1"/>
  <c r="J260" i="5"/>
  <c r="H260" i="5"/>
  <c r="F260" i="5"/>
  <c r="N260" i="5" s="1"/>
  <c r="E260" i="5"/>
  <c r="D260" i="5"/>
  <c r="S259" i="5"/>
  <c r="R259" i="5"/>
  <c r="Q259" i="5"/>
  <c r="P259" i="5"/>
  <c r="U259" i="5" s="1"/>
  <c r="L259" i="5"/>
  <c r="J259" i="5"/>
  <c r="K259" i="5" s="1"/>
  <c r="H259" i="5"/>
  <c r="F259" i="5"/>
  <c r="E259" i="5"/>
  <c r="D259" i="5"/>
  <c r="I259" i="5" s="1"/>
  <c r="U258" i="5"/>
  <c r="T258" i="5"/>
  <c r="O258" i="5"/>
  <c r="N258" i="5"/>
  <c r="M258" i="5"/>
  <c r="K258" i="5"/>
  <c r="I258" i="5"/>
  <c r="G258" i="5"/>
  <c r="U257" i="5"/>
  <c r="T257" i="5"/>
  <c r="N257" i="5"/>
  <c r="O257" i="5" s="1"/>
  <c r="M257" i="5"/>
  <c r="K257" i="5"/>
  <c r="I257" i="5"/>
  <c r="G257" i="5"/>
  <c r="U256" i="5"/>
  <c r="T256" i="5"/>
  <c r="O256" i="5"/>
  <c r="N256" i="5"/>
  <c r="M256" i="5"/>
  <c r="K256" i="5"/>
  <c r="I256" i="5"/>
  <c r="G256" i="5"/>
  <c r="U255" i="5"/>
  <c r="T255" i="5"/>
  <c r="N255" i="5"/>
  <c r="O255" i="5" s="1"/>
  <c r="M255" i="5"/>
  <c r="K255" i="5"/>
  <c r="I255" i="5"/>
  <c r="G255" i="5"/>
  <c r="S254" i="5"/>
  <c r="R254" i="5"/>
  <c r="Q254" i="5"/>
  <c r="T254" i="5" s="1"/>
  <c r="P254" i="5"/>
  <c r="U254" i="5" s="1"/>
  <c r="L254" i="5"/>
  <c r="M254" i="5" s="1"/>
  <c r="J254" i="5"/>
  <c r="H254" i="5"/>
  <c r="F254" i="5"/>
  <c r="N254" i="5" s="1"/>
  <c r="E254" i="5"/>
  <c r="K254" i="5" s="1"/>
  <c r="D254" i="5"/>
  <c r="U253" i="5"/>
  <c r="T253" i="5"/>
  <c r="O253" i="5"/>
  <c r="N253" i="5"/>
  <c r="M253" i="5"/>
  <c r="K253" i="5"/>
  <c r="I253" i="5"/>
  <c r="G253" i="5"/>
  <c r="U252" i="5"/>
  <c r="T252" i="5"/>
  <c r="O252" i="5"/>
  <c r="N252" i="5"/>
  <c r="M252" i="5"/>
  <c r="K252" i="5"/>
  <c r="I252" i="5"/>
  <c r="G252" i="5"/>
  <c r="U251" i="5"/>
  <c r="T251" i="5"/>
  <c r="O251" i="5"/>
  <c r="N251" i="5"/>
  <c r="M251" i="5"/>
  <c r="K251" i="5"/>
  <c r="I251" i="5"/>
  <c r="G251" i="5"/>
  <c r="U250" i="5"/>
  <c r="T250" i="5"/>
  <c r="O250" i="5"/>
  <c r="N250" i="5"/>
  <c r="M250" i="5"/>
  <c r="K250" i="5"/>
  <c r="I250" i="5"/>
  <c r="G250" i="5"/>
  <c r="U249" i="5"/>
  <c r="T249" i="5"/>
  <c r="O249" i="5"/>
  <c r="N249" i="5"/>
  <c r="M249" i="5"/>
  <c r="K249" i="5"/>
  <c r="I249" i="5"/>
  <c r="G249" i="5"/>
  <c r="U248" i="5"/>
  <c r="T248" i="5"/>
  <c r="O248" i="5"/>
  <c r="N248" i="5"/>
  <c r="M248" i="5"/>
  <c r="K248" i="5"/>
  <c r="I248" i="5"/>
  <c r="G248" i="5"/>
  <c r="S247" i="5"/>
  <c r="R247" i="5"/>
  <c r="Q247" i="5"/>
  <c r="P247" i="5"/>
  <c r="L247" i="5"/>
  <c r="J247" i="5"/>
  <c r="H247" i="5"/>
  <c r="F247" i="5"/>
  <c r="N247" i="5" s="1"/>
  <c r="O247" i="5" s="1"/>
  <c r="E247" i="5"/>
  <c r="M247" i="5" s="1"/>
  <c r="D247" i="5"/>
  <c r="U246" i="5"/>
  <c r="T246" i="5"/>
  <c r="O246" i="5"/>
  <c r="N246" i="5"/>
  <c r="M246" i="5"/>
  <c r="K246" i="5"/>
  <c r="I246" i="5"/>
  <c r="G246" i="5"/>
  <c r="U245" i="5"/>
  <c r="T245" i="5"/>
  <c r="N245" i="5"/>
  <c r="O245" i="5" s="1"/>
  <c r="M245" i="5"/>
  <c r="K245" i="5"/>
  <c r="I245" i="5"/>
  <c r="G245" i="5"/>
  <c r="U244" i="5"/>
  <c r="T244" i="5"/>
  <c r="O244" i="5"/>
  <c r="N244" i="5"/>
  <c r="M244" i="5"/>
  <c r="K244" i="5"/>
  <c r="I244" i="5"/>
  <c r="G244" i="5"/>
  <c r="U243" i="5"/>
  <c r="T243" i="5"/>
  <c r="N243" i="5"/>
  <c r="O243" i="5" s="1"/>
  <c r="M243" i="5"/>
  <c r="K243" i="5"/>
  <c r="I243" i="5"/>
  <c r="G243" i="5"/>
  <c r="U242" i="5"/>
  <c r="T242" i="5"/>
  <c r="O242" i="5"/>
  <c r="N242" i="5"/>
  <c r="M242" i="5"/>
  <c r="K242" i="5"/>
  <c r="I242" i="5"/>
  <c r="G242" i="5"/>
  <c r="U241" i="5"/>
  <c r="T241" i="5"/>
  <c r="O241" i="5"/>
  <c r="N241" i="5"/>
  <c r="M241" i="5"/>
  <c r="K241" i="5"/>
  <c r="I241" i="5"/>
  <c r="G241" i="5"/>
  <c r="S240" i="5"/>
  <c r="R240" i="5"/>
  <c r="Q240" i="5"/>
  <c r="P240" i="5"/>
  <c r="L240" i="5"/>
  <c r="J240" i="5"/>
  <c r="H240" i="5"/>
  <c r="U240" i="5" s="1"/>
  <c r="F240" i="5"/>
  <c r="E240" i="5"/>
  <c r="D240" i="5"/>
  <c r="U239" i="5"/>
  <c r="T239" i="5"/>
  <c r="O239" i="5"/>
  <c r="N239" i="5"/>
  <c r="M239" i="5"/>
  <c r="K239" i="5"/>
  <c r="I239" i="5"/>
  <c r="G239" i="5"/>
  <c r="U238" i="5"/>
  <c r="T238" i="5"/>
  <c r="N238" i="5"/>
  <c r="O238" i="5" s="1"/>
  <c r="M238" i="5"/>
  <c r="K238" i="5"/>
  <c r="I238" i="5"/>
  <c r="G238" i="5"/>
  <c r="U237" i="5"/>
  <c r="T237" i="5"/>
  <c r="O237" i="5"/>
  <c r="N237" i="5"/>
  <c r="M237" i="5"/>
  <c r="K237" i="5"/>
  <c r="I237" i="5"/>
  <c r="G237" i="5"/>
  <c r="U236" i="5"/>
  <c r="T236" i="5"/>
  <c r="N236" i="5"/>
  <c r="O236" i="5" s="1"/>
  <c r="M236" i="5"/>
  <c r="K236" i="5"/>
  <c r="I236" i="5"/>
  <c r="G236" i="5"/>
  <c r="U235" i="5"/>
  <c r="T235" i="5"/>
  <c r="N235" i="5"/>
  <c r="O235" i="5" s="1"/>
  <c r="M235" i="5"/>
  <c r="K235" i="5"/>
  <c r="I235" i="5"/>
  <c r="G235" i="5"/>
  <c r="U234" i="5"/>
  <c r="T234" i="5"/>
  <c r="O234" i="5"/>
  <c r="N234" i="5"/>
  <c r="M234" i="5"/>
  <c r="K234" i="5"/>
  <c r="I234" i="5"/>
  <c r="G234" i="5"/>
  <c r="S231" i="5"/>
  <c r="R231" i="5"/>
  <c r="Q231" i="5"/>
  <c r="P231" i="5"/>
  <c r="L231" i="5"/>
  <c r="J231" i="5"/>
  <c r="K231" i="5" s="1"/>
  <c r="H231" i="5"/>
  <c r="I231" i="5" s="1"/>
  <c r="F231" i="5"/>
  <c r="E231" i="5"/>
  <c r="D231" i="5"/>
  <c r="S230" i="5"/>
  <c r="T230" i="5" s="1"/>
  <c r="R230" i="5"/>
  <c r="Q230" i="5"/>
  <c r="P230" i="5"/>
  <c r="U230" i="5" s="1"/>
  <c r="L230" i="5"/>
  <c r="J230" i="5"/>
  <c r="H230" i="5"/>
  <c r="F230" i="5"/>
  <c r="N230" i="5" s="1"/>
  <c r="E230" i="5"/>
  <c r="K230" i="5" s="1"/>
  <c r="D230" i="5"/>
  <c r="U229" i="5"/>
  <c r="T229" i="5"/>
  <c r="O229" i="5"/>
  <c r="N229" i="5"/>
  <c r="M229" i="5"/>
  <c r="K229" i="5"/>
  <c r="I229" i="5"/>
  <c r="G229" i="5"/>
  <c r="U228" i="5"/>
  <c r="T228" i="5"/>
  <c r="N228" i="5"/>
  <c r="O228" i="5" s="1"/>
  <c r="M228" i="5"/>
  <c r="K228" i="5"/>
  <c r="I228" i="5"/>
  <c r="G228" i="5"/>
  <c r="U227" i="5"/>
  <c r="T227" i="5"/>
  <c r="O227" i="5"/>
  <c r="N227" i="5"/>
  <c r="M227" i="5"/>
  <c r="K227" i="5"/>
  <c r="I227" i="5"/>
  <c r="G227" i="5"/>
  <c r="U226" i="5"/>
  <c r="T226" i="5"/>
  <c r="N226" i="5"/>
  <c r="O226" i="5" s="1"/>
  <c r="M226" i="5"/>
  <c r="K226" i="5"/>
  <c r="I226" i="5"/>
  <c r="G226" i="5"/>
  <c r="U225" i="5"/>
  <c r="T225" i="5"/>
  <c r="O225" i="5"/>
  <c r="N225" i="5"/>
  <c r="M225" i="5"/>
  <c r="K225" i="5"/>
  <c r="I225" i="5"/>
  <c r="G225" i="5"/>
  <c r="U224" i="5"/>
  <c r="S224" i="5"/>
  <c r="R224" i="5"/>
  <c r="Q224" i="5"/>
  <c r="P224" i="5"/>
  <c r="L224" i="5"/>
  <c r="J224" i="5"/>
  <c r="H224" i="5"/>
  <c r="F224" i="5"/>
  <c r="G224" i="5" s="1"/>
  <c r="E224" i="5"/>
  <c r="M224" i="5" s="1"/>
  <c r="D224" i="5"/>
  <c r="U223" i="5"/>
  <c r="T223" i="5"/>
  <c r="O223" i="5"/>
  <c r="N223" i="5"/>
  <c r="M223" i="5"/>
  <c r="K223" i="5"/>
  <c r="I223" i="5"/>
  <c r="G223" i="5"/>
  <c r="U222" i="5"/>
  <c r="T222" i="5"/>
  <c r="O222" i="5"/>
  <c r="N222" i="5"/>
  <c r="M222" i="5"/>
  <c r="K222" i="5"/>
  <c r="I222" i="5"/>
  <c r="G222" i="5"/>
  <c r="U221" i="5"/>
  <c r="T221" i="5"/>
  <c r="N221" i="5"/>
  <c r="O221" i="5" s="1"/>
  <c r="M221" i="5"/>
  <c r="K221" i="5"/>
  <c r="I221" i="5"/>
  <c r="G221" i="5"/>
  <c r="U220" i="5"/>
  <c r="T220" i="5"/>
  <c r="N220" i="5"/>
  <c r="O220" i="5" s="1"/>
  <c r="M220" i="5"/>
  <c r="K220" i="5"/>
  <c r="I220" i="5"/>
  <c r="G220" i="5"/>
  <c r="U219" i="5"/>
  <c r="T219" i="5"/>
  <c r="N219" i="5"/>
  <c r="O219" i="5" s="1"/>
  <c r="M219" i="5"/>
  <c r="K219" i="5"/>
  <c r="I219" i="5"/>
  <c r="G219" i="5"/>
  <c r="U218" i="5"/>
  <c r="T218" i="5"/>
  <c r="N218" i="5"/>
  <c r="O218" i="5" s="1"/>
  <c r="M218" i="5"/>
  <c r="K218" i="5"/>
  <c r="I218" i="5"/>
  <c r="G218" i="5"/>
  <c r="U217" i="5"/>
  <c r="T217" i="5"/>
  <c r="O217" i="5"/>
  <c r="N217" i="5"/>
  <c r="M217" i="5"/>
  <c r="K217" i="5"/>
  <c r="I217" i="5"/>
  <c r="G217" i="5"/>
  <c r="S216" i="5"/>
  <c r="R216" i="5"/>
  <c r="Q216" i="5"/>
  <c r="T216" i="5" s="1"/>
  <c r="P216" i="5"/>
  <c r="L216" i="5"/>
  <c r="J216" i="5"/>
  <c r="H216" i="5"/>
  <c r="F216" i="5"/>
  <c r="E216" i="5"/>
  <c r="D216" i="5"/>
  <c r="U215" i="5"/>
  <c r="T215" i="5"/>
  <c r="O215" i="5"/>
  <c r="N215" i="5"/>
  <c r="M215" i="5"/>
  <c r="K215" i="5"/>
  <c r="I215" i="5"/>
  <c r="G215" i="5"/>
  <c r="U214" i="5"/>
  <c r="T214" i="5"/>
  <c r="O214" i="5"/>
  <c r="N214" i="5"/>
  <c r="M214" i="5"/>
  <c r="K214" i="5"/>
  <c r="I214" i="5"/>
  <c r="G214" i="5"/>
  <c r="U213" i="5"/>
  <c r="T213" i="5"/>
  <c r="O213" i="5"/>
  <c r="N213" i="5"/>
  <c r="M213" i="5"/>
  <c r="K213" i="5"/>
  <c r="I213" i="5"/>
  <c r="G213" i="5"/>
  <c r="U212" i="5"/>
  <c r="T212" i="5"/>
  <c r="O212" i="5"/>
  <c r="N212" i="5"/>
  <c r="M212" i="5"/>
  <c r="K212" i="5"/>
  <c r="I212" i="5"/>
  <c r="G212" i="5"/>
  <c r="U211" i="5"/>
  <c r="T211" i="5"/>
  <c r="N211" i="5"/>
  <c r="O211" i="5" s="1"/>
  <c r="M211" i="5"/>
  <c r="K211" i="5"/>
  <c r="I211" i="5"/>
  <c r="G211" i="5"/>
  <c r="U210" i="5"/>
  <c r="T210" i="5"/>
  <c r="N210" i="5"/>
  <c r="O210" i="5" s="1"/>
  <c r="M210" i="5"/>
  <c r="K210" i="5"/>
  <c r="I210" i="5"/>
  <c r="G210" i="5"/>
  <c r="U209" i="5"/>
  <c r="T209" i="5"/>
  <c r="N209" i="5"/>
  <c r="O209" i="5" s="1"/>
  <c r="M209" i="5"/>
  <c r="K209" i="5"/>
  <c r="I209" i="5"/>
  <c r="G209" i="5"/>
  <c r="U208" i="5"/>
  <c r="T208" i="5"/>
  <c r="O208" i="5"/>
  <c r="N208" i="5"/>
  <c r="M208" i="5"/>
  <c r="K208" i="5"/>
  <c r="I208" i="5"/>
  <c r="G208" i="5"/>
  <c r="S205" i="5"/>
  <c r="R205" i="5"/>
  <c r="Q205" i="5"/>
  <c r="T205" i="5" s="1"/>
  <c r="P205" i="5"/>
  <c r="U205" i="5" s="1"/>
  <c r="L205" i="5"/>
  <c r="J205" i="5"/>
  <c r="I205" i="5"/>
  <c r="H205" i="5"/>
  <c r="F205" i="5"/>
  <c r="E205" i="5"/>
  <c r="D205" i="5"/>
  <c r="T204" i="5"/>
  <c r="S204" i="5"/>
  <c r="R204" i="5"/>
  <c r="Q204" i="5"/>
  <c r="P204" i="5"/>
  <c r="L204" i="5"/>
  <c r="J204" i="5"/>
  <c r="H204" i="5"/>
  <c r="F204" i="5"/>
  <c r="N204" i="5" s="1"/>
  <c r="E204" i="5"/>
  <c r="K204" i="5" s="1"/>
  <c r="D204" i="5"/>
  <c r="U203" i="5"/>
  <c r="T203" i="5"/>
  <c r="O203" i="5"/>
  <c r="N203" i="5"/>
  <c r="M203" i="5"/>
  <c r="K203" i="5"/>
  <c r="I203" i="5"/>
  <c r="G203" i="5"/>
  <c r="U202" i="5"/>
  <c r="T202" i="5"/>
  <c r="O202" i="5"/>
  <c r="N202" i="5"/>
  <c r="M202" i="5"/>
  <c r="K202" i="5"/>
  <c r="I202" i="5"/>
  <c r="G202" i="5"/>
  <c r="U201" i="5"/>
  <c r="T201" i="5"/>
  <c r="O201" i="5"/>
  <c r="N201" i="5"/>
  <c r="M201" i="5"/>
  <c r="K201" i="5"/>
  <c r="I201" i="5"/>
  <c r="G201" i="5"/>
  <c r="U200" i="5"/>
  <c r="T200" i="5"/>
  <c r="N200" i="5"/>
  <c r="O200" i="5" s="1"/>
  <c r="M200" i="5"/>
  <c r="K200" i="5"/>
  <c r="I200" i="5"/>
  <c r="G200" i="5"/>
  <c r="U199" i="5"/>
  <c r="T199" i="5"/>
  <c r="O199" i="5"/>
  <c r="N199" i="5"/>
  <c r="M199" i="5"/>
  <c r="K199" i="5"/>
  <c r="I199" i="5"/>
  <c r="G199" i="5"/>
  <c r="S198" i="5"/>
  <c r="R198" i="5"/>
  <c r="Q198" i="5"/>
  <c r="P198" i="5"/>
  <c r="U198" i="5" s="1"/>
  <c r="L198" i="5"/>
  <c r="J198" i="5"/>
  <c r="I198" i="5"/>
  <c r="H198" i="5"/>
  <c r="F198" i="5"/>
  <c r="G198" i="5" s="1"/>
  <c r="E198" i="5"/>
  <c r="D198" i="5"/>
  <c r="U197" i="5"/>
  <c r="T197" i="5"/>
  <c r="O197" i="5"/>
  <c r="N197" i="5"/>
  <c r="M197" i="5"/>
  <c r="K197" i="5"/>
  <c r="I197" i="5"/>
  <c r="G197" i="5"/>
  <c r="U196" i="5"/>
  <c r="T196" i="5"/>
  <c r="O196" i="5"/>
  <c r="N196" i="5"/>
  <c r="M196" i="5"/>
  <c r="K196" i="5"/>
  <c r="I196" i="5"/>
  <c r="G196" i="5"/>
  <c r="U195" i="5"/>
  <c r="T195" i="5"/>
  <c r="O195" i="5"/>
  <c r="N195" i="5"/>
  <c r="M195" i="5"/>
  <c r="K195" i="5"/>
  <c r="I195" i="5"/>
  <c r="G195" i="5"/>
  <c r="U194" i="5"/>
  <c r="T194" i="5"/>
  <c r="O194" i="5"/>
  <c r="N194" i="5"/>
  <c r="M194" i="5"/>
  <c r="K194" i="5"/>
  <c r="I194" i="5"/>
  <c r="G194" i="5"/>
  <c r="U193" i="5"/>
  <c r="T193" i="5"/>
  <c r="O193" i="5"/>
  <c r="N193" i="5"/>
  <c r="M193" i="5"/>
  <c r="K193" i="5"/>
  <c r="I193" i="5"/>
  <c r="G193" i="5"/>
  <c r="U192" i="5"/>
  <c r="T192" i="5"/>
  <c r="O192" i="5"/>
  <c r="N192" i="5"/>
  <c r="M192" i="5"/>
  <c r="K192" i="5"/>
  <c r="I192" i="5"/>
  <c r="G192" i="5"/>
  <c r="S191" i="5"/>
  <c r="R191" i="5"/>
  <c r="Q191" i="5"/>
  <c r="T191" i="5" s="1"/>
  <c r="P191" i="5"/>
  <c r="L191" i="5"/>
  <c r="J191" i="5"/>
  <c r="H191" i="5"/>
  <c r="F191" i="5"/>
  <c r="E191" i="5"/>
  <c r="K191" i="5" s="1"/>
  <c r="D191" i="5"/>
  <c r="U190" i="5"/>
  <c r="T190" i="5"/>
  <c r="N190" i="5"/>
  <c r="O190" i="5" s="1"/>
  <c r="M190" i="5"/>
  <c r="K190" i="5"/>
  <c r="I190" i="5"/>
  <c r="G190" i="5"/>
  <c r="U189" i="5"/>
  <c r="T189" i="5"/>
  <c r="O189" i="5"/>
  <c r="N189" i="5"/>
  <c r="M189" i="5"/>
  <c r="K189" i="5"/>
  <c r="I189" i="5"/>
  <c r="G189" i="5"/>
  <c r="U188" i="5"/>
  <c r="T188" i="5"/>
  <c r="N188" i="5"/>
  <c r="O188" i="5" s="1"/>
  <c r="M188" i="5"/>
  <c r="K188" i="5"/>
  <c r="I188" i="5"/>
  <c r="G188" i="5"/>
  <c r="U187" i="5"/>
  <c r="T187" i="5"/>
  <c r="N187" i="5"/>
  <c r="O187" i="5" s="1"/>
  <c r="M187" i="5"/>
  <c r="K187" i="5"/>
  <c r="I187" i="5"/>
  <c r="G187" i="5"/>
  <c r="U186" i="5"/>
  <c r="T186" i="5"/>
  <c r="O186" i="5"/>
  <c r="N186" i="5"/>
  <c r="M186" i="5"/>
  <c r="K186" i="5"/>
  <c r="I186" i="5"/>
  <c r="G186" i="5"/>
  <c r="S185" i="5"/>
  <c r="R185" i="5"/>
  <c r="Q185" i="5"/>
  <c r="T185" i="5" s="1"/>
  <c r="P185" i="5"/>
  <c r="U185" i="5" s="1"/>
  <c r="L185" i="5"/>
  <c r="J185" i="5"/>
  <c r="H185" i="5"/>
  <c r="F185" i="5"/>
  <c r="E185" i="5"/>
  <c r="M185" i="5" s="1"/>
  <c r="D185" i="5"/>
  <c r="I185" i="5" s="1"/>
  <c r="U184" i="5"/>
  <c r="T184" i="5"/>
  <c r="O184" i="5"/>
  <c r="N184" i="5"/>
  <c r="M184" i="5"/>
  <c r="K184" i="5"/>
  <c r="I184" i="5"/>
  <c r="G184" i="5"/>
  <c r="U183" i="5"/>
  <c r="T183" i="5"/>
  <c r="O183" i="5"/>
  <c r="N183" i="5"/>
  <c r="M183" i="5"/>
  <c r="K183" i="5"/>
  <c r="I183" i="5"/>
  <c r="G183" i="5"/>
  <c r="U182" i="5"/>
  <c r="T182" i="5"/>
  <c r="O182" i="5"/>
  <c r="N182" i="5"/>
  <c r="M182" i="5"/>
  <c r="K182" i="5"/>
  <c r="I182" i="5"/>
  <c r="G182" i="5"/>
  <c r="U181" i="5"/>
  <c r="T181" i="5"/>
  <c r="O181" i="5"/>
  <c r="N181" i="5"/>
  <c r="M181" i="5"/>
  <c r="K181" i="5"/>
  <c r="I181" i="5"/>
  <c r="G181" i="5"/>
  <c r="U180" i="5"/>
  <c r="T180" i="5"/>
  <c r="O180" i="5"/>
  <c r="N180" i="5"/>
  <c r="M180" i="5"/>
  <c r="K180" i="5"/>
  <c r="I180" i="5"/>
  <c r="G180" i="5"/>
  <c r="S179" i="5"/>
  <c r="T179" i="5" s="1"/>
  <c r="R179" i="5"/>
  <c r="Q179" i="5"/>
  <c r="P179" i="5"/>
  <c r="L179" i="5"/>
  <c r="J179" i="5"/>
  <c r="H179" i="5"/>
  <c r="F179" i="5"/>
  <c r="E179" i="5"/>
  <c r="D179" i="5"/>
  <c r="U178" i="5"/>
  <c r="T178" i="5"/>
  <c r="O178" i="5"/>
  <c r="N178" i="5"/>
  <c r="M178" i="5"/>
  <c r="K178" i="5"/>
  <c r="I178" i="5"/>
  <c r="G178" i="5"/>
  <c r="U177" i="5"/>
  <c r="T177" i="5"/>
  <c r="O177" i="5"/>
  <c r="N177" i="5"/>
  <c r="M177" i="5"/>
  <c r="K177" i="5"/>
  <c r="I177" i="5"/>
  <c r="G177" i="5"/>
  <c r="U176" i="5"/>
  <c r="T176" i="5"/>
  <c r="O176" i="5"/>
  <c r="N176" i="5"/>
  <c r="M176" i="5"/>
  <c r="K176" i="5"/>
  <c r="I176" i="5"/>
  <c r="G176" i="5"/>
  <c r="U175" i="5"/>
  <c r="T175" i="5"/>
  <c r="N175" i="5"/>
  <c r="O175" i="5" s="1"/>
  <c r="M175" i="5"/>
  <c r="K175" i="5"/>
  <c r="I175" i="5"/>
  <c r="G175" i="5"/>
  <c r="U174" i="5"/>
  <c r="T174" i="5"/>
  <c r="N174" i="5"/>
  <c r="O174" i="5" s="1"/>
  <c r="M174" i="5"/>
  <c r="K174" i="5"/>
  <c r="I174" i="5"/>
  <c r="G174" i="5"/>
  <c r="U173" i="5"/>
  <c r="T173" i="5"/>
  <c r="N173" i="5"/>
  <c r="O173" i="5" s="1"/>
  <c r="M173" i="5"/>
  <c r="K173" i="5"/>
  <c r="I173" i="5"/>
  <c r="G173" i="5"/>
  <c r="S170" i="5"/>
  <c r="R170" i="5"/>
  <c r="Q170" i="5"/>
  <c r="P170" i="5"/>
  <c r="U170" i="5" s="1"/>
  <c r="L170" i="5"/>
  <c r="J170" i="5"/>
  <c r="I170" i="5"/>
  <c r="H170" i="5"/>
  <c r="F170" i="5"/>
  <c r="G170" i="5" s="1"/>
  <c r="E170" i="5"/>
  <c r="D170" i="5"/>
  <c r="S169" i="5"/>
  <c r="R169" i="5"/>
  <c r="Q169" i="5"/>
  <c r="T169" i="5" s="1"/>
  <c r="P169" i="5"/>
  <c r="L169" i="5"/>
  <c r="J169" i="5"/>
  <c r="H169" i="5"/>
  <c r="F169" i="5"/>
  <c r="N169" i="5" s="1"/>
  <c r="E169" i="5"/>
  <c r="K169" i="5" s="1"/>
  <c r="D169" i="5"/>
  <c r="U168" i="5"/>
  <c r="T168" i="5"/>
  <c r="O168" i="5"/>
  <c r="N168" i="5"/>
  <c r="M168" i="5"/>
  <c r="K168" i="5"/>
  <c r="I168" i="5"/>
  <c r="G168" i="5"/>
  <c r="U167" i="5"/>
  <c r="T167" i="5"/>
  <c r="O167" i="5"/>
  <c r="N167" i="5"/>
  <c r="M167" i="5"/>
  <c r="K167" i="5"/>
  <c r="I167" i="5"/>
  <c r="G167" i="5"/>
  <c r="U166" i="5"/>
  <c r="T166" i="5"/>
  <c r="O166" i="5"/>
  <c r="N166" i="5"/>
  <c r="M166" i="5"/>
  <c r="K166" i="5"/>
  <c r="I166" i="5"/>
  <c r="G166" i="5"/>
  <c r="U165" i="5"/>
  <c r="T165" i="5"/>
  <c r="O165" i="5"/>
  <c r="N165" i="5"/>
  <c r="M165" i="5"/>
  <c r="K165" i="5"/>
  <c r="I165" i="5"/>
  <c r="G165" i="5"/>
  <c r="U164" i="5"/>
  <c r="T164" i="5"/>
  <c r="N164" i="5"/>
  <c r="O164" i="5" s="1"/>
  <c r="M164" i="5"/>
  <c r="K164" i="5"/>
  <c r="I164" i="5"/>
  <c r="G164" i="5"/>
  <c r="S163" i="5"/>
  <c r="R163" i="5"/>
  <c r="Q163" i="5"/>
  <c r="T163" i="5" s="1"/>
  <c r="P163" i="5"/>
  <c r="L163" i="5"/>
  <c r="J163" i="5"/>
  <c r="I163" i="5"/>
  <c r="H163" i="5"/>
  <c r="U163" i="5" s="1"/>
  <c r="F163" i="5"/>
  <c r="E163" i="5"/>
  <c r="M163" i="5" s="1"/>
  <c r="D163" i="5"/>
  <c r="U162" i="5"/>
  <c r="T162" i="5"/>
  <c r="O162" i="5"/>
  <c r="N162" i="5"/>
  <c r="M162" i="5"/>
  <c r="K162" i="5"/>
  <c r="I162" i="5"/>
  <c r="G162" i="5"/>
  <c r="U161" i="5"/>
  <c r="T161" i="5"/>
  <c r="O161" i="5"/>
  <c r="N161" i="5"/>
  <c r="M161" i="5"/>
  <c r="K161" i="5"/>
  <c r="I161" i="5"/>
  <c r="G161" i="5"/>
  <c r="U160" i="5"/>
  <c r="T160" i="5"/>
  <c r="O160" i="5"/>
  <c r="N160" i="5"/>
  <c r="M160" i="5"/>
  <c r="K160" i="5"/>
  <c r="I160" i="5"/>
  <c r="G160" i="5"/>
  <c r="U159" i="5"/>
  <c r="T159" i="5"/>
  <c r="N159" i="5"/>
  <c r="O159" i="5" s="1"/>
  <c r="M159" i="5"/>
  <c r="K159" i="5"/>
  <c r="I159" i="5"/>
  <c r="G159" i="5"/>
  <c r="U158" i="5"/>
  <c r="T158" i="5"/>
  <c r="O158" i="5"/>
  <c r="N158" i="5"/>
  <c r="M158" i="5"/>
  <c r="K158" i="5"/>
  <c r="I158" i="5"/>
  <c r="G158" i="5"/>
  <c r="S157" i="5"/>
  <c r="R157" i="5"/>
  <c r="Q157" i="5"/>
  <c r="T157" i="5" s="1"/>
  <c r="P157" i="5"/>
  <c r="L157" i="5"/>
  <c r="K157" i="5"/>
  <c r="J157" i="5"/>
  <c r="H157" i="5"/>
  <c r="F157" i="5"/>
  <c r="E157" i="5"/>
  <c r="D157" i="5"/>
  <c r="U156" i="5"/>
  <c r="T156" i="5"/>
  <c r="O156" i="5"/>
  <c r="N156" i="5"/>
  <c r="M156" i="5"/>
  <c r="K156" i="5"/>
  <c r="I156" i="5"/>
  <c r="G156" i="5"/>
  <c r="U155" i="5"/>
  <c r="T155" i="5"/>
  <c r="O155" i="5"/>
  <c r="N155" i="5"/>
  <c r="M155" i="5"/>
  <c r="K155" i="5"/>
  <c r="I155" i="5"/>
  <c r="G155" i="5"/>
  <c r="U154" i="5"/>
  <c r="T154" i="5"/>
  <c r="O154" i="5"/>
  <c r="N154" i="5"/>
  <c r="M154" i="5"/>
  <c r="K154" i="5"/>
  <c r="I154" i="5"/>
  <c r="G154" i="5"/>
  <c r="U153" i="5"/>
  <c r="T153" i="5"/>
  <c r="N153" i="5"/>
  <c r="O153" i="5" s="1"/>
  <c r="M153" i="5"/>
  <c r="K153" i="5"/>
  <c r="I153" i="5"/>
  <c r="G153" i="5"/>
  <c r="U152" i="5"/>
  <c r="T152" i="5"/>
  <c r="N152" i="5"/>
  <c r="O152" i="5" s="1"/>
  <c r="M152" i="5"/>
  <c r="K152" i="5"/>
  <c r="I152" i="5"/>
  <c r="G152" i="5"/>
  <c r="U151" i="5"/>
  <c r="T151" i="5"/>
  <c r="O151" i="5"/>
  <c r="N151" i="5"/>
  <c r="M151" i="5"/>
  <c r="K151" i="5"/>
  <c r="I151" i="5"/>
  <c r="G151" i="5"/>
  <c r="S150" i="5"/>
  <c r="R150" i="5"/>
  <c r="Q150" i="5"/>
  <c r="T150" i="5" s="1"/>
  <c r="P150" i="5"/>
  <c r="U150" i="5" s="1"/>
  <c r="O150" i="5"/>
  <c r="L150" i="5"/>
  <c r="J150" i="5"/>
  <c r="I150" i="5"/>
  <c r="H150" i="5"/>
  <c r="G150" i="5"/>
  <c r="F150" i="5"/>
  <c r="N150" i="5" s="1"/>
  <c r="E150" i="5"/>
  <c r="K150" i="5" s="1"/>
  <c r="D150" i="5"/>
  <c r="U149" i="5"/>
  <c r="T149" i="5"/>
  <c r="O149" i="5"/>
  <c r="N149" i="5"/>
  <c r="M149" i="5"/>
  <c r="K149" i="5"/>
  <c r="I149" i="5"/>
  <c r="G149" i="5"/>
  <c r="U148" i="5"/>
  <c r="T148" i="5"/>
  <c r="O148" i="5"/>
  <c r="N148" i="5"/>
  <c r="M148" i="5"/>
  <c r="K148" i="5"/>
  <c r="I148" i="5"/>
  <c r="G148" i="5"/>
  <c r="U147" i="5"/>
  <c r="T147" i="5"/>
  <c r="O147" i="5"/>
  <c r="N147" i="5"/>
  <c r="M147" i="5"/>
  <c r="K147" i="5"/>
  <c r="I147" i="5"/>
  <c r="G147" i="5"/>
  <c r="U146" i="5"/>
  <c r="T146" i="5"/>
  <c r="O146" i="5"/>
  <c r="N146" i="5"/>
  <c r="M146" i="5"/>
  <c r="K146" i="5"/>
  <c r="I146" i="5"/>
  <c r="G146" i="5"/>
  <c r="U145" i="5"/>
  <c r="T145" i="5"/>
  <c r="O145" i="5"/>
  <c r="N145" i="5"/>
  <c r="M145" i="5"/>
  <c r="K145" i="5"/>
  <c r="I145" i="5"/>
  <c r="G145" i="5"/>
  <c r="S144" i="5"/>
  <c r="R144" i="5"/>
  <c r="Q144" i="5"/>
  <c r="P144" i="5"/>
  <c r="U144" i="5" s="1"/>
  <c r="L144" i="5"/>
  <c r="J144" i="5"/>
  <c r="H144" i="5"/>
  <c r="F144" i="5"/>
  <c r="E144" i="5"/>
  <c r="K144" i="5" s="1"/>
  <c r="D144" i="5"/>
  <c r="I144" i="5" s="1"/>
  <c r="U143" i="5"/>
  <c r="T143" i="5"/>
  <c r="O143" i="5"/>
  <c r="N143" i="5"/>
  <c r="M143" i="5"/>
  <c r="K143" i="5"/>
  <c r="I143" i="5"/>
  <c r="G143" i="5"/>
  <c r="U142" i="5"/>
  <c r="T142" i="5"/>
  <c r="O142" i="5"/>
  <c r="N142" i="5"/>
  <c r="M142" i="5"/>
  <c r="K142" i="5"/>
  <c r="I142" i="5"/>
  <c r="G142" i="5"/>
  <c r="U141" i="5"/>
  <c r="T141" i="5"/>
  <c r="O141" i="5"/>
  <c r="N141" i="5"/>
  <c r="M141" i="5"/>
  <c r="K141" i="5"/>
  <c r="I141" i="5"/>
  <c r="G141" i="5"/>
  <c r="U140" i="5"/>
  <c r="T140" i="5"/>
  <c r="O140" i="5"/>
  <c r="N140" i="5"/>
  <c r="M140" i="5"/>
  <c r="K140" i="5"/>
  <c r="I140" i="5"/>
  <c r="G140" i="5"/>
  <c r="U139" i="5"/>
  <c r="T139" i="5"/>
  <c r="O139" i="5"/>
  <c r="N139" i="5"/>
  <c r="M139" i="5"/>
  <c r="K139" i="5"/>
  <c r="I139" i="5"/>
  <c r="G139" i="5"/>
  <c r="U138" i="5"/>
  <c r="T138" i="5"/>
  <c r="O138" i="5"/>
  <c r="N138" i="5"/>
  <c r="M138" i="5"/>
  <c r="K138" i="5"/>
  <c r="I138" i="5"/>
  <c r="G138" i="5"/>
  <c r="S137" i="5"/>
  <c r="R137" i="5"/>
  <c r="Q137" i="5"/>
  <c r="P137" i="5"/>
  <c r="L137" i="5"/>
  <c r="J137" i="5"/>
  <c r="K137" i="5" s="1"/>
  <c r="H137" i="5"/>
  <c r="I137" i="5" s="1"/>
  <c r="F137" i="5"/>
  <c r="E137" i="5"/>
  <c r="D137" i="5"/>
  <c r="U136" i="5"/>
  <c r="T136" i="5"/>
  <c r="O136" i="5"/>
  <c r="N136" i="5"/>
  <c r="M136" i="5"/>
  <c r="K136" i="5"/>
  <c r="I136" i="5"/>
  <c r="G136" i="5"/>
  <c r="U135" i="5"/>
  <c r="T135" i="5"/>
  <c r="O135" i="5"/>
  <c r="N135" i="5"/>
  <c r="M135" i="5"/>
  <c r="K135" i="5"/>
  <c r="I135" i="5"/>
  <c r="G135" i="5"/>
  <c r="U134" i="5"/>
  <c r="T134" i="5"/>
  <c r="O134" i="5"/>
  <c r="N134" i="5"/>
  <c r="M134" i="5"/>
  <c r="K134" i="5"/>
  <c r="I134" i="5"/>
  <c r="G134" i="5"/>
  <c r="U133" i="5"/>
  <c r="T133" i="5"/>
  <c r="O133" i="5"/>
  <c r="N133" i="5"/>
  <c r="M133" i="5"/>
  <c r="K133" i="5"/>
  <c r="I133" i="5"/>
  <c r="G133" i="5"/>
  <c r="S132" i="5"/>
  <c r="T132" i="5" s="1"/>
  <c r="R132" i="5"/>
  <c r="Q132" i="5"/>
  <c r="P132" i="5"/>
  <c r="U132" i="5" s="1"/>
  <c r="L132" i="5"/>
  <c r="J132" i="5"/>
  <c r="H132" i="5"/>
  <c r="G132" i="5"/>
  <c r="F132" i="5"/>
  <c r="E132" i="5"/>
  <c r="K132" i="5" s="1"/>
  <c r="D132" i="5"/>
  <c r="U131" i="5"/>
  <c r="T131" i="5"/>
  <c r="O131" i="5"/>
  <c r="N131" i="5"/>
  <c r="M131" i="5"/>
  <c r="K131" i="5"/>
  <c r="I131" i="5"/>
  <c r="G131" i="5"/>
  <c r="U130" i="5"/>
  <c r="T130" i="5"/>
  <c r="O130" i="5"/>
  <c r="N130" i="5"/>
  <c r="M130" i="5"/>
  <c r="K130" i="5"/>
  <c r="I130" i="5"/>
  <c r="G130" i="5"/>
  <c r="U129" i="5"/>
  <c r="T129" i="5"/>
  <c r="N129" i="5"/>
  <c r="O129" i="5" s="1"/>
  <c r="M129" i="5"/>
  <c r="K129" i="5"/>
  <c r="I129" i="5"/>
  <c r="G129" i="5"/>
  <c r="U128" i="5"/>
  <c r="T128" i="5"/>
  <c r="O128" i="5"/>
  <c r="N128" i="5"/>
  <c r="M128" i="5"/>
  <c r="K128" i="5"/>
  <c r="I128" i="5"/>
  <c r="G128" i="5"/>
  <c r="U127" i="5"/>
  <c r="T127" i="5"/>
  <c r="N127" i="5"/>
  <c r="O127" i="5" s="1"/>
  <c r="M127" i="5"/>
  <c r="K127" i="5"/>
  <c r="I127" i="5"/>
  <c r="G127" i="5"/>
  <c r="S126" i="5"/>
  <c r="R126" i="5"/>
  <c r="Q126" i="5"/>
  <c r="P126" i="5"/>
  <c r="L126" i="5"/>
  <c r="J126" i="5"/>
  <c r="I126" i="5"/>
  <c r="H126" i="5"/>
  <c r="U126" i="5" s="1"/>
  <c r="F126" i="5"/>
  <c r="G126" i="5" s="1"/>
  <c r="E126" i="5"/>
  <c r="D126" i="5"/>
  <c r="U125" i="5"/>
  <c r="T125" i="5"/>
  <c r="O125" i="5"/>
  <c r="N125" i="5"/>
  <c r="M125" i="5"/>
  <c r="K125" i="5"/>
  <c r="I125" i="5"/>
  <c r="G125" i="5"/>
  <c r="U124" i="5"/>
  <c r="T124" i="5"/>
  <c r="O124" i="5"/>
  <c r="N124" i="5"/>
  <c r="M124" i="5"/>
  <c r="K124" i="5"/>
  <c r="I124" i="5"/>
  <c r="G124" i="5"/>
  <c r="U123" i="5"/>
  <c r="T123" i="5"/>
  <c r="O123" i="5"/>
  <c r="N123" i="5"/>
  <c r="M123" i="5"/>
  <c r="K123" i="5"/>
  <c r="I123" i="5"/>
  <c r="G123" i="5"/>
  <c r="U122" i="5"/>
  <c r="T122" i="5"/>
  <c r="O122" i="5"/>
  <c r="N122" i="5"/>
  <c r="M122" i="5"/>
  <c r="K122" i="5"/>
  <c r="I122" i="5"/>
  <c r="G122" i="5"/>
  <c r="S121" i="5"/>
  <c r="R121" i="5"/>
  <c r="Q121" i="5"/>
  <c r="P121" i="5"/>
  <c r="U121" i="5" s="1"/>
  <c r="L121" i="5"/>
  <c r="J121" i="5"/>
  <c r="H121" i="5"/>
  <c r="F121" i="5"/>
  <c r="N121" i="5" s="1"/>
  <c r="E121" i="5"/>
  <c r="K121" i="5" s="1"/>
  <c r="D121" i="5"/>
  <c r="I121" i="5" s="1"/>
  <c r="U120" i="5"/>
  <c r="T120" i="5"/>
  <c r="O120" i="5"/>
  <c r="N120" i="5"/>
  <c r="M120" i="5"/>
  <c r="K120" i="5"/>
  <c r="I120" i="5"/>
  <c r="G120" i="5"/>
  <c r="U119" i="5"/>
  <c r="T119" i="5"/>
  <c r="O119" i="5"/>
  <c r="N119" i="5"/>
  <c r="M119" i="5"/>
  <c r="K119" i="5"/>
  <c r="I119" i="5"/>
  <c r="G119" i="5"/>
  <c r="U118" i="5"/>
  <c r="T118" i="5"/>
  <c r="O118" i="5"/>
  <c r="N118" i="5"/>
  <c r="M118" i="5"/>
  <c r="K118" i="5"/>
  <c r="I118" i="5"/>
  <c r="G118" i="5"/>
  <c r="U117" i="5"/>
  <c r="T117" i="5"/>
  <c r="O117" i="5"/>
  <c r="N117" i="5"/>
  <c r="M117" i="5"/>
  <c r="K117" i="5"/>
  <c r="I117" i="5"/>
  <c r="G117" i="5"/>
  <c r="U116" i="5"/>
  <c r="T116" i="5"/>
  <c r="O116" i="5"/>
  <c r="N116" i="5"/>
  <c r="M116" i="5"/>
  <c r="K116" i="5"/>
  <c r="I116" i="5"/>
  <c r="G116" i="5"/>
  <c r="U115" i="5"/>
  <c r="T115" i="5"/>
  <c r="O115" i="5"/>
  <c r="N115" i="5"/>
  <c r="M115" i="5"/>
  <c r="K115" i="5"/>
  <c r="I115" i="5"/>
  <c r="G115" i="5"/>
  <c r="U114" i="5"/>
  <c r="T114" i="5"/>
  <c r="O114" i="5"/>
  <c r="N114" i="5"/>
  <c r="M114" i="5"/>
  <c r="K114" i="5"/>
  <c r="I114" i="5"/>
  <c r="G114" i="5"/>
  <c r="U113" i="5"/>
  <c r="T113" i="5"/>
  <c r="O113" i="5"/>
  <c r="N113" i="5"/>
  <c r="M113" i="5"/>
  <c r="K113" i="5"/>
  <c r="I113" i="5"/>
  <c r="G113" i="5"/>
  <c r="S112" i="5"/>
  <c r="R112" i="5"/>
  <c r="Q112" i="5"/>
  <c r="P112" i="5"/>
  <c r="U112" i="5" s="1"/>
  <c r="L112" i="5"/>
  <c r="J112" i="5"/>
  <c r="K112" i="5" s="1"/>
  <c r="I112" i="5"/>
  <c r="H112" i="5"/>
  <c r="F112" i="5"/>
  <c r="G112" i="5" s="1"/>
  <c r="E112" i="5"/>
  <c r="D112" i="5"/>
  <c r="U111" i="5"/>
  <c r="T111" i="5"/>
  <c r="O111" i="5"/>
  <c r="N111" i="5"/>
  <c r="M111" i="5"/>
  <c r="K111" i="5"/>
  <c r="I111" i="5"/>
  <c r="G111" i="5"/>
  <c r="U110" i="5"/>
  <c r="T110" i="5"/>
  <c r="N110" i="5"/>
  <c r="O110" i="5" s="1"/>
  <c r="M110" i="5"/>
  <c r="K110" i="5"/>
  <c r="I110" i="5"/>
  <c r="G110" i="5"/>
  <c r="U109" i="5"/>
  <c r="T109" i="5"/>
  <c r="N109" i="5"/>
  <c r="O109" i="5" s="1"/>
  <c r="M109" i="5"/>
  <c r="K109" i="5"/>
  <c r="I109" i="5"/>
  <c r="G109" i="5"/>
  <c r="U108" i="5"/>
  <c r="T108" i="5"/>
  <c r="O108" i="5"/>
  <c r="N108" i="5"/>
  <c r="M108" i="5"/>
  <c r="K108" i="5"/>
  <c r="I108" i="5"/>
  <c r="G108" i="5"/>
  <c r="U107" i="5"/>
  <c r="T107" i="5"/>
  <c r="N107" i="5"/>
  <c r="O107" i="5" s="1"/>
  <c r="M107" i="5"/>
  <c r="K107" i="5"/>
  <c r="I107" i="5"/>
  <c r="G107" i="5"/>
  <c r="T106" i="5"/>
  <c r="S106" i="5"/>
  <c r="R106" i="5"/>
  <c r="Q106" i="5"/>
  <c r="P106" i="5"/>
  <c r="U106" i="5" s="1"/>
  <c r="L106" i="5"/>
  <c r="J106" i="5"/>
  <c r="H106" i="5"/>
  <c r="F106" i="5"/>
  <c r="N106" i="5" s="1"/>
  <c r="E106" i="5"/>
  <c r="D106" i="5"/>
  <c r="U105" i="5"/>
  <c r="T105" i="5"/>
  <c r="N105" i="5"/>
  <c r="O105" i="5" s="1"/>
  <c r="M105" i="5"/>
  <c r="K105" i="5"/>
  <c r="I105" i="5"/>
  <c r="G105" i="5"/>
  <c r="S102" i="5"/>
  <c r="R102" i="5"/>
  <c r="Q102" i="5"/>
  <c r="P102" i="5"/>
  <c r="U102" i="5" s="1"/>
  <c r="L102" i="5"/>
  <c r="J102" i="5"/>
  <c r="H102" i="5"/>
  <c r="F102" i="5"/>
  <c r="G102" i="5" s="1"/>
  <c r="E102" i="5"/>
  <c r="D102" i="5"/>
  <c r="S101" i="5"/>
  <c r="T101" i="5" s="1"/>
  <c r="R101" i="5"/>
  <c r="Q101" i="5"/>
  <c r="P101" i="5"/>
  <c r="U101" i="5" s="1"/>
  <c r="L101" i="5"/>
  <c r="J101" i="5"/>
  <c r="H101" i="5"/>
  <c r="F101" i="5"/>
  <c r="N101" i="5" s="1"/>
  <c r="E101" i="5"/>
  <c r="K101" i="5" s="1"/>
  <c r="D101" i="5"/>
  <c r="U100" i="5"/>
  <c r="T100" i="5"/>
  <c r="O100" i="5"/>
  <c r="N100" i="5"/>
  <c r="M100" i="5"/>
  <c r="K100" i="5"/>
  <c r="I100" i="5"/>
  <c r="G100" i="5"/>
  <c r="U99" i="5"/>
  <c r="T99" i="5"/>
  <c r="N99" i="5"/>
  <c r="O99" i="5" s="1"/>
  <c r="M99" i="5"/>
  <c r="K99" i="5"/>
  <c r="I99" i="5"/>
  <c r="G99" i="5"/>
  <c r="U98" i="5"/>
  <c r="T98" i="5"/>
  <c r="O98" i="5"/>
  <c r="N98" i="5"/>
  <c r="M98" i="5"/>
  <c r="K98" i="5"/>
  <c r="I98" i="5"/>
  <c r="G98" i="5"/>
  <c r="U97" i="5"/>
  <c r="T97" i="5"/>
  <c r="N97" i="5"/>
  <c r="O97" i="5" s="1"/>
  <c r="M97" i="5"/>
  <c r="K97" i="5"/>
  <c r="I97" i="5"/>
  <c r="G97" i="5"/>
  <c r="S96" i="5"/>
  <c r="T96" i="5" s="1"/>
  <c r="R96" i="5"/>
  <c r="Q96" i="5"/>
  <c r="P96" i="5"/>
  <c r="U96" i="5" s="1"/>
  <c r="L96" i="5"/>
  <c r="J96" i="5"/>
  <c r="H96" i="5"/>
  <c r="F96" i="5"/>
  <c r="E96" i="5"/>
  <c r="M96" i="5" s="1"/>
  <c r="D96" i="5"/>
  <c r="I96" i="5" s="1"/>
  <c r="U95" i="5"/>
  <c r="T95" i="5"/>
  <c r="O95" i="5"/>
  <c r="N95" i="5"/>
  <c r="M95" i="5"/>
  <c r="K95" i="5"/>
  <c r="I95" i="5"/>
  <c r="G95" i="5"/>
  <c r="U94" i="5"/>
  <c r="T94" i="5"/>
  <c r="N94" i="5"/>
  <c r="O94" i="5" s="1"/>
  <c r="M94" i="5"/>
  <c r="K94" i="5"/>
  <c r="I94" i="5"/>
  <c r="G94" i="5"/>
  <c r="U93" i="5"/>
  <c r="T93" i="5"/>
  <c r="N93" i="5"/>
  <c r="O93" i="5" s="1"/>
  <c r="M93" i="5"/>
  <c r="K93" i="5"/>
  <c r="I93" i="5"/>
  <c r="G93" i="5"/>
  <c r="U92" i="5"/>
  <c r="T92" i="5"/>
  <c r="N92" i="5"/>
  <c r="O92" i="5" s="1"/>
  <c r="M92" i="5"/>
  <c r="K92" i="5"/>
  <c r="I92" i="5"/>
  <c r="G92" i="5"/>
  <c r="S91" i="5"/>
  <c r="T91" i="5" s="1"/>
  <c r="R91" i="5"/>
  <c r="Q91" i="5"/>
  <c r="P91" i="5"/>
  <c r="U91" i="5" s="1"/>
  <c r="L91" i="5"/>
  <c r="J91" i="5"/>
  <c r="H91" i="5"/>
  <c r="F91" i="5"/>
  <c r="N91" i="5" s="1"/>
  <c r="E91" i="5"/>
  <c r="K91" i="5" s="1"/>
  <c r="D91" i="5"/>
  <c r="U90" i="5"/>
  <c r="T90" i="5"/>
  <c r="N90" i="5"/>
  <c r="O90" i="5" s="1"/>
  <c r="M90" i="5"/>
  <c r="K90" i="5"/>
  <c r="I90" i="5"/>
  <c r="G90" i="5"/>
  <c r="U89" i="5"/>
  <c r="T89" i="5"/>
  <c r="N89" i="5"/>
  <c r="O89" i="5" s="1"/>
  <c r="M89" i="5"/>
  <c r="K89" i="5"/>
  <c r="I89" i="5"/>
  <c r="G89" i="5"/>
  <c r="U88" i="5"/>
  <c r="T88" i="5"/>
  <c r="N88" i="5"/>
  <c r="O88" i="5" s="1"/>
  <c r="M88" i="5"/>
  <c r="K88" i="5"/>
  <c r="I88" i="5"/>
  <c r="G88" i="5"/>
  <c r="S85" i="5"/>
  <c r="R85" i="5"/>
  <c r="Q85" i="5"/>
  <c r="P85" i="5"/>
  <c r="L85" i="5"/>
  <c r="J85" i="5"/>
  <c r="H85" i="5"/>
  <c r="F85" i="5"/>
  <c r="E85" i="5"/>
  <c r="D85" i="5"/>
  <c r="I85" i="5" s="1"/>
  <c r="T84" i="5"/>
  <c r="S84" i="5"/>
  <c r="R84" i="5"/>
  <c r="Q84" i="5"/>
  <c r="P84" i="5"/>
  <c r="L84" i="5"/>
  <c r="J84" i="5"/>
  <c r="H84" i="5"/>
  <c r="F84" i="5"/>
  <c r="E84" i="5"/>
  <c r="D84" i="5"/>
  <c r="U83" i="5"/>
  <c r="T83" i="5"/>
  <c r="O83" i="5"/>
  <c r="N83" i="5"/>
  <c r="M83" i="5"/>
  <c r="K83" i="5"/>
  <c r="I83" i="5"/>
  <c r="G83" i="5"/>
  <c r="U82" i="5"/>
  <c r="T82" i="5"/>
  <c r="O82" i="5"/>
  <c r="N82" i="5"/>
  <c r="M82" i="5"/>
  <c r="K82" i="5"/>
  <c r="I82" i="5"/>
  <c r="G82" i="5"/>
  <c r="U81" i="5"/>
  <c r="T81" i="5"/>
  <c r="N81" i="5"/>
  <c r="O81" i="5" s="1"/>
  <c r="M81" i="5"/>
  <c r="K81" i="5"/>
  <c r="I81" i="5"/>
  <c r="G81" i="5"/>
  <c r="U80" i="5"/>
  <c r="T80" i="5"/>
  <c r="N80" i="5"/>
  <c r="O80" i="5" s="1"/>
  <c r="M80" i="5"/>
  <c r="K80" i="5"/>
  <c r="I80" i="5"/>
  <c r="G80" i="5"/>
  <c r="U79" i="5"/>
  <c r="T79" i="5"/>
  <c r="N79" i="5"/>
  <c r="O79" i="5" s="1"/>
  <c r="M79" i="5"/>
  <c r="K79" i="5"/>
  <c r="I79" i="5"/>
  <c r="G79" i="5"/>
  <c r="S78" i="5"/>
  <c r="R78" i="5"/>
  <c r="Q78" i="5"/>
  <c r="P78" i="5"/>
  <c r="L78" i="5"/>
  <c r="J78" i="5"/>
  <c r="H78" i="5"/>
  <c r="F78" i="5"/>
  <c r="N78" i="5" s="1"/>
  <c r="O78" i="5" s="1"/>
  <c r="E78" i="5"/>
  <c r="M78" i="5" s="1"/>
  <c r="D78" i="5"/>
  <c r="U77" i="5"/>
  <c r="T77" i="5"/>
  <c r="O77" i="5"/>
  <c r="N77" i="5"/>
  <c r="M77" i="5"/>
  <c r="K77" i="5"/>
  <c r="I77" i="5"/>
  <c r="G77" i="5"/>
  <c r="U76" i="5"/>
  <c r="T76" i="5"/>
  <c r="N76" i="5"/>
  <c r="O76" i="5" s="1"/>
  <c r="M76" i="5"/>
  <c r="K76" i="5"/>
  <c r="I76" i="5"/>
  <c r="G76" i="5"/>
  <c r="U75" i="5"/>
  <c r="T75" i="5"/>
  <c r="O75" i="5"/>
  <c r="N75" i="5"/>
  <c r="M75" i="5"/>
  <c r="K75" i="5"/>
  <c r="I75" i="5"/>
  <c r="G75" i="5"/>
  <c r="U74" i="5"/>
  <c r="T74" i="5"/>
  <c r="N74" i="5"/>
  <c r="O74" i="5" s="1"/>
  <c r="M74" i="5"/>
  <c r="K74" i="5"/>
  <c r="I74" i="5"/>
  <c r="G74" i="5"/>
  <c r="U73" i="5"/>
  <c r="T73" i="5"/>
  <c r="O73" i="5"/>
  <c r="N73" i="5"/>
  <c r="M73" i="5"/>
  <c r="K73" i="5"/>
  <c r="I73" i="5"/>
  <c r="G73" i="5"/>
  <c r="U72" i="5"/>
  <c r="T72" i="5"/>
  <c r="N72" i="5"/>
  <c r="O72" i="5" s="1"/>
  <c r="M72" i="5"/>
  <c r="K72" i="5"/>
  <c r="I72" i="5"/>
  <c r="G72" i="5"/>
  <c r="U71" i="5"/>
  <c r="T71" i="5"/>
  <c r="N71" i="5"/>
  <c r="O71" i="5" s="1"/>
  <c r="M71" i="5"/>
  <c r="K71" i="5"/>
  <c r="I71" i="5"/>
  <c r="G71" i="5"/>
  <c r="S70" i="5"/>
  <c r="T70" i="5" s="1"/>
  <c r="R70" i="5"/>
  <c r="Q70" i="5"/>
  <c r="P70" i="5"/>
  <c r="U70" i="5" s="1"/>
  <c r="L70" i="5"/>
  <c r="J70" i="5"/>
  <c r="H70" i="5"/>
  <c r="F70" i="5"/>
  <c r="N70" i="5" s="1"/>
  <c r="E70" i="5"/>
  <c r="K70" i="5" s="1"/>
  <c r="D70" i="5"/>
  <c r="U69" i="5"/>
  <c r="T69" i="5"/>
  <c r="O69" i="5"/>
  <c r="N69" i="5"/>
  <c r="M69" i="5"/>
  <c r="K69" i="5"/>
  <c r="I69" i="5"/>
  <c r="G69" i="5"/>
  <c r="U68" i="5"/>
  <c r="T68" i="5"/>
  <c r="N68" i="5"/>
  <c r="O68" i="5" s="1"/>
  <c r="M68" i="5"/>
  <c r="K68" i="5"/>
  <c r="I68" i="5"/>
  <c r="G68" i="5"/>
  <c r="U67" i="5"/>
  <c r="T67" i="5"/>
  <c r="N67" i="5"/>
  <c r="O67" i="5" s="1"/>
  <c r="M67" i="5"/>
  <c r="K67" i="5"/>
  <c r="I67" i="5"/>
  <c r="G67" i="5"/>
  <c r="U66" i="5"/>
  <c r="T66" i="5"/>
  <c r="N66" i="5"/>
  <c r="O66" i="5" s="1"/>
  <c r="M66" i="5"/>
  <c r="K66" i="5"/>
  <c r="I66" i="5"/>
  <c r="G66" i="5"/>
  <c r="U65" i="5"/>
  <c r="T65" i="5"/>
  <c r="N65" i="5"/>
  <c r="O65" i="5" s="1"/>
  <c r="M65" i="5"/>
  <c r="K65" i="5"/>
  <c r="I65" i="5"/>
  <c r="G65" i="5"/>
  <c r="U64" i="5"/>
  <c r="T64" i="5"/>
  <c r="O64" i="5"/>
  <c r="N64" i="5"/>
  <c r="M64" i="5"/>
  <c r="K64" i="5"/>
  <c r="I64" i="5"/>
  <c r="G64" i="5"/>
  <c r="S63" i="5"/>
  <c r="R63" i="5"/>
  <c r="Q63" i="5"/>
  <c r="T63" i="5" s="1"/>
  <c r="P63" i="5"/>
  <c r="L63" i="5"/>
  <c r="J63" i="5"/>
  <c r="H63" i="5"/>
  <c r="G63" i="5"/>
  <c r="F63" i="5"/>
  <c r="N63" i="5" s="1"/>
  <c r="E63" i="5"/>
  <c r="M63" i="5" s="1"/>
  <c r="D63" i="5"/>
  <c r="I63" i="5" s="1"/>
  <c r="U62" i="5"/>
  <c r="T62" i="5"/>
  <c r="O62" i="5"/>
  <c r="N62" i="5"/>
  <c r="M62" i="5"/>
  <c r="K62" i="5"/>
  <c r="I62" i="5"/>
  <c r="G62" i="5"/>
  <c r="U61" i="5"/>
  <c r="T61" i="5"/>
  <c r="O61" i="5"/>
  <c r="N61" i="5"/>
  <c r="M61" i="5"/>
  <c r="K61" i="5"/>
  <c r="I61" i="5"/>
  <c r="G61" i="5"/>
  <c r="U60" i="5"/>
  <c r="T60" i="5"/>
  <c r="O60" i="5"/>
  <c r="N60" i="5"/>
  <c r="M60" i="5"/>
  <c r="K60" i="5"/>
  <c r="I60" i="5"/>
  <c r="G60" i="5"/>
  <c r="U59" i="5"/>
  <c r="T59" i="5"/>
  <c r="O59" i="5"/>
  <c r="N59" i="5"/>
  <c r="M59" i="5"/>
  <c r="K59" i="5"/>
  <c r="I59" i="5"/>
  <c r="G59" i="5"/>
  <c r="S58" i="5"/>
  <c r="R58" i="5"/>
  <c r="Q58" i="5"/>
  <c r="T58" i="5" s="1"/>
  <c r="P58" i="5"/>
  <c r="U58" i="5" s="1"/>
  <c r="L58" i="5"/>
  <c r="J58" i="5"/>
  <c r="H58" i="5"/>
  <c r="F58" i="5"/>
  <c r="E58" i="5"/>
  <c r="D58" i="5"/>
  <c r="U57" i="5"/>
  <c r="T57" i="5"/>
  <c r="N57" i="5"/>
  <c r="O57" i="5" s="1"/>
  <c r="M57" i="5"/>
  <c r="K57" i="5"/>
  <c r="I57" i="5"/>
  <c r="G57" i="5"/>
  <c r="S54" i="5"/>
  <c r="R54" i="5"/>
  <c r="Q54" i="5"/>
  <c r="P54" i="5"/>
  <c r="U54" i="5" s="1"/>
  <c r="L54" i="5"/>
  <c r="J54" i="5"/>
  <c r="K54" i="5" s="1"/>
  <c r="H54" i="5"/>
  <c r="F54" i="5"/>
  <c r="E54" i="5"/>
  <c r="M54" i="5" s="1"/>
  <c r="D54" i="5"/>
  <c r="I54" i="5" s="1"/>
  <c r="T53" i="5"/>
  <c r="S53" i="5"/>
  <c r="R53" i="5"/>
  <c r="Q53" i="5"/>
  <c r="P53" i="5"/>
  <c r="L53" i="5"/>
  <c r="J53" i="5"/>
  <c r="H53" i="5"/>
  <c r="F53" i="5"/>
  <c r="N53" i="5" s="1"/>
  <c r="E53" i="5"/>
  <c r="K53" i="5" s="1"/>
  <c r="D53" i="5"/>
  <c r="O53" i="5" s="1"/>
  <c r="U52" i="5"/>
  <c r="T52" i="5"/>
  <c r="O52" i="5"/>
  <c r="N52" i="5"/>
  <c r="M52" i="5"/>
  <c r="K52" i="5"/>
  <c r="I52" i="5"/>
  <c r="G52" i="5"/>
  <c r="U51" i="5"/>
  <c r="T51" i="5"/>
  <c r="O51" i="5"/>
  <c r="N51" i="5"/>
  <c r="M51" i="5"/>
  <c r="K51" i="5"/>
  <c r="I51" i="5"/>
  <c r="G51" i="5"/>
  <c r="U50" i="5"/>
  <c r="T50" i="5"/>
  <c r="O50" i="5"/>
  <c r="N50" i="5"/>
  <c r="M50" i="5"/>
  <c r="K50" i="5"/>
  <c r="I50" i="5"/>
  <c r="G50" i="5"/>
  <c r="U49" i="5"/>
  <c r="T49" i="5"/>
  <c r="O49" i="5"/>
  <c r="N49" i="5"/>
  <c r="M49" i="5"/>
  <c r="K49" i="5"/>
  <c r="I49" i="5"/>
  <c r="G49" i="5"/>
  <c r="U48" i="5"/>
  <c r="T48" i="5"/>
  <c r="O48" i="5"/>
  <c r="N48" i="5"/>
  <c r="M48" i="5"/>
  <c r="K48" i="5"/>
  <c r="I48" i="5"/>
  <c r="G48" i="5"/>
  <c r="S47" i="5"/>
  <c r="T47" i="5" s="1"/>
  <c r="R47" i="5"/>
  <c r="Q47" i="5"/>
  <c r="P47" i="5"/>
  <c r="L47" i="5"/>
  <c r="J47" i="5"/>
  <c r="K47" i="5" s="1"/>
  <c r="H47" i="5"/>
  <c r="F47" i="5"/>
  <c r="E47" i="5"/>
  <c r="M47" i="5" s="1"/>
  <c r="D47" i="5"/>
  <c r="U46" i="5"/>
  <c r="T46" i="5"/>
  <c r="N46" i="5"/>
  <c r="O46" i="5" s="1"/>
  <c r="M46" i="5"/>
  <c r="K46" i="5"/>
  <c r="I46" i="5"/>
  <c r="G46" i="5"/>
  <c r="U45" i="5"/>
  <c r="T45" i="5"/>
  <c r="N45" i="5"/>
  <c r="O45" i="5" s="1"/>
  <c r="M45" i="5"/>
  <c r="K45" i="5"/>
  <c r="I45" i="5"/>
  <c r="G45" i="5"/>
  <c r="U44" i="5"/>
  <c r="T44" i="5"/>
  <c r="O44" i="5"/>
  <c r="N44" i="5"/>
  <c r="M44" i="5"/>
  <c r="K44" i="5"/>
  <c r="I44" i="5"/>
  <c r="G44" i="5"/>
  <c r="U43" i="5"/>
  <c r="T43" i="5"/>
  <c r="N43" i="5"/>
  <c r="O43" i="5" s="1"/>
  <c r="M43" i="5"/>
  <c r="K43" i="5"/>
  <c r="I43" i="5"/>
  <c r="G43" i="5"/>
  <c r="U42" i="5"/>
  <c r="T42" i="5"/>
  <c r="O42" i="5"/>
  <c r="N42" i="5"/>
  <c r="M42" i="5"/>
  <c r="K42" i="5"/>
  <c r="I42" i="5"/>
  <c r="G42" i="5"/>
  <c r="U41" i="5"/>
  <c r="T41" i="5"/>
  <c r="O41" i="5"/>
  <c r="N41" i="5"/>
  <c r="M41" i="5"/>
  <c r="K41" i="5"/>
  <c r="I41" i="5"/>
  <c r="G41" i="5"/>
  <c r="S40" i="5"/>
  <c r="T40" i="5" s="1"/>
  <c r="R40" i="5"/>
  <c r="Q40" i="5"/>
  <c r="P40" i="5"/>
  <c r="L40" i="5"/>
  <c r="J40" i="5"/>
  <c r="H40" i="5"/>
  <c r="F40" i="5"/>
  <c r="E40" i="5"/>
  <c r="D40" i="5"/>
  <c r="U39" i="5"/>
  <c r="T39" i="5"/>
  <c r="O39" i="5"/>
  <c r="N39" i="5"/>
  <c r="M39" i="5"/>
  <c r="K39" i="5"/>
  <c r="I39" i="5"/>
  <c r="G39" i="5"/>
  <c r="U38" i="5"/>
  <c r="T38" i="5"/>
  <c r="N38" i="5"/>
  <c r="O38" i="5" s="1"/>
  <c r="M38" i="5"/>
  <c r="K38" i="5"/>
  <c r="I38" i="5"/>
  <c r="G38" i="5"/>
  <c r="U37" i="5"/>
  <c r="T37" i="5"/>
  <c r="N37" i="5"/>
  <c r="O37" i="5" s="1"/>
  <c r="M37" i="5"/>
  <c r="K37" i="5"/>
  <c r="I37" i="5"/>
  <c r="G37" i="5"/>
  <c r="U36" i="5"/>
  <c r="T36" i="5"/>
  <c r="N36" i="5"/>
  <c r="O36" i="5" s="1"/>
  <c r="M36" i="5"/>
  <c r="K36" i="5"/>
  <c r="I36" i="5"/>
  <c r="G36" i="5"/>
  <c r="S35" i="5"/>
  <c r="R35" i="5"/>
  <c r="Q35" i="5"/>
  <c r="P35" i="5"/>
  <c r="L35" i="5"/>
  <c r="J35" i="5"/>
  <c r="K35" i="5" s="1"/>
  <c r="H35" i="5"/>
  <c r="F35" i="5"/>
  <c r="E35" i="5"/>
  <c r="D35" i="5"/>
  <c r="U34" i="5"/>
  <c r="T34" i="5"/>
  <c r="O34" i="5"/>
  <c r="N34" i="5"/>
  <c r="M34" i="5"/>
  <c r="K34" i="5"/>
  <c r="I34" i="5"/>
  <c r="G34" i="5"/>
  <c r="U33" i="5"/>
  <c r="T33" i="5"/>
  <c r="N33" i="5"/>
  <c r="O33" i="5" s="1"/>
  <c r="M33" i="5"/>
  <c r="K33" i="5"/>
  <c r="I33" i="5"/>
  <c r="G33" i="5"/>
  <c r="U32" i="5"/>
  <c r="T32" i="5"/>
  <c r="N32" i="5"/>
  <c r="O32" i="5" s="1"/>
  <c r="M32" i="5"/>
  <c r="K32" i="5"/>
  <c r="I32" i="5"/>
  <c r="G32" i="5"/>
  <c r="U31" i="5"/>
  <c r="T31" i="5"/>
  <c r="O31" i="5"/>
  <c r="N31" i="5"/>
  <c r="M31" i="5"/>
  <c r="K31" i="5"/>
  <c r="I31" i="5"/>
  <c r="G31" i="5"/>
  <c r="U30" i="5"/>
  <c r="T30" i="5"/>
  <c r="O30" i="5"/>
  <c r="N30" i="5"/>
  <c r="M30" i="5"/>
  <c r="K30" i="5"/>
  <c r="I30" i="5"/>
  <c r="G30" i="5"/>
  <c r="U29" i="5"/>
  <c r="T29" i="5"/>
  <c r="O29" i="5"/>
  <c r="N29" i="5"/>
  <c r="M29" i="5"/>
  <c r="K29" i="5"/>
  <c r="I29" i="5"/>
  <c r="G29" i="5"/>
  <c r="U28" i="5"/>
  <c r="T28" i="5"/>
  <c r="N28" i="5"/>
  <c r="O28" i="5" s="1"/>
  <c r="M28" i="5"/>
  <c r="K28" i="5"/>
  <c r="I28" i="5"/>
  <c r="G28" i="5"/>
  <c r="T27" i="5"/>
  <c r="S27" i="5"/>
  <c r="R27" i="5"/>
  <c r="Q27" i="5"/>
  <c r="P27" i="5"/>
  <c r="U27" i="5" s="1"/>
  <c r="L27" i="5"/>
  <c r="J27" i="5"/>
  <c r="H27" i="5"/>
  <c r="F27" i="5"/>
  <c r="E27" i="5"/>
  <c r="D27" i="5"/>
  <c r="U26" i="5"/>
  <c r="T26" i="5"/>
  <c r="O26" i="5"/>
  <c r="N26" i="5"/>
  <c r="M26" i="5"/>
  <c r="K26" i="5"/>
  <c r="I26" i="5"/>
  <c r="G26" i="5"/>
  <c r="U25" i="5"/>
  <c r="T25" i="5"/>
  <c r="N25" i="5"/>
  <c r="O25" i="5" s="1"/>
  <c r="M25" i="5"/>
  <c r="K25" i="5"/>
  <c r="I25" i="5"/>
  <c r="G25" i="5"/>
  <c r="U24" i="5"/>
  <c r="T24" i="5"/>
  <c r="O24" i="5"/>
  <c r="N24" i="5"/>
  <c r="M24" i="5"/>
  <c r="K24" i="5"/>
  <c r="I24" i="5"/>
  <c r="G24" i="5"/>
  <c r="U23" i="5"/>
  <c r="T23" i="5"/>
  <c r="O23" i="5"/>
  <c r="N23" i="5"/>
  <c r="M23" i="5"/>
  <c r="K23" i="5"/>
  <c r="I23" i="5"/>
  <c r="G23" i="5"/>
  <c r="U22" i="5"/>
  <c r="T22" i="5"/>
  <c r="O22" i="5"/>
  <c r="N22" i="5"/>
  <c r="M22" i="5"/>
  <c r="K22" i="5"/>
  <c r="I22" i="5"/>
  <c r="G22" i="5"/>
  <c r="U21" i="5"/>
  <c r="T21" i="5"/>
  <c r="O21" i="5"/>
  <c r="N21" i="5"/>
  <c r="M21" i="5"/>
  <c r="K21" i="5"/>
  <c r="I21" i="5"/>
  <c r="G21" i="5"/>
  <c r="U20" i="5"/>
  <c r="T20" i="5"/>
  <c r="O20" i="5"/>
  <c r="N20" i="5"/>
  <c r="M20" i="5"/>
  <c r="K20" i="5"/>
  <c r="I20" i="5"/>
  <c r="G20" i="5"/>
  <c r="S19" i="5"/>
  <c r="T19" i="5" s="1"/>
  <c r="R19" i="5"/>
  <c r="Q19" i="5"/>
  <c r="P19" i="5"/>
  <c r="L19" i="5"/>
  <c r="J19" i="5"/>
  <c r="K19" i="5" s="1"/>
  <c r="H19" i="5"/>
  <c r="F19" i="5"/>
  <c r="E19" i="5"/>
  <c r="M19" i="5" s="1"/>
  <c r="D19" i="5"/>
  <c r="U18" i="5"/>
  <c r="T18" i="5"/>
  <c r="O18" i="5"/>
  <c r="N18" i="5"/>
  <c r="M18" i="5"/>
  <c r="K18" i="5"/>
  <c r="I18" i="5"/>
  <c r="G18" i="5"/>
  <c r="U17" i="5"/>
  <c r="T17" i="5"/>
  <c r="O17" i="5"/>
  <c r="N17" i="5"/>
  <c r="M17" i="5"/>
  <c r="K17" i="5"/>
  <c r="I17" i="5"/>
  <c r="G17" i="5"/>
  <c r="U16" i="5"/>
  <c r="T16" i="5"/>
  <c r="N16" i="5"/>
  <c r="O16" i="5" s="1"/>
  <c r="M16" i="5"/>
  <c r="K16" i="5"/>
  <c r="I16" i="5"/>
  <c r="G16" i="5"/>
  <c r="U15" i="5"/>
  <c r="T15" i="5"/>
  <c r="O15" i="5"/>
  <c r="N15" i="5"/>
  <c r="M15" i="5"/>
  <c r="K15" i="5"/>
  <c r="I15" i="5"/>
  <c r="G15" i="5"/>
  <c r="U14" i="5"/>
  <c r="T14" i="5"/>
  <c r="N14" i="5"/>
  <c r="O14" i="5" s="1"/>
  <c r="M14" i="5"/>
  <c r="K14" i="5"/>
  <c r="I14" i="5"/>
  <c r="G14" i="5"/>
  <c r="U13" i="5"/>
  <c r="T13" i="5"/>
  <c r="N13" i="5"/>
  <c r="O13" i="5" s="1"/>
  <c r="M13" i="5"/>
  <c r="K13" i="5"/>
  <c r="I13" i="5"/>
  <c r="G13" i="5"/>
  <c r="U12" i="5"/>
  <c r="T12" i="5"/>
  <c r="N12" i="5"/>
  <c r="O12" i="5" s="1"/>
  <c r="M12" i="5"/>
  <c r="K12" i="5"/>
  <c r="I12" i="5"/>
  <c r="G12" i="5"/>
  <c r="U11" i="5"/>
  <c r="T11" i="5"/>
  <c r="N11" i="5"/>
  <c r="O11" i="5" s="1"/>
  <c r="M11" i="5"/>
  <c r="K11" i="5"/>
  <c r="I11" i="5"/>
  <c r="G11" i="5"/>
  <c r="T10" i="5"/>
  <c r="S10" i="5"/>
  <c r="R10" i="5"/>
  <c r="Q10" i="5"/>
  <c r="P10" i="5"/>
  <c r="L10" i="5"/>
  <c r="J10" i="5"/>
  <c r="H10" i="5"/>
  <c r="F10" i="5"/>
  <c r="N10" i="5" s="1"/>
  <c r="E10" i="5"/>
  <c r="K10" i="5" s="1"/>
  <c r="D10" i="5"/>
  <c r="U9" i="5"/>
  <c r="T9" i="5"/>
  <c r="N9" i="5"/>
  <c r="O9" i="5" s="1"/>
  <c r="M9" i="5"/>
  <c r="K9" i="5"/>
  <c r="I9" i="5"/>
  <c r="G9" i="5"/>
  <c r="U8" i="5"/>
  <c r="T8" i="5"/>
  <c r="N8" i="5"/>
  <c r="O8" i="5" s="1"/>
  <c r="M8" i="5"/>
  <c r="K8" i="5"/>
  <c r="I8" i="5"/>
  <c r="G8" i="5"/>
  <c r="S339" i="4"/>
  <c r="R339" i="4"/>
  <c r="Q339" i="4"/>
  <c r="T339" i="4" s="1"/>
  <c r="P339" i="4"/>
  <c r="U339" i="4" s="1"/>
  <c r="L339" i="4"/>
  <c r="J339" i="4"/>
  <c r="I339" i="4"/>
  <c r="H339" i="4"/>
  <c r="F339" i="4"/>
  <c r="G339" i="4" s="1"/>
  <c r="E339" i="4"/>
  <c r="M339" i="4" s="1"/>
  <c r="D339" i="4"/>
  <c r="S338" i="4"/>
  <c r="R338" i="4"/>
  <c r="Q338" i="4"/>
  <c r="T338" i="4" s="1"/>
  <c r="P338" i="4"/>
  <c r="L338" i="4"/>
  <c r="J338" i="4"/>
  <c r="H338" i="4"/>
  <c r="F338" i="4"/>
  <c r="E338" i="4"/>
  <c r="D338" i="4"/>
  <c r="S337" i="4"/>
  <c r="R337" i="4"/>
  <c r="Q337" i="4"/>
  <c r="P337" i="4"/>
  <c r="L337" i="4"/>
  <c r="J337" i="4"/>
  <c r="H337" i="4"/>
  <c r="F337" i="4"/>
  <c r="E337" i="4"/>
  <c r="M337" i="4" s="1"/>
  <c r="D337" i="4"/>
  <c r="U336" i="4"/>
  <c r="T336" i="4"/>
  <c r="O336" i="4"/>
  <c r="N336" i="4"/>
  <c r="M336" i="4"/>
  <c r="K336" i="4"/>
  <c r="I336" i="4"/>
  <c r="G336" i="4"/>
  <c r="U335" i="4"/>
  <c r="T335" i="4"/>
  <c r="O335" i="4"/>
  <c r="N335" i="4"/>
  <c r="M335" i="4"/>
  <c r="K335" i="4"/>
  <c r="I335" i="4"/>
  <c r="G335" i="4"/>
  <c r="U334" i="4"/>
  <c r="T334" i="4"/>
  <c r="O334" i="4"/>
  <c r="N334" i="4"/>
  <c r="M334" i="4"/>
  <c r="K334" i="4"/>
  <c r="I334" i="4"/>
  <c r="G334" i="4"/>
  <c r="U333" i="4"/>
  <c r="T333" i="4"/>
  <c r="O333" i="4"/>
  <c r="N333" i="4"/>
  <c r="M333" i="4"/>
  <c r="K333" i="4"/>
  <c r="I333" i="4"/>
  <c r="G333" i="4"/>
  <c r="S332" i="4"/>
  <c r="T332" i="4" s="1"/>
  <c r="R332" i="4"/>
  <c r="Q332" i="4"/>
  <c r="P332" i="4"/>
  <c r="L332" i="4"/>
  <c r="J332" i="4"/>
  <c r="H332" i="4"/>
  <c r="F332" i="4"/>
  <c r="E332" i="4"/>
  <c r="K332" i="4" s="1"/>
  <c r="D332" i="4"/>
  <c r="U331" i="4"/>
  <c r="T331" i="4"/>
  <c r="O331" i="4"/>
  <c r="N331" i="4"/>
  <c r="M331" i="4"/>
  <c r="K331" i="4"/>
  <c r="I331" i="4"/>
  <c r="G331" i="4"/>
  <c r="U330" i="4"/>
  <c r="T330" i="4"/>
  <c r="N330" i="4"/>
  <c r="O330" i="4" s="1"/>
  <c r="M330" i="4"/>
  <c r="K330" i="4"/>
  <c r="I330" i="4"/>
  <c r="G330" i="4"/>
  <c r="U329" i="4"/>
  <c r="T329" i="4"/>
  <c r="N329" i="4"/>
  <c r="O329" i="4" s="1"/>
  <c r="M329" i="4"/>
  <c r="K329" i="4"/>
  <c r="I329" i="4"/>
  <c r="G329" i="4"/>
  <c r="U328" i="4"/>
  <c r="T328" i="4"/>
  <c r="N328" i="4"/>
  <c r="O328" i="4" s="1"/>
  <c r="M328" i="4"/>
  <c r="K328" i="4"/>
  <c r="I328" i="4"/>
  <c r="G328" i="4"/>
  <c r="U327" i="4"/>
  <c r="T327" i="4"/>
  <c r="N327" i="4"/>
  <c r="O327" i="4" s="1"/>
  <c r="M327" i="4"/>
  <c r="K327" i="4"/>
  <c r="I327" i="4"/>
  <c r="G327" i="4"/>
  <c r="U326" i="4"/>
  <c r="T326" i="4"/>
  <c r="N326" i="4"/>
  <c r="O326" i="4" s="1"/>
  <c r="M326" i="4"/>
  <c r="K326" i="4"/>
  <c r="I326" i="4"/>
  <c r="G326" i="4"/>
  <c r="U325" i="4"/>
  <c r="T325" i="4"/>
  <c r="N325" i="4"/>
  <c r="O325" i="4" s="1"/>
  <c r="M325" i="4"/>
  <c r="K325" i="4"/>
  <c r="I325" i="4"/>
  <c r="G325" i="4"/>
  <c r="U324" i="4"/>
  <c r="T324" i="4"/>
  <c r="N324" i="4"/>
  <c r="O324" i="4" s="1"/>
  <c r="M324" i="4"/>
  <c r="K324" i="4"/>
  <c r="I324" i="4"/>
  <c r="G324" i="4"/>
  <c r="U323" i="4"/>
  <c r="S323" i="4"/>
  <c r="R323" i="4"/>
  <c r="Q323" i="4"/>
  <c r="T323" i="4" s="1"/>
  <c r="P323" i="4"/>
  <c r="L323" i="4"/>
  <c r="J323" i="4"/>
  <c r="K323" i="4" s="1"/>
  <c r="H323" i="4"/>
  <c r="F323" i="4"/>
  <c r="E323" i="4"/>
  <c r="D323" i="4"/>
  <c r="I323" i="4" s="1"/>
  <c r="U322" i="4"/>
  <c r="T322" i="4"/>
  <c r="O322" i="4"/>
  <c r="N322" i="4"/>
  <c r="M322" i="4"/>
  <c r="K322" i="4"/>
  <c r="I322" i="4"/>
  <c r="G322" i="4"/>
  <c r="U321" i="4"/>
  <c r="T321" i="4"/>
  <c r="O321" i="4"/>
  <c r="N321" i="4"/>
  <c r="M321" i="4"/>
  <c r="K321" i="4"/>
  <c r="I321" i="4"/>
  <c r="G321" i="4"/>
  <c r="U320" i="4"/>
  <c r="T320" i="4"/>
  <c r="O320" i="4"/>
  <c r="N320" i="4"/>
  <c r="M320" i="4"/>
  <c r="K320" i="4"/>
  <c r="I320" i="4"/>
  <c r="G320" i="4"/>
  <c r="U319" i="4"/>
  <c r="T319" i="4"/>
  <c r="O319" i="4"/>
  <c r="N319" i="4"/>
  <c r="M319" i="4"/>
  <c r="K319" i="4"/>
  <c r="I319" i="4"/>
  <c r="G319" i="4"/>
  <c r="U318" i="4"/>
  <c r="T318" i="4"/>
  <c r="O318" i="4"/>
  <c r="N318" i="4"/>
  <c r="M318" i="4"/>
  <c r="K318" i="4"/>
  <c r="I318" i="4"/>
  <c r="G318" i="4"/>
  <c r="S317" i="4"/>
  <c r="T317" i="4" s="1"/>
  <c r="R317" i="4"/>
  <c r="Q317" i="4"/>
  <c r="P317" i="4"/>
  <c r="U317" i="4" s="1"/>
  <c r="L317" i="4"/>
  <c r="J317" i="4"/>
  <c r="H317" i="4"/>
  <c r="F317" i="4"/>
  <c r="E317" i="4"/>
  <c r="K317" i="4" s="1"/>
  <c r="D317" i="4"/>
  <c r="U316" i="4"/>
  <c r="T316" i="4"/>
  <c r="N316" i="4"/>
  <c r="O316" i="4" s="1"/>
  <c r="M316" i="4"/>
  <c r="K316" i="4"/>
  <c r="I316" i="4"/>
  <c r="G316" i="4"/>
  <c r="U315" i="4"/>
  <c r="T315" i="4"/>
  <c r="N315" i="4"/>
  <c r="O315" i="4" s="1"/>
  <c r="M315" i="4"/>
  <c r="K315" i="4"/>
  <c r="I315" i="4"/>
  <c r="G315" i="4"/>
  <c r="U314" i="4"/>
  <c r="T314" i="4"/>
  <c r="N314" i="4"/>
  <c r="O314" i="4" s="1"/>
  <c r="M314" i="4"/>
  <c r="K314" i="4"/>
  <c r="I314" i="4"/>
  <c r="G314" i="4"/>
  <c r="U313" i="4"/>
  <c r="T313" i="4"/>
  <c r="N313" i="4"/>
  <c r="O313" i="4" s="1"/>
  <c r="M313" i="4"/>
  <c r="K313" i="4"/>
  <c r="I313" i="4"/>
  <c r="G313" i="4"/>
  <c r="U312" i="4"/>
  <c r="T312" i="4"/>
  <c r="N312" i="4"/>
  <c r="O312" i="4" s="1"/>
  <c r="M312" i="4"/>
  <c r="K312" i="4"/>
  <c r="I312" i="4"/>
  <c r="G312" i="4"/>
  <c r="U311" i="4"/>
  <c r="T311" i="4"/>
  <c r="N311" i="4"/>
  <c r="O311" i="4" s="1"/>
  <c r="M311" i="4"/>
  <c r="K311" i="4"/>
  <c r="I311" i="4"/>
  <c r="G311" i="4"/>
  <c r="S310" i="4"/>
  <c r="R310" i="4"/>
  <c r="Q310" i="4"/>
  <c r="P310" i="4"/>
  <c r="U310" i="4" s="1"/>
  <c r="N310" i="4"/>
  <c r="O310" i="4" s="1"/>
  <c r="L310" i="4"/>
  <c r="J310" i="4"/>
  <c r="K310" i="4" s="1"/>
  <c r="H310" i="4"/>
  <c r="F310" i="4"/>
  <c r="G310" i="4" s="1"/>
  <c r="E310" i="4"/>
  <c r="M310" i="4" s="1"/>
  <c r="D310" i="4"/>
  <c r="I310" i="4" s="1"/>
  <c r="U309" i="4"/>
  <c r="T309" i="4"/>
  <c r="O309" i="4"/>
  <c r="N309" i="4"/>
  <c r="M309" i="4"/>
  <c r="K309" i="4"/>
  <c r="I309" i="4"/>
  <c r="G309" i="4"/>
  <c r="U308" i="4"/>
  <c r="T308" i="4"/>
  <c r="O308" i="4"/>
  <c r="N308" i="4"/>
  <c r="M308" i="4"/>
  <c r="K308" i="4"/>
  <c r="I308" i="4"/>
  <c r="G308" i="4"/>
  <c r="U307" i="4"/>
  <c r="T307" i="4"/>
  <c r="O307" i="4"/>
  <c r="N307" i="4"/>
  <c r="M307" i="4"/>
  <c r="K307" i="4"/>
  <c r="I307" i="4"/>
  <c r="G307" i="4"/>
  <c r="U306" i="4"/>
  <c r="T306" i="4"/>
  <c r="O306" i="4"/>
  <c r="N306" i="4"/>
  <c r="M306" i="4"/>
  <c r="K306" i="4"/>
  <c r="I306" i="4"/>
  <c r="G306" i="4"/>
  <c r="U305" i="4"/>
  <c r="T305" i="4"/>
  <c r="O305" i="4"/>
  <c r="N305" i="4"/>
  <c r="M305" i="4"/>
  <c r="K305" i="4"/>
  <c r="I305" i="4"/>
  <c r="G305" i="4"/>
  <c r="U304" i="4"/>
  <c r="T304" i="4"/>
  <c r="O304" i="4"/>
  <c r="N304" i="4"/>
  <c r="M304" i="4"/>
  <c r="K304" i="4"/>
  <c r="I304" i="4"/>
  <c r="G304" i="4"/>
  <c r="T303" i="4"/>
  <c r="S303" i="4"/>
  <c r="R303" i="4"/>
  <c r="Q303" i="4"/>
  <c r="P303" i="4"/>
  <c r="L303" i="4"/>
  <c r="J303" i="4"/>
  <c r="H303" i="4"/>
  <c r="F303" i="4"/>
  <c r="E303" i="4"/>
  <c r="D303" i="4"/>
  <c r="U302" i="4"/>
  <c r="T302" i="4"/>
  <c r="N302" i="4"/>
  <c r="O302" i="4" s="1"/>
  <c r="M302" i="4"/>
  <c r="K302" i="4"/>
  <c r="I302" i="4"/>
  <c r="G302" i="4"/>
  <c r="U299" i="4"/>
  <c r="S299" i="4"/>
  <c r="R299" i="4"/>
  <c r="Q299" i="4"/>
  <c r="T299" i="4" s="1"/>
  <c r="P299" i="4"/>
  <c r="N299" i="4"/>
  <c r="O299" i="4" s="1"/>
  <c r="L299" i="4"/>
  <c r="J299" i="4"/>
  <c r="I299" i="4"/>
  <c r="H299" i="4"/>
  <c r="F299" i="4"/>
  <c r="G299" i="4" s="1"/>
  <c r="E299" i="4"/>
  <c r="D299" i="4"/>
  <c r="S298" i="4"/>
  <c r="R298" i="4"/>
  <c r="Q298" i="4"/>
  <c r="T298" i="4" s="1"/>
  <c r="P298" i="4"/>
  <c r="U298" i="4" s="1"/>
  <c r="L298" i="4"/>
  <c r="J298" i="4"/>
  <c r="H298" i="4"/>
  <c r="F298" i="4"/>
  <c r="N298" i="4" s="1"/>
  <c r="E298" i="4"/>
  <c r="K298" i="4" s="1"/>
  <c r="D298" i="4"/>
  <c r="U297" i="4"/>
  <c r="T297" i="4"/>
  <c r="N297" i="4"/>
  <c r="O297" i="4" s="1"/>
  <c r="M297" i="4"/>
  <c r="K297" i="4"/>
  <c r="I297" i="4"/>
  <c r="G297" i="4"/>
  <c r="U296" i="4"/>
  <c r="T296" i="4"/>
  <c r="N296" i="4"/>
  <c r="O296" i="4" s="1"/>
  <c r="M296" i="4"/>
  <c r="K296" i="4"/>
  <c r="I296" i="4"/>
  <c r="G296" i="4"/>
  <c r="U295" i="4"/>
  <c r="T295" i="4"/>
  <c r="N295" i="4"/>
  <c r="O295" i="4" s="1"/>
  <c r="M295" i="4"/>
  <c r="K295" i="4"/>
  <c r="I295" i="4"/>
  <c r="G295" i="4"/>
  <c r="U294" i="4"/>
  <c r="T294" i="4"/>
  <c r="N294" i="4"/>
  <c r="O294" i="4" s="1"/>
  <c r="M294" i="4"/>
  <c r="K294" i="4"/>
  <c r="I294" i="4"/>
  <c r="G294" i="4"/>
  <c r="U293" i="4"/>
  <c r="T293" i="4"/>
  <c r="N293" i="4"/>
  <c r="O293" i="4" s="1"/>
  <c r="M293" i="4"/>
  <c r="K293" i="4"/>
  <c r="I293" i="4"/>
  <c r="G293" i="4"/>
  <c r="S292" i="4"/>
  <c r="R292" i="4"/>
  <c r="Q292" i="4"/>
  <c r="T292" i="4" s="1"/>
  <c r="P292" i="4"/>
  <c r="L292" i="4"/>
  <c r="J292" i="4"/>
  <c r="H292" i="4"/>
  <c r="U292" i="4" s="1"/>
  <c r="F292" i="4"/>
  <c r="E292" i="4"/>
  <c r="D292" i="4"/>
  <c r="I292" i="4" s="1"/>
  <c r="U291" i="4"/>
  <c r="T291" i="4"/>
  <c r="O291" i="4"/>
  <c r="N291" i="4"/>
  <c r="M291" i="4"/>
  <c r="K291" i="4"/>
  <c r="I291" i="4"/>
  <c r="G291" i="4"/>
  <c r="U290" i="4"/>
  <c r="T290" i="4"/>
  <c r="O290" i="4"/>
  <c r="N290" i="4"/>
  <c r="M290" i="4"/>
  <c r="K290" i="4"/>
  <c r="I290" i="4"/>
  <c r="G290" i="4"/>
  <c r="U289" i="4"/>
  <c r="T289" i="4"/>
  <c r="O289" i="4"/>
  <c r="N289" i="4"/>
  <c r="M289" i="4"/>
  <c r="K289" i="4"/>
  <c r="I289" i="4"/>
  <c r="G289" i="4"/>
  <c r="U288" i="4"/>
  <c r="T288" i="4"/>
  <c r="O288" i="4"/>
  <c r="N288" i="4"/>
  <c r="M288" i="4"/>
  <c r="K288" i="4"/>
  <c r="I288" i="4"/>
  <c r="G288" i="4"/>
  <c r="U287" i="4"/>
  <c r="T287" i="4"/>
  <c r="O287" i="4"/>
  <c r="N287" i="4"/>
  <c r="M287" i="4"/>
  <c r="K287" i="4"/>
  <c r="I287" i="4"/>
  <c r="G287" i="4"/>
  <c r="U286" i="4"/>
  <c r="T286" i="4"/>
  <c r="O286" i="4"/>
  <c r="N286" i="4"/>
  <c r="M286" i="4"/>
  <c r="K286" i="4"/>
  <c r="I286" i="4"/>
  <c r="G286" i="4"/>
  <c r="S285" i="4"/>
  <c r="R285" i="4"/>
  <c r="Q285" i="4"/>
  <c r="T285" i="4" s="1"/>
  <c r="P285" i="4"/>
  <c r="L285" i="4"/>
  <c r="J285" i="4"/>
  <c r="H285" i="4"/>
  <c r="F285" i="4"/>
  <c r="E285" i="4"/>
  <c r="K285" i="4" s="1"/>
  <c r="D285" i="4"/>
  <c r="U284" i="4"/>
  <c r="T284" i="4"/>
  <c r="O284" i="4"/>
  <c r="N284" i="4"/>
  <c r="M284" i="4"/>
  <c r="K284" i="4"/>
  <c r="I284" i="4"/>
  <c r="G284" i="4"/>
  <c r="U283" i="4"/>
  <c r="T283" i="4"/>
  <c r="N283" i="4"/>
  <c r="O283" i="4" s="1"/>
  <c r="M283" i="4"/>
  <c r="K283" i="4"/>
  <c r="I283" i="4"/>
  <c r="G283" i="4"/>
  <c r="U282" i="4"/>
  <c r="T282" i="4"/>
  <c r="N282" i="4"/>
  <c r="O282" i="4" s="1"/>
  <c r="M282" i="4"/>
  <c r="K282" i="4"/>
  <c r="I282" i="4"/>
  <c r="G282" i="4"/>
  <c r="U281" i="4"/>
  <c r="T281" i="4"/>
  <c r="N281" i="4"/>
  <c r="O281" i="4" s="1"/>
  <c r="M281" i="4"/>
  <c r="K281" i="4"/>
  <c r="I281" i="4"/>
  <c r="G281" i="4"/>
  <c r="U280" i="4"/>
  <c r="T280" i="4"/>
  <c r="N280" i="4"/>
  <c r="O280" i="4" s="1"/>
  <c r="M280" i="4"/>
  <c r="K280" i="4"/>
  <c r="I280" i="4"/>
  <c r="G280" i="4"/>
  <c r="U279" i="4"/>
  <c r="T279" i="4"/>
  <c r="N279" i="4"/>
  <c r="O279" i="4" s="1"/>
  <c r="M279" i="4"/>
  <c r="K279" i="4"/>
  <c r="I279" i="4"/>
  <c r="G279" i="4"/>
  <c r="U278" i="4"/>
  <c r="T278" i="4"/>
  <c r="N278" i="4"/>
  <c r="O278" i="4" s="1"/>
  <c r="M278" i="4"/>
  <c r="K278" i="4"/>
  <c r="I278" i="4"/>
  <c r="G278" i="4"/>
  <c r="U277" i="4"/>
  <c r="T277" i="4"/>
  <c r="N277" i="4"/>
  <c r="O277" i="4" s="1"/>
  <c r="M277" i="4"/>
  <c r="K277" i="4"/>
  <c r="I277" i="4"/>
  <c r="G277" i="4"/>
  <c r="U276" i="4"/>
  <c r="T276" i="4"/>
  <c r="N276" i="4"/>
  <c r="O276" i="4" s="1"/>
  <c r="M276" i="4"/>
  <c r="K276" i="4"/>
  <c r="I276" i="4"/>
  <c r="G276" i="4"/>
  <c r="S275" i="4"/>
  <c r="R275" i="4"/>
  <c r="Q275" i="4"/>
  <c r="P275" i="4"/>
  <c r="U275" i="4" s="1"/>
  <c r="L275" i="4"/>
  <c r="J275" i="4"/>
  <c r="K275" i="4" s="1"/>
  <c r="I275" i="4"/>
  <c r="H275" i="4"/>
  <c r="F275" i="4"/>
  <c r="G275" i="4" s="1"/>
  <c r="E275" i="4"/>
  <c r="M275" i="4" s="1"/>
  <c r="D275" i="4"/>
  <c r="U274" i="4"/>
  <c r="T274" i="4"/>
  <c r="O274" i="4"/>
  <c r="N274" i="4"/>
  <c r="M274" i="4"/>
  <c r="K274" i="4"/>
  <c r="I274" i="4"/>
  <c r="G274" i="4"/>
  <c r="U273" i="4"/>
  <c r="T273" i="4"/>
  <c r="O273" i="4"/>
  <c r="N273" i="4"/>
  <c r="M273" i="4"/>
  <c r="K273" i="4"/>
  <c r="I273" i="4"/>
  <c r="G273" i="4"/>
  <c r="U272" i="4"/>
  <c r="T272" i="4"/>
  <c r="O272" i="4"/>
  <c r="N272" i="4"/>
  <c r="M272" i="4"/>
  <c r="K272" i="4"/>
  <c r="I272" i="4"/>
  <c r="G272" i="4"/>
  <c r="U271" i="4"/>
  <c r="T271" i="4"/>
  <c r="O271" i="4"/>
  <c r="N271" i="4"/>
  <c r="M271" i="4"/>
  <c r="K271" i="4"/>
  <c r="I271" i="4"/>
  <c r="G271" i="4"/>
  <c r="U270" i="4"/>
  <c r="T270" i="4"/>
  <c r="O270" i="4"/>
  <c r="N270" i="4"/>
  <c r="M270" i="4"/>
  <c r="K270" i="4"/>
  <c r="I270" i="4"/>
  <c r="G270" i="4"/>
  <c r="U269" i="4"/>
  <c r="T269" i="4"/>
  <c r="O269" i="4"/>
  <c r="N269" i="4"/>
  <c r="M269" i="4"/>
  <c r="K269" i="4"/>
  <c r="I269" i="4"/>
  <c r="G269" i="4"/>
  <c r="U268" i="4"/>
  <c r="T268" i="4"/>
  <c r="O268" i="4"/>
  <c r="N268" i="4"/>
  <c r="M268" i="4"/>
  <c r="K268" i="4"/>
  <c r="I268" i="4"/>
  <c r="G268" i="4"/>
  <c r="T267" i="4"/>
  <c r="S267" i="4"/>
  <c r="R267" i="4"/>
  <c r="Q267" i="4"/>
  <c r="P267" i="4"/>
  <c r="L267" i="4"/>
  <c r="J267" i="4"/>
  <c r="H267" i="4"/>
  <c r="F267" i="4"/>
  <c r="N267" i="4" s="1"/>
  <c r="E267" i="4"/>
  <c r="K267" i="4" s="1"/>
  <c r="D267" i="4"/>
  <c r="U266" i="4"/>
  <c r="T266" i="4"/>
  <c r="N266" i="4"/>
  <c r="O266" i="4" s="1"/>
  <c r="M266" i="4"/>
  <c r="K266" i="4"/>
  <c r="I266" i="4"/>
  <c r="G266" i="4"/>
  <c r="U265" i="4"/>
  <c r="T265" i="4"/>
  <c r="N265" i="4"/>
  <c r="O265" i="4" s="1"/>
  <c r="M265" i="4"/>
  <c r="K265" i="4"/>
  <c r="I265" i="4"/>
  <c r="G265" i="4"/>
  <c r="U264" i="4"/>
  <c r="T264" i="4"/>
  <c r="N264" i="4"/>
  <c r="O264" i="4" s="1"/>
  <c r="M264" i="4"/>
  <c r="K264" i="4"/>
  <c r="I264" i="4"/>
  <c r="G264" i="4"/>
  <c r="U263" i="4"/>
  <c r="T263" i="4"/>
  <c r="N263" i="4"/>
  <c r="O263" i="4" s="1"/>
  <c r="M263" i="4"/>
  <c r="K263" i="4"/>
  <c r="I263" i="4"/>
  <c r="G263" i="4"/>
  <c r="S260" i="4"/>
  <c r="R260" i="4"/>
  <c r="Q260" i="4"/>
  <c r="T260" i="4" s="1"/>
  <c r="P260" i="4"/>
  <c r="U260" i="4" s="1"/>
  <c r="L260" i="4"/>
  <c r="J260" i="4"/>
  <c r="K260" i="4" s="1"/>
  <c r="H260" i="4"/>
  <c r="F260" i="4"/>
  <c r="E260" i="4"/>
  <c r="D260" i="4"/>
  <c r="I260" i="4" s="1"/>
  <c r="T259" i="4"/>
  <c r="S259" i="4"/>
  <c r="R259" i="4"/>
  <c r="Q259" i="4"/>
  <c r="P259" i="4"/>
  <c r="L259" i="4"/>
  <c r="J259" i="4"/>
  <c r="H259" i="4"/>
  <c r="F259" i="4"/>
  <c r="E259" i="4"/>
  <c r="K259" i="4" s="1"/>
  <c r="D259" i="4"/>
  <c r="U258" i="4"/>
  <c r="T258" i="4"/>
  <c r="N258" i="4"/>
  <c r="O258" i="4" s="1"/>
  <c r="M258" i="4"/>
  <c r="K258" i="4"/>
  <c r="I258" i="4"/>
  <c r="G258" i="4"/>
  <c r="U257" i="4"/>
  <c r="T257" i="4"/>
  <c r="N257" i="4"/>
  <c r="O257" i="4" s="1"/>
  <c r="M257" i="4"/>
  <c r="K257" i="4"/>
  <c r="I257" i="4"/>
  <c r="G257" i="4"/>
  <c r="U256" i="4"/>
  <c r="T256" i="4"/>
  <c r="O256" i="4"/>
  <c r="N256" i="4"/>
  <c r="M256" i="4"/>
  <c r="K256" i="4"/>
  <c r="I256" i="4"/>
  <c r="G256" i="4"/>
  <c r="U255" i="4"/>
  <c r="T255" i="4"/>
  <c r="N255" i="4"/>
  <c r="O255" i="4" s="1"/>
  <c r="M255" i="4"/>
  <c r="K255" i="4"/>
  <c r="I255" i="4"/>
  <c r="G255" i="4"/>
  <c r="U254" i="4"/>
  <c r="S254" i="4"/>
  <c r="R254" i="4"/>
  <c r="Q254" i="4"/>
  <c r="P254" i="4"/>
  <c r="N254" i="4"/>
  <c r="O254" i="4" s="1"/>
  <c r="L254" i="4"/>
  <c r="J254" i="4"/>
  <c r="K254" i="4" s="1"/>
  <c r="I254" i="4"/>
  <c r="H254" i="4"/>
  <c r="F254" i="4"/>
  <c r="G254" i="4" s="1"/>
  <c r="E254" i="4"/>
  <c r="D254" i="4"/>
  <c r="U253" i="4"/>
  <c r="T253" i="4"/>
  <c r="O253" i="4"/>
  <c r="N253" i="4"/>
  <c r="M253" i="4"/>
  <c r="K253" i="4"/>
  <c r="I253" i="4"/>
  <c r="G253" i="4"/>
  <c r="U252" i="4"/>
  <c r="T252" i="4"/>
  <c r="O252" i="4"/>
  <c r="N252" i="4"/>
  <c r="M252" i="4"/>
  <c r="K252" i="4"/>
  <c r="I252" i="4"/>
  <c r="G252" i="4"/>
  <c r="U251" i="4"/>
  <c r="T251" i="4"/>
  <c r="O251" i="4"/>
  <c r="N251" i="4"/>
  <c r="M251" i="4"/>
  <c r="K251" i="4"/>
  <c r="I251" i="4"/>
  <c r="G251" i="4"/>
  <c r="U250" i="4"/>
  <c r="T250" i="4"/>
  <c r="O250" i="4"/>
  <c r="N250" i="4"/>
  <c r="M250" i="4"/>
  <c r="K250" i="4"/>
  <c r="I250" i="4"/>
  <c r="G250" i="4"/>
  <c r="U249" i="4"/>
  <c r="T249" i="4"/>
  <c r="O249" i="4"/>
  <c r="N249" i="4"/>
  <c r="M249" i="4"/>
  <c r="K249" i="4"/>
  <c r="I249" i="4"/>
  <c r="G249" i="4"/>
  <c r="U248" i="4"/>
  <c r="T248" i="4"/>
  <c r="O248" i="4"/>
  <c r="N248" i="4"/>
  <c r="M248" i="4"/>
  <c r="K248" i="4"/>
  <c r="I248" i="4"/>
  <c r="G248" i="4"/>
  <c r="U247" i="4"/>
  <c r="S247" i="4"/>
  <c r="R247" i="4"/>
  <c r="Q247" i="4"/>
  <c r="T247" i="4" s="1"/>
  <c r="P247" i="4"/>
  <c r="L247" i="4"/>
  <c r="J247" i="4"/>
  <c r="H247" i="4"/>
  <c r="F247" i="4"/>
  <c r="N247" i="4" s="1"/>
  <c r="E247" i="4"/>
  <c r="D247" i="4"/>
  <c r="U246" i="4"/>
  <c r="T246" i="4"/>
  <c r="O246" i="4"/>
  <c r="N246" i="4"/>
  <c r="M246" i="4"/>
  <c r="K246" i="4"/>
  <c r="I246" i="4"/>
  <c r="G246" i="4"/>
  <c r="U245" i="4"/>
  <c r="T245" i="4"/>
  <c r="N245" i="4"/>
  <c r="O245" i="4" s="1"/>
  <c r="M245" i="4"/>
  <c r="K245" i="4"/>
  <c r="I245" i="4"/>
  <c r="G245" i="4"/>
  <c r="U244" i="4"/>
  <c r="T244" i="4"/>
  <c r="N244" i="4"/>
  <c r="O244" i="4" s="1"/>
  <c r="M244" i="4"/>
  <c r="K244" i="4"/>
  <c r="I244" i="4"/>
  <c r="G244" i="4"/>
  <c r="U243" i="4"/>
  <c r="T243" i="4"/>
  <c r="N243" i="4"/>
  <c r="O243" i="4" s="1"/>
  <c r="M243" i="4"/>
  <c r="K243" i="4"/>
  <c r="I243" i="4"/>
  <c r="G243" i="4"/>
  <c r="U242" i="4"/>
  <c r="T242" i="4"/>
  <c r="N242" i="4"/>
  <c r="O242" i="4" s="1"/>
  <c r="M242" i="4"/>
  <c r="K242" i="4"/>
  <c r="I242" i="4"/>
  <c r="G242" i="4"/>
  <c r="U241" i="4"/>
  <c r="T241" i="4"/>
  <c r="N241" i="4"/>
  <c r="O241" i="4" s="1"/>
  <c r="M241" i="4"/>
  <c r="K241" i="4"/>
  <c r="I241" i="4"/>
  <c r="G241" i="4"/>
  <c r="S240" i="4"/>
  <c r="R240" i="4"/>
  <c r="Q240" i="4"/>
  <c r="P240" i="4"/>
  <c r="U240" i="4" s="1"/>
  <c r="L240" i="4"/>
  <c r="J240" i="4"/>
  <c r="I240" i="4"/>
  <c r="H240" i="4"/>
  <c r="F240" i="4"/>
  <c r="G240" i="4" s="1"/>
  <c r="E240" i="4"/>
  <c r="M240" i="4" s="1"/>
  <c r="D240" i="4"/>
  <c r="U239" i="4"/>
  <c r="T239" i="4"/>
  <c r="N239" i="4"/>
  <c r="O239" i="4" s="1"/>
  <c r="M239" i="4"/>
  <c r="K239" i="4"/>
  <c r="I239" i="4"/>
  <c r="G239" i="4"/>
  <c r="U238" i="4"/>
  <c r="T238" i="4"/>
  <c r="N238" i="4"/>
  <c r="O238" i="4" s="1"/>
  <c r="M238" i="4"/>
  <c r="K238" i="4"/>
  <c r="I238" i="4"/>
  <c r="G238" i="4"/>
  <c r="U237" i="4"/>
  <c r="T237" i="4"/>
  <c r="N237" i="4"/>
  <c r="O237" i="4" s="1"/>
  <c r="M237" i="4"/>
  <c r="K237" i="4"/>
  <c r="I237" i="4"/>
  <c r="G237" i="4"/>
  <c r="U236" i="4"/>
  <c r="T236" i="4"/>
  <c r="N236" i="4"/>
  <c r="O236" i="4" s="1"/>
  <c r="M236" i="4"/>
  <c r="K236" i="4"/>
  <c r="I236" i="4"/>
  <c r="G236" i="4"/>
  <c r="U235" i="4"/>
  <c r="T235" i="4"/>
  <c r="N235" i="4"/>
  <c r="O235" i="4" s="1"/>
  <c r="M235" i="4"/>
  <c r="K235" i="4"/>
  <c r="I235" i="4"/>
  <c r="G235" i="4"/>
  <c r="U234" i="4"/>
  <c r="T234" i="4"/>
  <c r="N234" i="4"/>
  <c r="O234" i="4" s="1"/>
  <c r="M234" i="4"/>
  <c r="K234" i="4"/>
  <c r="I234" i="4"/>
  <c r="G234" i="4"/>
  <c r="T231" i="4"/>
  <c r="S231" i="4"/>
  <c r="R231" i="4"/>
  <c r="Q231" i="4"/>
  <c r="P231" i="4"/>
  <c r="L231" i="4"/>
  <c r="M231" i="4" s="1"/>
  <c r="J231" i="4"/>
  <c r="H231" i="4"/>
  <c r="F231" i="4"/>
  <c r="E231" i="4"/>
  <c r="K231" i="4" s="1"/>
  <c r="D231" i="4"/>
  <c r="S230" i="4"/>
  <c r="R230" i="4"/>
  <c r="Q230" i="4"/>
  <c r="P230" i="4"/>
  <c r="U230" i="4" s="1"/>
  <c r="L230" i="4"/>
  <c r="J230" i="4"/>
  <c r="I230" i="4"/>
  <c r="H230" i="4"/>
  <c r="F230" i="4"/>
  <c r="N230" i="4" s="1"/>
  <c r="O230" i="4" s="1"/>
  <c r="E230" i="4"/>
  <c r="M230" i="4" s="1"/>
  <c r="D230" i="4"/>
  <c r="U229" i="4"/>
  <c r="T229" i="4"/>
  <c r="O229" i="4"/>
  <c r="N229" i="4"/>
  <c r="M229" i="4"/>
  <c r="K229" i="4"/>
  <c r="I229" i="4"/>
  <c r="G229" i="4"/>
  <c r="U228" i="4"/>
  <c r="T228" i="4"/>
  <c r="N228" i="4"/>
  <c r="O228" i="4" s="1"/>
  <c r="M228" i="4"/>
  <c r="K228" i="4"/>
  <c r="I228" i="4"/>
  <c r="G228" i="4"/>
  <c r="U227" i="4"/>
  <c r="T227" i="4"/>
  <c r="N227" i="4"/>
  <c r="O227" i="4" s="1"/>
  <c r="M227" i="4"/>
  <c r="K227" i="4"/>
  <c r="I227" i="4"/>
  <c r="G227" i="4"/>
  <c r="U226" i="4"/>
  <c r="T226" i="4"/>
  <c r="N226" i="4"/>
  <c r="O226" i="4" s="1"/>
  <c r="M226" i="4"/>
  <c r="K226" i="4"/>
  <c r="I226" i="4"/>
  <c r="G226" i="4"/>
  <c r="U225" i="4"/>
  <c r="T225" i="4"/>
  <c r="N225" i="4"/>
  <c r="O225" i="4" s="1"/>
  <c r="M225" i="4"/>
  <c r="K225" i="4"/>
  <c r="I225" i="4"/>
  <c r="G225" i="4"/>
  <c r="T224" i="4"/>
  <c r="S224" i="4"/>
  <c r="R224" i="4"/>
  <c r="Q224" i="4"/>
  <c r="P224" i="4"/>
  <c r="L224" i="4"/>
  <c r="J224" i="4"/>
  <c r="H224" i="4"/>
  <c r="F224" i="4"/>
  <c r="N224" i="4" s="1"/>
  <c r="E224" i="4"/>
  <c r="D224" i="4"/>
  <c r="U223" i="4"/>
  <c r="T223" i="4"/>
  <c r="O223" i="4"/>
  <c r="N223" i="4"/>
  <c r="M223" i="4"/>
  <c r="K223" i="4"/>
  <c r="I223" i="4"/>
  <c r="G223" i="4"/>
  <c r="U222" i="4"/>
  <c r="T222" i="4"/>
  <c r="N222" i="4"/>
  <c r="O222" i="4" s="1"/>
  <c r="M222" i="4"/>
  <c r="K222" i="4"/>
  <c r="I222" i="4"/>
  <c r="G222" i="4"/>
  <c r="U221" i="4"/>
  <c r="T221" i="4"/>
  <c r="N221" i="4"/>
  <c r="O221" i="4" s="1"/>
  <c r="M221" i="4"/>
  <c r="K221" i="4"/>
  <c r="I221" i="4"/>
  <c r="G221" i="4"/>
  <c r="U220" i="4"/>
  <c r="T220" i="4"/>
  <c r="N220" i="4"/>
  <c r="O220" i="4" s="1"/>
  <c r="M220" i="4"/>
  <c r="K220" i="4"/>
  <c r="I220" i="4"/>
  <c r="G220" i="4"/>
  <c r="U219" i="4"/>
  <c r="T219" i="4"/>
  <c r="N219" i="4"/>
  <c r="O219" i="4" s="1"/>
  <c r="M219" i="4"/>
  <c r="K219" i="4"/>
  <c r="I219" i="4"/>
  <c r="G219" i="4"/>
  <c r="U218" i="4"/>
  <c r="T218" i="4"/>
  <c r="N218" i="4"/>
  <c r="O218" i="4" s="1"/>
  <c r="M218" i="4"/>
  <c r="K218" i="4"/>
  <c r="I218" i="4"/>
  <c r="G218" i="4"/>
  <c r="U217" i="4"/>
  <c r="T217" i="4"/>
  <c r="N217" i="4"/>
  <c r="O217" i="4" s="1"/>
  <c r="M217" i="4"/>
  <c r="K217" i="4"/>
  <c r="I217" i="4"/>
  <c r="G217" i="4"/>
  <c r="S216" i="4"/>
  <c r="R216" i="4"/>
  <c r="Q216" i="4"/>
  <c r="T216" i="4" s="1"/>
  <c r="P216" i="4"/>
  <c r="U216" i="4" s="1"/>
  <c r="L216" i="4"/>
  <c r="J216" i="4"/>
  <c r="K216" i="4" s="1"/>
  <c r="H216" i="4"/>
  <c r="F216" i="4"/>
  <c r="E216" i="4"/>
  <c r="D216" i="4"/>
  <c r="I216" i="4" s="1"/>
  <c r="U215" i="4"/>
  <c r="T215" i="4"/>
  <c r="O215" i="4"/>
  <c r="N215" i="4"/>
  <c r="M215" i="4"/>
  <c r="K215" i="4"/>
  <c r="I215" i="4"/>
  <c r="G215" i="4"/>
  <c r="U214" i="4"/>
  <c r="T214" i="4"/>
  <c r="O214" i="4"/>
  <c r="N214" i="4"/>
  <c r="M214" i="4"/>
  <c r="K214" i="4"/>
  <c r="I214" i="4"/>
  <c r="G214" i="4"/>
  <c r="U213" i="4"/>
  <c r="T213" i="4"/>
  <c r="O213" i="4"/>
  <c r="N213" i="4"/>
  <c r="M213" i="4"/>
  <c r="K213" i="4"/>
  <c r="I213" i="4"/>
  <c r="G213" i="4"/>
  <c r="U212" i="4"/>
  <c r="T212" i="4"/>
  <c r="O212" i="4"/>
  <c r="N212" i="4"/>
  <c r="M212" i="4"/>
  <c r="K212" i="4"/>
  <c r="I212" i="4"/>
  <c r="G212" i="4"/>
  <c r="U211" i="4"/>
  <c r="T211" i="4"/>
  <c r="O211" i="4"/>
  <c r="N211" i="4"/>
  <c r="M211" i="4"/>
  <c r="K211" i="4"/>
  <c r="I211" i="4"/>
  <c r="G211" i="4"/>
  <c r="U210" i="4"/>
  <c r="T210" i="4"/>
  <c r="O210" i="4"/>
  <c r="N210" i="4"/>
  <c r="M210" i="4"/>
  <c r="K210" i="4"/>
  <c r="I210" i="4"/>
  <c r="G210" i="4"/>
  <c r="U209" i="4"/>
  <c r="T209" i="4"/>
  <c r="O209" i="4"/>
  <c r="N209" i="4"/>
  <c r="M209" i="4"/>
  <c r="K209" i="4"/>
  <c r="I209" i="4"/>
  <c r="G209" i="4"/>
  <c r="U208" i="4"/>
  <c r="T208" i="4"/>
  <c r="O208" i="4"/>
  <c r="N208" i="4"/>
  <c r="M208" i="4"/>
  <c r="K208" i="4"/>
  <c r="I208" i="4"/>
  <c r="G208" i="4"/>
  <c r="T205" i="4"/>
  <c r="S205" i="4"/>
  <c r="R205" i="4"/>
  <c r="Q205" i="4"/>
  <c r="P205" i="4"/>
  <c r="L205" i="4"/>
  <c r="M205" i="4" s="1"/>
  <c r="J205" i="4"/>
  <c r="H205" i="4"/>
  <c r="F205" i="4"/>
  <c r="E205" i="4"/>
  <c r="K205" i="4" s="1"/>
  <c r="D205" i="4"/>
  <c r="S204" i="4"/>
  <c r="R204" i="4"/>
  <c r="Q204" i="4"/>
  <c r="P204" i="4"/>
  <c r="U204" i="4" s="1"/>
  <c r="L204" i="4"/>
  <c r="J204" i="4"/>
  <c r="K204" i="4" s="1"/>
  <c r="H204" i="4"/>
  <c r="F204" i="4"/>
  <c r="N204" i="4" s="1"/>
  <c r="E204" i="4"/>
  <c r="D204" i="4"/>
  <c r="U203" i="4"/>
  <c r="T203" i="4"/>
  <c r="O203" i="4"/>
  <c r="N203" i="4"/>
  <c r="M203" i="4"/>
  <c r="K203" i="4"/>
  <c r="I203" i="4"/>
  <c r="G203" i="4"/>
  <c r="U202" i="4"/>
  <c r="T202" i="4"/>
  <c r="O202" i="4"/>
  <c r="N202" i="4"/>
  <c r="M202" i="4"/>
  <c r="K202" i="4"/>
  <c r="I202" i="4"/>
  <c r="G202" i="4"/>
  <c r="U201" i="4"/>
  <c r="T201" i="4"/>
  <c r="O201" i="4"/>
  <c r="N201" i="4"/>
  <c r="M201" i="4"/>
  <c r="K201" i="4"/>
  <c r="I201" i="4"/>
  <c r="G201" i="4"/>
  <c r="U200" i="4"/>
  <c r="T200" i="4"/>
  <c r="O200" i="4"/>
  <c r="N200" i="4"/>
  <c r="M200" i="4"/>
  <c r="K200" i="4"/>
  <c r="I200" i="4"/>
  <c r="G200" i="4"/>
  <c r="U199" i="4"/>
  <c r="T199" i="4"/>
  <c r="O199" i="4"/>
  <c r="N199" i="4"/>
  <c r="M199" i="4"/>
  <c r="K199" i="4"/>
  <c r="I199" i="4"/>
  <c r="G199" i="4"/>
  <c r="T198" i="4"/>
  <c r="S198" i="4"/>
  <c r="R198" i="4"/>
  <c r="Q198" i="4"/>
  <c r="P198" i="4"/>
  <c r="L198" i="4"/>
  <c r="J198" i="4"/>
  <c r="H198" i="4"/>
  <c r="F198" i="4"/>
  <c r="E198" i="4"/>
  <c r="D198" i="4"/>
  <c r="U197" i="4"/>
  <c r="T197" i="4"/>
  <c r="O197" i="4"/>
  <c r="N197" i="4"/>
  <c r="M197" i="4"/>
  <c r="K197" i="4"/>
  <c r="I197" i="4"/>
  <c r="G197" i="4"/>
  <c r="U196" i="4"/>
  <c r="T196" i="4"/>
  <c r="O196" i="4"/>
  <c r="N196" i="4"/>
  <c r="M196" i="4"/>
  <c r="K196" i="4"/>
  <c r="I196" i="4"/>
  <c r="G196" i="4"/>
  <c r="U195" i="4"/>
  <c r="T195" i="4"/>
  <c r="O195" i="4"/>
  <c r="N195" i="4"/>
  <c r="M195" i="4"/>
  <c r="K195" i="4"/>
  <c r="I195" i="4"/>
  <c r="G195" i="4"/>
  <c r="U194" i="4"/>
  <c r="T194" i="4"/>
  <c r="O194" i="4"/>
  <c r="N194" i="4"/>
  <c r="M194" i="4"/>
  <c r="K194" i="4"/>
  <c r="I194" i="4"/>
  <c r="G194" i="4"/>
  <c r="U193" i="4"/>
  <c r="T193" i="4"/>
  <c r="O193" i="4"/>
  <c r="N193" i="4"/>
  <c r="M193" i="4"/>
  <c r="K193" i="4"/>
  <c r="I193" i="4"/>
  <c r="G193" i="4"/>
  <c r="U192" i="4"/>
  <c r="T192" i="4"/>
  <c r="O192" i="4"/>
  <c r="N192" i="4"/>
  <c r="M192" i="4"/>
  <c r="K192" i="4"/>
  <c r="I192" i="4"/>
  <c r="G192" i="4"/>
  <c r="S191" i="4"/>
  <c r="R191" i="4"/>
  <c r="Q191" i="4"/>
  <c r="P191" i="4"/>
  <c r="U191" i="4" s="1"/>
  <c r="L191" i="4"/>
  <c r="J191" i="4"/>
  <c r="H191" i="4"/>
  <c r="N191" i="4" s="1"/>
  <c r="F191" i="4"/>
  <c r="E191" i="4"/>
  <c r="M191" i="4" s="1"/>
  <c r="D191" i="4"/>
  <c r="U190" i="4"/>
  <c r="T190" i="4"/>
  <c r="N190" i="4"/>
  <c r="O190" i="4" s="1"/>
  <c r="M190" i="4"/>
  <c r="K190" i="4"/>
  <c r="I190" i="4"/>
  <c r="G190" i="4"/>
  <c r="U189" i="4"/>
  <c r="T189" i="4"/>
  <c r="N189" i="4"/>
  <c r="O189" i="4" s="1"/>
  <c r="M189" i="4"/>
  <c r="K189" i="4"/>
  <c r="I189" i="4"/>
  <c r="G189" i="4"/>
  <c r="U188" i="4"/>
  <c r="T188" i="4"/>
  <c r="N188" i="4"/>
  <c r="O188" i="4" s="1"/>
  <c r="M188" i="4"/>
  <c r="K188" i="4"/>
  <c r="I188" i="4"/>
  <c r="G188" i="4"/>
  <c r="U187" i="4"/>
  <c r="T187" i="4"/>
  <c r="N187" i="4"/>
  <c r="O187" i="4" s="1"/>
  <c r="M187" i="4"/>
  <c r="K187" i="4"/>
  <c r="I187" i="4"/>
  <c r="G187" i="4"/>
  <c r="U186" i="4"/>
  <c r="T186" i="4"/>
  <c r="O186" i="4"/>
  <c r="N186" i="4"/>
  <c r="M186" i="4"/>
  <c r="K186" i="4"/>
  <c r="I186" i="4"/>
  <c r="G186" i="4"/>
  <c r="S185" i="4"/>
  <c r="T185" i="4" s="1"/>
  <c r="R185" i="4"/>
  <c r="Q185" i="4"/>
  <c r="P185" i="4"/>
  <c r="U185" i="4" s="1"/>
  <c r="L185" i="4"/>
  <c r="J185" i="4"/>
  <c r="H185" i="4"/>
  <c r="F185" i="4"/>
  <c r="E185" i="4"/>
  <c r="D185" i="4"/>
  <c r="U184" i="4"/>
  <c r="T184" i="4"/>
  <c r="N184" i="4"/>
  <c r="O184" i="4" s="1"/>
  <c r="M184" i="4"/>
  <c r="K184" i="4"/>
  <c r="I184" i="4"/>
  <c r="G184" i="4"/>
  <c r="U183" i="4"/>
  <c r="T183" i="4"/>
  <c r="N183" i="4"/>
  <c r="O183" i="4" s="1"/>
  <c r="M183" i="4"/>
  <c r="K183" i="4"/>
  <c r="I183" i="4"/>
  <c r="G183" i="4"/>
  <c r="U182" i="4"/>
  <c r="T182" i="4"/>
  <c r="N182" i="4"/>
  <c r="O182" i="4" s="1"/>
  <c r="M182" i="4"/>
  <c r="K182" i="4"/>
  <c r="I182" i="4"/>
  <c r="G182" i="4"/>
  <c r="U181" i="4"/>
  <c r="T181" i="4"/>
  <c r="N181" i="4"/>
  <c r="O181" i="4" s="1"/>
  <c r="M181" i="4"/>
  <c r="K181" i="4"/>
  <c r="I181" i="4"/>
  <c r="G181" i="4"/>
  <c r="U180" i="4"/>
  <c r="T180" i="4"/>
  <c r="N180" i="4"/>
  <c r="O180" i="4" s="1"/>
  <c r="M180" i="4"/>
  <c r="K180" i="4"/>
  <c r="I180" i="4"/>
  <c r="G180" i="4"/>
  <c r="U179" i="4"/>
  <c r="S179" i="4"/>
  <c r="R179" i="4"/>
  <c r="Q179" i="4"/>
  <c r="T179" i="4" s="1"/>
  <c r="P179" i="4"/>
  <c r="L179" i="4"/>
  <c r="K179" i="4"/>
  <c r="J179" i="4"/>
  <c r="I179" i="4"/>
  <c r="H179" i="4"/>
  <c r="F179" i="4"/>
  <c r="N179" i="4" s="1"/>
  <c r="O179" i="4" s="1"/>
  <c r="E179" i="4"/>
  <c r="D179" i="4"/>
  <c r="U178" i="4"/>
  <c r="T178" i="4"/>
  <c r="O178" i="4"/>
  <c r="N178" i="4"/>
  <c r="M178" i="4"/>
  <c r="K178" i="4"/>
  <c r="I178" i="4"/>
  <c r="G178" i="4"/>
  <c r="U177" i="4"/>
  <c r="T177" i="4"/>
  <c r="O177" i="4"/>
  <c r="N177" i="4"/>
  <c r="M177" i="4"/>
  <c r="K177" i="4"/>
  <c r="I177" i="4"/>
  <c r="G177" i="4"/>
  <c r="U176" i="4"/>
  <c r="T176" i="4"/>
  <c r="O176" i="4"/>
  <c r="N176" i="4"/>
  <c r="M176" i="4"/>
  <c r="K176" i="4"/>
  <c r="I176" i="4"/>
  <c r="G176" i="4"/>
  <c r="U175" i="4"/>
  <c r="T175" i="4"/>
  <c r="O175" i="4"/>
  <c r="N175" i="4"/>
  <c r="M175" i="4"/>
  <c r="K175" i="4"/>
  <c r="I175" i="4"/>
  <c r="G175" i="4"/>
  <c r="U174" i="4"/>
  <c r="T174" i="4"/>
  <c r="O174" i="4"/>
  <c r="N174" i="4"/>
  <c r="M174" i="4"/>
  <c r="K174" i="4"/>
  <c r="I174" i="4"/>
  <c r="G174" i="4"/>
  <c r="U173" i="4"/>
  <c r="T173" i="4"/>
  <c r="O173" i="4"/>
  <c r="N173" i="4"/>
  <c r="M173" i="4"/>
  <c r="K173" i="4"/>
  <c r="I173" i="4"/>
  <c r="G173" i="4"/>
  <c r="U170" i="4"/>
  <c r="S170" i="4"/>
  <c r="R170" i="4"/>
  <c r="Q170" i="4"/>
  <c r="T170" i="4" s="1"/>
  <c r="P170" i="4"/>
  <c r="L170" i="4"/>
  <c r="J170" i="4"/>
  <c r="H170" i="4"/>
  <c r="F170" i="4"/>
  <c r="N170" i="4" s="1"/>
  <c r="E170" i="4"/>
  <c r="D170" i="4"/>
  <c r="I170" i="4" s="1"/>
  <c r="S169" i="4"/>
  <c r="R169" i="4"/>
  <c r="Q169" i="4"/>
  <c r="P169" i="4"/>
  <c r="L169" i="4"/>
  <c r="J169" i="4"/>
  <c r="I169" i="4"/>
  <c r="H169" i="4"/>
  <c r="U169" i="4" s="1"/>
  <c r="F169" i="4"/>
  <c r="G169" i="4" s="1"/>
  <c r="E169" i="4"/>
  <c r="D169" i="4"/>
  <c r="U168" i="4"/>
  <c r="T168" i="4"/>
  <c r="O168" i="4"/>
  <c r="N168" i="4"/>
  <c r="M168" i="4"/>
  <c r="K168" i="4"/>
  <c r="I168" i="4"/>
  <c r="G168" i="4"/>
  <c r="U167" i="4"/>
  <c r="T167" i="4"/>
  <c r="N167" i="4"/>
  <c r="O167" i="4" s="1"/>
  <c r="M167" i="4"/>
  <c r="K167" i="4"/>
  <c r="I167" i="4"/>
  <c r="G167" i="4"/>
  <c r="U166" i="4"/>
  <c r="T166" i="4"/>
  <c r="N166" i="4"/>
  <c r="O166" i="4" s="1"/>
  <c r="M166" i="4"/>
  <c r="K166" i="4"/>
  <c r="I166" i="4"/>
  <c r="G166" i="4"/>
  <c r="U165" i="4"/>
  <c r="T165" i="4"/>
  <c r="N165" i="4"/>
  <c r="O165" i="4" s="1"/>
  <c r="M165" i="4"/>
  <c r="K165" i="4"/>
  <c r="I165" i="4"/>
  <c r="G165" i="4"/>
  <c r="U164" i="4"/>
  <c r="T164" i="4"/>
  <c r="N164" i="4"/>
  <c r="O164" i="4" s="1"/>
  <c r="M164" i="4"/>
  <c r="K164" i="4"/>
  <c r="I164" i="4"/>
  <c r="G164" i="4"/>
  <c r="S163" i="4"/>
  <c r="R163" i="4"/>
  <c r="Q163" i="4"/>
  <c r="T163" i="4" s="1"/>
  <c r="P163" i="4"/>
  <c r="L163" i="4"/>
  <c r="M163" i="4" s="1"/>
  <c r="J163" i="4"/>
  <c r="H163" i="4"/>
  <c r="F163" i="4"/>
  <c r="E163" i="4"/>
  <c r="K163" i="4" s="1"/>
  <c r="D163" i="4"/>
  <c r="I163" i="4" s="1"/>
  <c r="U162" i="4"/>
  <c r="T162" i="4"/>
  <c r="N162" i="4"/>
  <c r="O162" i="4" s="1"/>
  <c r="M162" i="4"/>
  <c r="K162" i="4"/>
  <c r="I162" i="4"/>
  <c r="G162" i="4"/>
  <c r="U161" i="4"/>
  <c r="T161" i="4"/>
  <c r="N161" i="4"/>
  <c r="O161" i="4" s="1"/>
  <c r="M161" i="4"/>
  <c r="K161" i="4"/>
  <c r="I161" i="4"/>
  <c r="G161" i="4"/>
  <c r="U160" i="4"/>
  <c r="T160" i="4"/>
  <c r="N160" i="4"/>
  <c r="O160" i="4" s="1"/>
  <c r="M160" i="4"/>
  <c r="K160" i="4"/>
  <c r="I160" i="4"/>
  <c r="G160" i="4"/>
  <c r="U159" i="4"/>
  <c r="T159" i="4"/>
  <c r="N159" i="4"/>
  <c r="O159" i="4" s="1"/>
  <c r="M159" i="4"/>
  <c r="K159" i="4"/>
  <c r="I159" i="4"/>
  <c r="G159" i="4"/>
  <c r="U158" i="4"/>
  <c r="T158" i="4"/>
  <c r="N158" i="4"/>
  <c r="O158" i="4" s="1"/>
  <c r="M158" i="4"/>
  <c r="K158" i="4"/>
  <c r="I158" i="4"/>
  <c r="G158" i="4"/>
  <c r="S157" i="4"/>
  <c r="R157" i="4"/>
  <c r="Q157" i="4"/>
  <c r="P157" i="4"/>
  <c r="U157" i="4" s="1"/>
  <c r="L157" i="4"/>
  <c r="J157" i="4"/>
  <c r="K157" i="4" s="1"/>
  <c r="H157" i="4"/>
  <c r="F157" i="4"/>
  <c r="N157" i="4" s="1"/>
  <c r="E157" i="4"/>
  <c r="D157" i="4"/>
  <c r="U156" i="4"/>
  <c r="T156" i="4"/>
  <c r="O156" i="4"/>
  <c r="N156" i="4"/>
  <c r="M156" i="4"/>
  <c r="K156" i="4"/>
  <c r="I156" i="4"/>
  <c r="G156" i="4"/>
  <c r="U155" i="4"/>
  <c r="T155" i="4"/>
  <c r="O155" i="4"/>
  <c r="N155" i="4"/>
  <c r="M155" i="4"/>
  <c r="K155" i="4"/>
  <c r="I155" i="4"/>
  <c r="G155" i="4"/>
  <c r="U154" i="4"/>
  <c r="T154" i="4"/>
  <c r="O154" i="4"/>
  <c r="N154" i="4"/>
  <c r="M154" i="4"/>
  <c r="K154" i="4"/>
  <c r="I154" i="4"/>
  <c r="G154" i="4"/>
  <c r="U153" i="4"/>
  <c r="T153" i="4"/>
  <c r="O153" i="4"/>
  <c r="N153" i="4"/>
  <c r="M153" i="4"/>
  <c r="K153" i="4"/>
  <c r="I153" i="4"/>
  <c r="G153" i="4"/>
  <c r="U152" i="4"/>
  <c r="T152" i="4"/>
  <c r="O152" i="4"/>
  <c r="N152" i="4"/>
  <c r="M152" i="4"/>
  <c r="K152" i="4"/>
  <c r="I152" i="4"/>
  <c r="G152" i="4"/>
  <c r="U151" i="4"/>
  <c r="T151" i="4"/>
  <c r="O151" i="4"/>
  <c r="N151" i="4"/>
  <c r="M151" i="4"/>
  <c r="K151" i="4"/>
  <c r="I151" i="4"/>
  <c r="G151" i="4"/>
  <c r="T150" i="4"/>
  <c r="S150" i="4"/>
  <c r="R150" i="4"/>
  <c r="Q150" i="4"/>
  <c r="P150" i="4"/>
  <c r="L150" i="4"/>
  <c r="J150" i="4"/>
  <c r="I150" i="4"/>
  <c r="H150" i="4"/>
  <c r="F150" i="4"/>
  <c r="E150" i="4"/>
  <c r="K150" i="4" s="1"/>
  <c r="D150" i="4"/>
  <c r="U149" i="4"/>
  <c r="T149" i="4"/>
  <c r="O149" i="4"/>
  <c r="N149" i="4"/>
  <c r="M149" i="4"/>
  <c r="K149" i="4"/>
  <c r="I149" i="4"/>
  <c r="G149" i="4"/>
  <c r="U148" i="4"/>
  <c r="T148" i="4"/>
  <c r="N148" i="4"/>
  <c r="O148" i="4" s="1"/>
  <c r="M148" i="4"/>
  <c r="K148" i="4"/>
  <c r="I148" i="4"/>
  <c r="G148" i="4"/>
  <c r="U147" i="4"/>
  <c r="T147" i="4"/>
  <c r="N147" i="4"/>
  <c r="O147" i="4" s="1"/>
  <c r="M147" i="4"/>
  <c r="K147" i="4"/>
  <c r="I147" i="4"/>
  <c r="G147" i="4"/>
  <c r="U146" i="4"/>
  <c r="T146" i="4"/>
  <c r="N146" i="4"/>
  <c r="O146" i="4" s="1"/>
  <c r="M146" i="4"/>
  <c r="K146" i="4"/>
  <c r="I146" i="4"/>
  <c r="G146" i="4"/>
  <c r="U145" i="4"/>
  <c r="T145" i="4"/>
  <c r="N145" i="4"/>
  <c r="O145" i="4" s="1"/>
  <c r="M145" i="4"/>
  <c r="K145" i="4"/>
  <c r="I145" i="4"/>
  <c r="G145" i="4"/>
  <c r="S144" i="4"/>
  <c r="R144" i="4"/>
  <c r="Q144" i="4"/>
  <c r="T144" i="4" s="1"/>
  <c r="P144" i="4"/>
  <c r="U144" i="4" s="1"/>
  <c r="M144" i="4"/>
  <c r="L144" i="4"/>
  <c r="J144" i="4"/>
  <c r="I144" i="4"/>
  <c r="H144" i="4"/>
  <c r="F144" i="4"/>
  <c r="E144" i="4"/>
  <c r="K144" i="4" s="1"/>
  <c r="D144" i="4"/>
  <c r="U143" i="4"/>
  <c r="T143" i="4"/>
  <c r="N143" i="4"/>
  <c r="O143" i="4" s="1"/>
  <c r="M143" i="4"/>
  <c r="K143" i="4"/>
  <c r="I143" i="4"/>
  <c r="G143" i="4"/>
  <c r="U142" i="4"/>
  <c r="T142" i="4"/>
  <c r="N142" i="4"/>
  <c r="O142" i="4" s="1"/>
  <c r="M142" i="4"/>
  <c r="K142" i="4"/>
  <c r="I142" i="4"/>
  <c r="G142" i="4"/>
  <c r="U141" i="4"/>
  <c r="T141" i="4"/>
  <c r="N141" i="4"/>
  <c r="O141" i="4" s="1"/>
  <c r="M141" i="4"/>
  <c r="K141" i="4"/>
  <c r="I141" i="4"/>
  <c r="G141" i="4"/>
  <c r="U140" i="4"/>
  <c r="T140" i="4"/>
  <c r="N140" i="4"/>
  <c r="O140" i="4" s="1"/>
  <c r="M140" i="4"/>
  <c r="K140" i="4"/>
  <c r="I140" i="4"/>
  <c r="G140" i="4"/>
  <c r="U139" i="4"/>
  <c r="T139" i="4"/>
  <c r="N139" i="4"/>
  <c r="O139" i="4" s="1"/>
  <c r="M139" i="4"/>
  <c r="K139" i="4"/>
  <c r="I139" i="4"/>
  <c r="G139" i="4"/>
  <c r="U138" i="4"/>
  <c r="T138" i="4"/>
  <c r="N138" i="4"/>
  <c r="O138" i="4" s="1"/>
  <c r="M138" i="4"/>
  <c r="K138" i="4"/>
  <c r="I138" i="4"/>
  <c r="G138" i="4"/>
  <c r="T137" i="4"/>
  <c r="S137" i="4"/>
  <c r="R137" i="4"/>
  <c r="Q137" i="4"/>
  <c r="P137" i="4"/>
  <c r="U137" i="4" s="1"/>
  <c r="L137" i="4"/>
  <c r="K137" i="4"/>
  <c r="J137" i="4"/>
  <c r="H137" i="4"/>
  <c r="F137" i="4"/>
  <c r="N137" i="4" s="1"/>
  <c r="E137" i="4"/>
  <c r="D137" i="4"/>
  <c r="U136" i="4"/>
  <c r="T136" i="4"/>
  <c r="O136" i="4"/>
  <c r="N136" i="4"/>
  <c r="M136" i="4"/>
  <c r="K136" i="4"/>
  <c r="I136" i="4"/>
  <c r="G136" i="4"/>
  <c r="U135" i="4"/>
  <c r="T135" i="4"/>
  <c r="O135" i="4"/>
  <c r="N135" i="4"/>
  <c r="M135" i="4"/>
  <c r="K135" i="4"/>
  <c r="I135" i="4"/>
  <c r="G135" i="4"/>
  <c r="U134" i="4"/>
  <c r="T134" i="4"/>
  <c r="O134" i="4"/>
  <c r="N134" i="4"/>
  <c r="M134" i="4"/>
  <c r="K134" i="4"/>
  <c r="I134" i="4"/>
  <c r="G134" i="4"/>
  <c r="U133" i="4"/>
  <c r="T133" i="4"/>
  <c r="O133" i="4"/>
  <c r="N133" i="4"/>
  <c r="M133" i="4"/>
  <c r="K133" i="4"/>
  <c r="I133" i="4"/>
  <c r="G133" i="4"/>
  <c r="U132" i="4"/>
  <c r="S132" i="4"/>
  <c r="R132" i="4"/>
  <c r="Q132" i="4"/>
  <c r="P132" i="4"/>
  <c r="L132" i="4"/>
  <c r="J132" i="4"/>
  <c r="H132" i="4"/>
  <c r="G132" i="4"/>
  <c r="F132" i="4"/>
  <c r="E132" i="4"/>
  <c r="D132" i="4"/>
  <c r="I132" i="4" s="1"/>
  <c r="U131" i="4"/>
  <c r="T131" i="4"/>
  <c r="O131" i="4"/>
  <c r="N131" i="4"/>
  <c r="M131" i="4"/>
  <c r="K131" i="4"/>
  <c r="I131" i="4"/>
  <c r="G131" i="4"/>
  <c r="U130" i="4"/>
  <c r="T130" i="4"/>
  <c r="O130" i="4"/>
  <c r="N130" i="4"/>
  <c r="M130" i="4"/>
  <c r="K130" i="4"/>
  <c r="I130" i="4"/>
  <c r="G130" i="4"/>
  <c r="U129" i="4"/>
  <c r="T129" i="4"/>
  <c r="O129" i="4"/>
  <c r="N129" i="4"/>
  <c r="M129" i="4"/>
  <c r="K129" i="4"/>
  <c r="I129" i="4"/>
  <c r="G129" i="4"/>
  <c r="U128" i="4"/>
  <c r="T128" i="4"/>
  <c r="O128" i="4"/>
  <c r="N128" i="4"/>
  <c r="M128" i="4"/>
  <c r="K128" i="4"/>
  <c r="I128" i="4"/>
  <c r="G128" i="4"/>
  <c r="U127" i="4"/>
  <c r="T127" i="4"/>
  <c r="O127" i="4"/>
  <c r="N127" i="4"/>
  <c r="M127" i="4"/>
  <c r="K127" i="4"/>
  <c r="I127" i="4"/>
  <c r="G127" i="4"/>
  <c r="S126" i="4"/>
  <c r="R126" i="4"/>
  <c r="Q126" i="4"/>
  <c r="P126" i="4"/>
  <c r="U126" i="4" s="1"/>
  <c r="L126" i="4"/>
  <c r="J126" i="4"/>
  <c r="H126" i="4"/>
  <c r="G126" i="4"/>
  <c r="F126" i="4"/>
  <c r="E126" i="4"/>
  <c r="M126" i="4" s="1"/>
  <c r="D126" i="4"/>
  <c r="I126" i="4" s="1"/>
  <c r="U125" i="4"/>
  <c r="T125" i="4"/>
  <c r="N125" i="4"/>
  <c r="O125" i="4" s="1"/>
  <c r="M125" i="4"/>
  <c r="K125" i="4"/>
  <c r="I125" i="4"/>
  <c r="G125" i="4"/>
  <c r="U124" i="4"/>
  <c r="T124" i="4"/>
  <c r="N124" i="4"/>
  <c r="O124" i="4" s="1"/>
  <c r="M124" i="4"/>
  <c r="K124" i="4"/>
  <c r="I124" i="4"/>
  <c r="G124" i="4"/>
  <c r="U123" i="4"/>
  <c r="T123" i="4"/>
  <c r="N123" i="4"/>
  <c r="O123" i="4" s="1"/>
  <c r="M123" i="4"/>
  <c r="K123" i="4"/>
  <c r="I123" i="4"/>
  <c r="G123" i="4"/>
  <c r="U122" i="4"/>
  <c r="T122" i="4"/>
  <c r="N122" i="4"/>
  <c r="O122" i="4" s="1"/>
  <c r="M122" i="4"/>
  <c r="K122" i="4"/>
  <c r="I122" i="4"/>
  <c r="G122" i="4"/>
  <c r="U121" i="4"/>
  <c r="S121" i="4"/>
  <c r="R121" i="4"/>
  <c r="Q121" i="4"/>
  <c r="T121" i="4" s="1"/>
  <c r="P121" i="4"/>
  <c r="L121" i="4"/>
  <c r="J121" i="4"/>
  <c r="H121" i="4"/>
  <c r="F121" i="4"/>
  <c r="E121" i="4"/>
  <c r="D121" i="4"/>
  <c r="I121" i="4" s="1"/>
  <c r="U120" i="4"/>
  <c r="T120" i="4"/>
  <c r="O120" i="4"/>
  <c r="N120" i="4"/>
  <c r="M120" i="4"/>
  <c r="K120" i="4"/>
  <c r="I120" i="4"/>
  <c r="G120" i="4"/>
  <c r="U119" i="4"/>
  <c r="T119" i="4"/>
  <c r="O119" i="4"/>
  <c r="N119" i="4"/>
  <c r="M119" i="4"/>
  <c r="K119" i="4"/>
  <c r="I119" i="4"/>
  <c r="G119" i="4"/>
  <c r="U118" i="4"/>
  <c r="T118" i="4"/>
  <c r="O118" i="4"/>
  <c r="N118" i="4"/>
  <c r="M118" i="4"/>
  <c r="K118" i="4"/>
  <c r="I118" i="4"/>
  <c r="G118" i="4"/>
  <c r="U117" i="4"/>
  <c r="T117" i="4"/>
  <c r="O117" i="4"/>
  <c r="N117" i="4"/>
  <c r="M117" i="4"/>
  <c r="K117" i="4"/>
  <c r="I117" i="4"/>
  <c r="G117" i="4"/>
  <c r="U116" i="4"/>
  <c r="T116" i="4"/>
  <c r="O116" i="4"/>
  <c r="N116" i="4"/>
  <c r="M116" i="4"/>
  <c r="K116" i="4"/>
  <c r="I116" i="4"/>
  <c r="G116" i="4"/>
  <c r="U115" i="4"/>
  <c r="T115" i="4"/>
  <c r="O115" i="4"/>
  <c r="N115" i="4"/>
  <c r="M115" i="4"/>
  <c r="K115" i="4"/>
  <c r="I115" i="4"/>
  <c r="G115" i="4"/>
  <c r="U114" i="4"/>
  <c r="T114" i="4"/>
  <c r="O114" i="4"/>
  <c r="N114" i="4"/>
  <c r="M114" i="4"/>
  <c r="K114" i="4"/>
  <c r="I114" i="4"/>
  <c r="G114" i="4"/>
  <c r="U113" i="4"/>
  <c r="T113" i="4"/>
  <c r="O113" i="4"/>
  <c r="N113" i="4"/>
  <c r="M113" i="4"/>
  <c r="K113" i="4"/>
  <c r="I113" i="4"/>
  <c r="G113" i="4"/>
  <c r="S112" i="4"/>
  <c r="R112" i="4"/>
  <c r="Q112" i="4"/>
  <c r="P112" i="4"/>
  <c r="L112" i="4"/>
  <c r="J112" i="4"/>
  <c r="H112" i="4"/>
  <c r="I112" i="4" s="1"/>
  <c r="F112" i="4"/>
  <c r="E112" i="4"/>
  <c r="D112" i="4"/>
  <c r="G112" i="4" s="1"/>
  <c r="U111" i="4"/>
  <c r="T111" i="4"/>
  <c r="N111" i="4"/>
  <c r="O111" i="4" s="1"/>
  <c r="M111" i="4"/>
  <c r="K111" i="4"/>
  <c r="I111" i="4"/>
  <c r="G111" i="4"/>
  <c r="U110" i="4"/>
  <c r="T110" i="4"/>
  <c r="N110" i="4"/>
  <c r="O110" i="4" s="1"/>
  <c r="M110" i="4"/>
  <c r="K110" i="4"/>
  <c r="I110" i="4"/>
  <c r="G110" i="4"/>
  <c r="U109" i="4"/>
  <c r="T109" i="4"/>
  <c r="N109" i="4"/>
  <c r="O109" i="4" s="1"/>
  <c r="M109" i="4"/>
  <c r="K109" i="4"/>
  <c r="I109" i="4"/>
  <c r="G109" i="4"/>
  <c r="U108" i="4"/>
  <c r="T108" i="4"/>
  <c r="N108" i="4"/>
  <c r="O108" i="4" s="1"/>
  <c r="M108" i="4"/>
  <c r="K108" i="4"/>
  <c r="I108" i="4"/>
  <c r="G108" i="4"/>
  <c r="U107" i="4"/>
  <c r="T107" i="4"/>
  <c r="N107" i="4"/>
  <c r="O107" i="4" s="1"/>
  <c r="M107" i="4"/>
  <c r="K107" i="4"/>
  <c r="I107" i="4"/>
  <c r="G107" i="4"/>
  <c r="U106" i="4"/>
  <c r="S106" i="4"/>
  <c r="R106" i="4"/>
  <c r="Q106" i="4"/>
  <c r="P106" i="4"/>
  <c r="L106" i="4"/>
  <c r="J106" i="4"/>
  <c r="I106" i="4"/>
  <c r="H106" i="4"/>
  <c r="F106" i="4"/>
  <c r="G106" i="4" s="1"/>
  <c r="E106" i="4"/>
  <c r="M106" i="4" s="1"/>
  <c r="D106" i="4"/>
  <c r="U105" i="4"/>
  <c r="T105" i="4"/>
  <c r="N105" i="4"/>
  <c r="O105" i="4" s="1"/>
  <c r="M105" i="4"/>
  <c r="K105" i="4"/>
  <c r="I105" i="4"/>
  <c r="G105" i="4"/>
  <c r="S102" i="4"/>
  <c r="R102" i="4"/>
  <c r="Q102" i="4"/>
  <c r="T102" i="4" s="1"/>
  <c r="P102" i="4"/>
  <c r="U102" i="4" s="1"/>
  <c r="L102" i="4"/>
  <c r="J102" i="4"/>
  <c r="H102" i="4"/>
  <c r="F102" i="4"/>
  <c r="E102" i="4"/>
  <c r="D102" i="4"/>
  <c r="S101" i="4"/>
  <c r="R101" i="4"/>
  <c r="Q101" i="4"/>
  <c r="P101" i="4"/>
  <c r="L101" i="4"/>
  <c r="J101" i="4"/>
  <c r="H101" i="4"/>
  <c r="U101" i="4" s="1"/>
  <c r="F101" i="4"/>
  <c r="E101" i="4"/>
  <c r="M101" i="4" s="1"/>
  <c r="D101" i="4"/>
  <c r="I101" i="4" s="1"/>
  <c r="U100" i="4"/>
  <c r="T100" i="4"/>
  <c r="O100" i="4"/>
  <c r="N100" i="4"/>
  <c r="M100" i="4"/>
  <c r="K100" i="4"/>
  <c r="I100" i="4"/>
  <c r="G100" i="4"/>
  <c r="U99" i="4"/>
  <c r="T99" i="4"/>
  <c r="O99" i="4"/>
  <c r="N99" i="4"/>
  <c r="M99" i="4"/>
  <c r="K99" i="4"/>
  <c r="I99" i="4"/>
  <c r="G99" i="4"/>
  <c r="U98" i="4"/>
  <c r="T98" i="4"/>
  <c r="O98" i="4"/>
  <c r="N98" i="4"/>
  <c r="M98" i="4"/>
  <c r="K98" i="4"/>
  <c r="I98" i="4"/>
  <c r="G98" i="4"/>
  <c r="U97" i="4"/>
  <c r="T97" i="4"/>
  <c r="O97" i="4"/>
  <c r="N97" i="4"/>
  <c r="M97" i="4"/>
  <c r="K97" i="4"/>
  <c r="I97" i="4"/>
  <c r="G97" i="4"/>
  <c r="S96" i="4"/>
  <c r="R96" i="4"/>
  <c r="Q96" i="4"/>
  <c r="T96" i="4" s="1"/>
  <c r="P96" i="4"/>
  <c r="L96" i="4"/>
  <c r="J96" i="4"/>
  <c r="H96" i="4"/>
  <c r="I96" i="4" s="1"/>
  <c r="G96" i="4"/>
  <c r="F96" i="4"/>
  <c r="E96" i="4"/>
  <c r="M96" i="4" s="1"/>
  <c r="D96" i="4"/>
  <c r="U95" i="4"/>
  <c r="T95" i="4"/>
  <c r="N95" i="4"/>
  <c r="O95" i="4" s="1"/>
  <c r="M95" i="4"/>
  <c r="K95" i="4"/>
  <c r="I95" i="4"/>
  <c r="G95" i="4"/>
  <c r="U94" i="4"/>
  <c r="T94" i="4"/>
  <c r="N94" i="4"/>
  <c r="O94" i="4" s="1"/>
  <c r="M94" i="4"/>
  <c r="K94" i="4"/>
  <c r="I94" i="4"/>
  <c r="G94" i="4"/>
  <c r="U93" i="4"/>
  <c r="T93" i="4"/>
  <c r="N93" i="4"/>
  <c r="O93" i="4" s="1"/>
  <c r="M93" i="4"/>
  <c r="K93" i="4"/>
  <c r="I93" i="4"/>
  <c r="G93" i="4"/>
  <c r="U92" i="4"/>
  <c r="T92" i="4"/>
  <c r="N92" i="4"/>
  <c r="O92" i="4" s="1"/>
  <c r="M92" i="4"/>
  <c r="K92" i="4"/>
  <c r="I92" i="4"/>
  <c r="G92" i="4"/>
  <c r="S91" i="4"/>
  <c r="R91" i="4"/>
  <c r="Q91" i="4"/>
  <c r="P91" i="4"/>
  <c r="U91" i="4" s="1"/>
  <c r="L91" i="4"/>
  <c r="K91" i="4"/>
  <c r="J91" i="4"/>
  <c r="H91" i="4"/>
  <c r="F91" i="4"/>
  <c r="N91" i="4" s="1"/>
  <c r="O91" i="4" s="1"/>
  <c r="E91" i="4"/>
  <c r="M91" i="4" s="1"/>
  <c r="D91" i="4"/>
  <c r="I91" i="4" s="1"/>
  <c r="U90" i="4"/>
  <c r="T90" i="4"/>
  <c r="N90" i="4"/>
  <c r="O90" i="4" s="1"/>
  <c r="M90" i="4"/>
  <c r="K90" i="4"/>
  <c r="I90" i="4"/>
  <c r="G90" i="4"/>
  <c r="U89" i="4"/>
  <c r="T89" i="4"/>
  <c r="N89" i="4"/>
  <c r="O89" i="4" s="1"/>
  <c r="M89" i="4"/>
  <c r="K89" i="4"/>
  <c r="I89" i="4"/>
  <c r="G89" i="4"/>
  <c r="U88" i="4"/>
  <c r="T88" i="4"/>
  <c r="N88" i="4"/>
  <c r="O88" i="4" s="1"/>
  <c r="M88" i="4"/>
  <c r="K88" i="4"/>
  <c r="I88" i="4"/>
  <c r="G88" i="4"/>
  <c r="S85" i="4"/>
  <c r="R85" i="4"/>
  <c r="Q85" i="4"/>
  <c r="T85" i="4" s="1"/>
  <c r="P85" i="4"/>
  <c r="L85" i="4"/>
  <c r="J85" i="4"/>
  <c r="H85" i="4"/>
  <c r="U85" i="4" s="1"/>
  <c r="F85" i="4"/>
  <c r="E85" i="4"/>
  <c r="D85" i="4"/>
  <c r="U84" i="4"/>
  <c r="S84" i="4"/>
  <c r="R84" i="4"/>
  <c r="Q84" i="4"/>
  <c r="T84" i="4" s="1"/>
  <c r="P84" i="4"/>
  <c r="L84" i="4"/>
  <c r="J84" i="4"/>
  <c r="H84" i="4"/>
  <c r="F84" i="4"/>
  <c r="E84" i="4"/>
  <c r="D84" i="4"/>
  <c r="I84" i="4" s="1"/>
  <c r="U83" i="4"/>
  <c r="T83" i="4"/>
  <c r="O83" i="4"/>
  <c r="N83" i="4"/>
  <c r="M83" i="4"/>
  <c r="K83" i="4"/>
  <c r="I83" i="4"/>
  <c r="G83" i="4"/>
  <c r="U82" i="4"/>
  <c r="T82" i="4"/>
  <c r="O82" i="4"/>
  <c r="N82" i="4"/>
  <c r="M82" i="4"/>
  <c r="K82" i="4"/>
  <c r="I82" i="4"/>
  <c r="G82" i="4"/>
  <c r="U81" i="4"/>
  <c r="T81" i="4"/>
  <c r="O81" i="4"/>
  <c r="N81" i="4"/>
  <c r="M81" i="4"/>
  <c r="K81" i="4"/>
  <c r="I81" i="4"/>
  <c r="G81" i="4"/>
  <c r="U80" i="4"/>
  <c r="T80" i="4"/>
  <c r="O80" i="4"/>
  <c r="N80" i="4"/>
  <c r="M80" i="4"/>
  <c r="K80" i="4"/>
  <c r="I80" i="4"/>
  <c r="G80" i="4"/>
  <c r="U79" i="4"/>
  <c r="T79" i="4"/>
  <c r="O79" i="4"/>
  <c r="N79" i="4"/>
  <c r="M79" i="4"/>
  <c r="K79" i="4"/>
  <c r="I79" i="4"/>
  <c r="G79" i="4"/>
  <c r="S78" i="4"/>
  <c r="R78" i="4"/>
  <c r="Q78" i="4"/>
  <c r="P78" i="4"/>
  <c r="L78" i="4"/>
  <c r="J78" i="4"/>
  <c r="H78" i="4"/>
  <c r="I78" i="4" s="1"/>
  <c r="F78" i="4"/>
  <c r="E78" i="4"/>
  <c r="K78" i="4" s="1"/>
  <c r="D78" i="4"/>
  <c r="G78" i="4" s="1"/>
  <c r="U77" i="4"/>
  <c r="T77" i="4"/>
  <c r="O77" i="4"/>
  <c r="N77" i="4"/>
  <c r="M77" i="4"/>
  <c r="K77" i="4"/>
  <c r="I77" i="4"/>
  <c r="G77" i="4"/>
  <c r="U76" i="4"/>
  <c r="T76" i="4"/>
  <c r="O76" i="4"/>
  <c r="N76" i="4"/>
  <c r="M76" i="4"/>
  <c r="K76" i="4"/>
  <c r="I76" i="4"/>
  <c r="G76" i="4"/>
  <c r="U75" i="4"/>
  <c r="T75" i="4"/>
  <c r="N75" i="4"/>
  <c r="O75" i="4" s="1"/>
  <c r="M75" i="4"/>
  <c r="K75" i="4"/>
  <c r="I75" i="4"/>
  <c r="G75" i="4"/>
  <c r="U74" i="4"/>
  <c r="T74" i="4"/>
  <c r="N74" i="4"/>
  <c r="O74" i="4" s="1"/>
  <c r="M74" i="4"/>
  <c r="K74" i="4"/>
  <c r="I74" i="4"/>
  <c r="G74" i="4"/>
  <c r="U73" i="4"/>
  <c r="T73" i="4"/>
  <c r="O73" i="4"/>
  <c r="N73" i="4"/>
  <c r="M73" i="4"/>
  <c r="K73" i="4"/>
  <c r="I73" i="4"/>
  <c r="G73" i="4"/>
  <c r="U72" i="4"/>
  <c r="T72" i="4"/>
  <c r="N72" i="4"/>
  <c r="O72" i="4" s="1"/>
  <c r="M72" i="4"/>
  <c r="K72" i="4"/>
  <c r="I72" i="4"/>
  <c r="G72" i="4"/>
  <c r="U71" i="4"/>
  <c r="T71" i="4"/>
  <c r="N71" i="4"/>
  <c r="O71" i="4" s="1"/>
  <c r="M71" i="4"/>
  <c r="K71" i="4"/>
  <c r="I71" i="4"/>
  <c r="G71" i="4"/>
  <c r="U70" i="4"/>
  <c r="S70" i="4"/>
  <c r="R70" i="4"/>
  <c r="Q70" i="4"/>
  <c r="P70" i="4"/>
  <c r="L70" i="4"/>
  <c r="J70" i="4"/>
  <c r="I70" i="4"/>
  <c r="H70" i="4"/>
  <c r="F70" i="4"/>
  <c r="G70" i="4" s="1"/>
  <c r="E70" i="4"/>
  <c r="M70" i="4" s="1"/>
  <c r="D70" i="4"/>
  <c r="U69" i="4"/>
  <c r="T69" i="4"/>
  <c r="O69" i="4"/>
  <c r="N69" i="4"/>
  <c r="M69" i="4"/>
  <c r="K69" i="4"/>
  <c r="I69" i="4"/>
  <c r="G69" i="4"/>
  <c r="U68" i="4"/>
  <c r="T68" i="4"/>
  <c r="N68" i="4"/>
  <c r="O68" i="4" s="1"/>
  <c r="M68" i="4"/>
  <c r="K68" i="4"/>
  <c r="I68" i="4"/>
  <c r="G68" i="4"/>
  <c r="U67" i="4"/>
  <c r="T67" i="4"/>
  <c r="N67" i="4"/>
  <c r="O67" i="4" s="1"/>
  <c r="M67" i="4"/>
  <c r="K67" i="4"/>
  <c r="I67" i="4"/>
  <c r="G67" i="4"/>
  <c r="U66" i="4"/>
  <c r="T66" i="4"/>
  <c r="N66" i="4"/>
  <c r="O66" i="4" s="1"/>
  <c r="M66" i="4"/>
  <c r="K66" i="4"/>
  <c r="I66" i="4"/>
  <c r="G66" i="4"/>
  <c r="U65" i="4"/>
  <c r="T65" i="4"/>
  <c r="N65" i="4"/>
  <c r="O65" i="4" s="1"/>
  <c r="M65" i="4"/>
  <c r="K65" i="4"/>
  <c r="I65" i="4"/>
  <c r="G65" i="4"/>
  <c r="U64" i="4"/>
  <c r="T64" i="4"/>
  <c r="O64" i="4"/>
  <c r="N64" i="4"/>
  <c r="M64" i="4"/>
  <c r="K64" i="4"/>
  <c r="I64" i="4"/>
  <c r="G64" i="4"/>
  <c r="S63" i="4"/>
  <c r="R63" i="4"/>
  <c r="Q63" i="4"/>
  <c r="T63" i="4" s="1"/>
  <c r="P63" i="4"/>
  <c r="U63" i="4" s="1"/>
  <c r="L63" i="4"/>
  <c r="J63" i="4"/>
  <c r="H63" i="4"/>
  <c r="F63" i="4"/>
  <c r="E63" i="4"/>
  <c r="D63" i="4"/>
  <c r="U62" i="4"/>
  <c r="T62" i="4"/>
  <c r="O62" i="4"/>
  <c r="N62" i="4"/>
  <c r="M62" i="4"/>
  <c r="K62" i="4"/>
  <c r="I62" i="4"/>
  <c r="G62" i="4"/>
  <c r="U61" i="4"/>
  <c r="T61" i="4"/>
  <c r="O61" i="4"/>
  <c r="N61" i="4"/>
  <c r="M61" i="4"/>
  <c r="K61" i="4"/>
  <c r="I61" i="4"/>
  <c r="G61" i="4"/>
  <c r="U60" i="4"/>
  <c r="T60" i="4"/>
  <c r="O60" i="4"/>
  <c r="N60" i="4"/>
  <c r="M60" i="4"/>
  <c r="K60" i="4"/>
  <c r="I60" i="4"/>
  <c r="G60" i="4"/>
  <c r="U59" i="4"/>
  <c r="T59" i="4"/>
  <c r="O59" i="4"/>
  <c r="N59" i="4"/>
  <c r="M59" i="4"/>
  <c r="K59" i="4"/>
  <c r="I59" i="4"/>
  <c r="G59" i="4"/>
  <c r="S58" i="4"/>
  <c r="R58" i="4"/>
  <c r="Q58" i="4"/>
  <c r="P58" i="4"/>
  <c r="L58" i="4"/>
  <c r="M58" i="4" s="1"/>
  <c r="J58" i="4"/>
  <c r="H58" i="4"/>
  <c r="U58" i="4" s="1"/>
  <c r="F58" i="4"/>
  <c r="E58" i="4"/>
  <c r="D58" i="4"/>
  <c r="I58" i="4" s="1"/>
  <c r="U57" i="4"/>
  <c r="T57" i="4"/>
  <c r="O57" i="4"/>
  <c r="N57" i="4"/>
  <c r="M57" i="4"/>
  <c r="K57" i="4"/>
  <c r="I57" i="4"/>
  <c r="G57" i="4"/>
  <c r="S54" i="4"/>
  <c r="R54" i="4"/>
  <c r="Q54" i="4"/>
  <c r="P54" i="4"/>
  <c r="L54" i="4"/>
  <c r="J54" i="4"/>
  <c r="H54" i="4"/>
  <c r="I54" i="4" s="1"/>
  <c r="G54" i="4"/>
  <c r="F54" i="4"/>
  <c r="E54" i="4"/>
  <c r="M54" i="4" s="1"/>
  <c r="D54" i="4"/>
  <c r="S53" i="4"/>
  <c r="R53" i="4"/>
  <c r="Q53" i="4"/>
  <c r="P53" i="4"/>
  <c r="U53" i="4" s="1"/>
  <c r="L53" i="4"/>
  <c r="K53" i="4"/>
  <c r="J53" i="4"/>
  <c r="H53" i="4"/>
  <c r="F53" i="4"/>
  <c r="N53" i="4" s="1"/>
  <c r="O53" i="4" s="1"/>
  <c r="E53" i="4"/>
  <c r="M53" i="4" s="1"/>
  <c r="D53" i="4"/>
  <c r="I53" i="4" s="1"/>
  <c r="U52" i="4"/>
  <c r="T52" i="4"/>
  <c r="O52" i="4"/>
  <c r="N52" i="4"/>
  <c r="M52" i="4"/>
  <c r="K52" i="4"/>
  <c r="I52" i="4"/>
  <c r="G52" i="4"/>
  <c r="U51" i="4"/>
  <c r="T51" i="4"/>
  <c r="N51" i="4"/>
  <c r="O51" i="4" s="1"/>
  <c r="M51" i="4"/>
  <c r="K51" i="4"/>
  <c r="I51" i="4"/>
  <c r="G51" i="4"/>
  <c r="U50" i="4"/>
  <c r="T50" i="4"/>
  <c r="N50" i="4"/>
  <c r="O50" i="4" s="1"/>
  <c r="M50" i="4"/>
  <c r="K50" i="4"/>
  <c r="I50" i="4"/>
  <c r="G50" i="4"/>
  <c r="U49" i="4"/>
  <c r="T49" i="4"/>
  <c r="O49" i="4"/>
  <c r="N49" i="4"/>
  <c r="M49" i="4"/>
  <c r="K49" i="4"/>
  <c r="I49" i="4"/>
  <c r="G49" i="4"/>
  <c r="U48" i="4"/>
  <c r="T48" i="4"/>
  <c r="N48" i="4"/>
  <c r="O48" i="4" s="1"/>
  <c r="M48" i="4"/>
  <c r="K48" i="4"/>
  <c r="I48" i="4"/>
  <c r="G48" i="4"/>
  <c r="S47" i="4"/>
  <c r="R47" i="4"/>
  <c r="Q47" i="4"/>
  <c r="T47" i="4" s="1"/>
  <c r="P47" i="4"/>
  <c r="L47" i="4"/>
  <c r="J47" i="4"/>
  <c r="H47" i="4"/>
  <c r="U47" i="4" s="1"/>
  <c r="F47" i="4"/>
  <c r="E47" i="4"/>
  <c r="D47" i="4"/>
  <c r="U46" i="4"/>
  <c r="T46" i="4"/>
  <c r="N46" i="4"/>
  <c r="O46" i="4" s="1"/>
  <c r="M46" i="4"/>
  <c r="K46" i="4"/>
  <c r="I46" i="4"/>
  <c r="G46" i="4"/>
  <c r="U45" i="4"/>
  <c r="T45" i="4"/>
  <c r="N45" i="4"/>
  <c r="O45" i="4" s="1"/>
  <c r="M45" i="4"/>
  <c r="K45" i="4"/>
  <c r="I45" i="4"/>
  <c r="G45" i="4"/>
  <c r="U44" i="4"/>
  <c r="T44" i="4"/>
  <c r="O44" i="4"/>
  <c r="N44" i="4"/>
  <c r="M44" i="4"/>
  <c r="K44" i="4"/>
  <c r="I44" i="4"/>
  <c r="G44" i="4"/>
  <c r="U43" i="4"/>
  <c r="T43" i="4"/>
  <c r="N43" i="4"/>
  <c r="O43" i="4" s="1"/>
  <c r="M43" i="4"/>
  <c r="K43" i="4"/>
  <c r="I43" i="4"/>
  <c r="G43" i="4"/>
  <c r="U42" i="4"/>
  <c r="T42" i="4"/>
  <c r="N42" i="4"/>
  <c r="O42" i="4" s="1"/>
  <c r="M42" i="4"/>
  <c r="K42" i="4"/>
  <c r="I42" i="4"/>
  <c r="G42" i="4"/>
  <c r="U41" i="4"/>
  <c r="T41" i="4"/>
  <c r="O41" i="4"/>
  <c r="N41" i="4"/>
  <c r="M41" i="4"/>
  <c r="K41" i="4"/>
  <c r="I41" i="4"/>
  <c r="G41" i="4"/>
  <c r="S40" i="4"/>
  <c r="R40" i="4"/>
  <c r="Q40" i="4"/>
  <c r="T40" i="4" s="1"/>
  <c r="P40" i="4"/>
  <c r="U40" i="4" s="1"/>
  <c r="L40" i="4"/>
  <c r="J40" i="4"/>
  <c r="I40" i="4"/>
  <c r="H40" i="4"/>
  <c r="F40" i="4"/>
  <c r="E40" i="4"/>
  <c r="K40" i="4" s="1"/>
  <c r="D40" i="4"/>
  <c r="U39" i="4"/>
  <c r="T39" i="4"/>
  <c r="O39" i="4"/>
  <c r="N39" i="4"/>
  <c r="M39" i="4"/>
  <c r="K39" i="4"/>
  <c r="I39" i="4"/>
  <c r="G39" i="4"/>
  <c r="U38" i="4"/>
  <c r="T38" i="4"/>
  <c r="N38" i="4"/>
  <c r="O38" i="4" s="1"/>
  <c r="M38" i="4"/>
  <c r="K38" i="4"/>
  <c r="I38" i="4"/>
  <c r="G38" i="4"/>
  <c r="U37" i="4"/>
  <c r="T37" i="4"/>
  <c r="N37" i="4"/>
  <c r="O37" i="4" s="1"/>
  <c r="M37" i="4"/>
  <c r="K37" i="4"/>
  <c r="I37" i="4"/>
  <c r="G37" i="4"/>
  <c r="U36" i="4"/>
  <c r="T36" i="4"/>
  <c r="N36" i="4"/>
  <c r="O36" i="4" s="1"/>
  <c r="M36" i="4"/>
  <c r="K36" i="4"/>
  <c r="I36" i="4"/>
  <c r="G36" i="4"/>
  <c r="S35" i="4"/>
  <c r="T35" i="4" s="1"/>
  <c r="R35" i="4"/>
  <c r="Q35" i="4"/>
  <c r="P35" i="4"/>
  <c r="L35" i="4"/>
  <c r="J35" i="4"/>
  <c r="H35" i="4"/>
  <c r="I35" i="4" s="1"/>
  <c r="G35" i="4"/>
  <c r="F35" i="4"/>
  <c r="E35" i="4"/>
  <c r="K35" i="4" s="1"/>
  <c r="D35" i="4"/>
  <c r="U34" i="4"/>
  <c r="T34" i="4"/>
  <c r="O34" i="4"/>
  <c r="N34" i="4"/>
  <c r="M34" i="4"/>
  <c r="K34" i="4"/>
  <c r="I34" i="4"/>
  <c r="G34" i="4"/>
  <c r="U33" i="4"/>
  <c r="T33" i="4"/>
  <c r="N33" i="4"/>
  <c r="O33" i="4" s="1"/>
  <c r="M33" i="4"/>
  <c r="K33" i="4"/>
  <c r="I33" i="4"/>
  <c r="G33" i="4"/>
  <c r="U32" i="4"/>
  <c r="T32" i="4"/>
  <c r="N32" i="4"/>
  <c r="O32" i="4" s="1"/>
  <c r="M32" i="4"/>
  <c r="K32" i="4"/>
  <c r="I32" i="4"/>
  <c r="G32" i="4"/>
  <c r="U31" i="4"/>
  <c r="T31" i="4"/>
  <c r="N31" i="4"/>
  <c r="O31" i="4" s="1"/>
  <c r="M31" i="4"/>
  <c r="K31" i="4"/>
  <c r="I31" i="4"/>
  <c r="G31" i="4"/>
  <c r="U30" i="4"/>
  <c r="T30" i="4"/>
  <c r="N30" i="4"/>
  <c r="O30" i="4" s="1"/>
  <c r="M30" i="4"/>
  <c r="K30" i="4"/>
  <c r="I30" i="4"/>
  <c r="G30" i="4"/>
  <c r="U29" i="4"/>
  <c r="T29" i="4"/>
  <c r="N29" i="4"/>
  <c r="O29" i="4" s="1"/>
  <c r="M29" i="4"/>
  <c r="K29" i="4"/>
  <c r="I29" i="4"/>
  <c r="G29" i="4"/>
  <c r="U28" i="4"/>
  <c r="T28" i="4"/>
  <c r="N28" i="4"/>
  <c r="O28" i="4" s="1"/>
  <c r="M28" i="4"/>
  <c r="K28" i="4"/>
  <c r="I28" i="4"/>
  <c r="G28" i="4"/>
  <c r="S27" i="4"/>
  <c r="R27" i="4"/>
  <c r="Q27" i="4"/>
  <c r="P27" i="4"/>
  <c r="U27" i="4" s="1"/>
  <c r="L27" i="4"/>
  <c r="J27" i="4"/>
  <c r="H27" i="4"/>
  <c r="N27" i="4" s="1"/>
  <c r="O27" i="4" s="1"/>
  <c r="F27" i="4"/>
  <c r="E27" i="4"/>
  <c r="M27" i="4" s="1"/>
  <c r="D27" i="4"/>
  <c r="I27" i="4" s="1"/>
  <c r="U26" i="4"/>
  <c r="T26" i="4"/>
  <c r="O26" i="4"/>
  <c r="N26" i="4"/>
  <c r="M26" i="4"/>
  <c r="K26" i="4"/>
  <c r="I26" i="4"/>
  <c r="G26" i="4"/>
  <c r="U25" i="4"/>
  <c r="T25" i="4"/>
  <c r="N25" i="4"/>
  <c r="O25" i="4" s="1"/>
  <c r="M25" i="4"/>
  <c r="K25" i="4"/>
  <c r="I25" i="4"/>
  <c r="G25" i="4"/>
  <c r="U24" i="4"/>
  <c r="T24" i="4"/>
  <c r="N24" i="4"/>
  <c r="O24" i="4" s="1"/>
  <c r="M24" i="4"/>
  <c r="K24" i="4"/>
  <c r="I24" i="4"/>
  <c r="G24" i="4"/>
  <c r="U23" i="4"/>
  <c r="T23" i="4"/>
  <c r="N23" i="4"/>
  <c r="O23" i="4" s="1"/>
  <c r="M23" i="4"/>
  <c r="K23" i="4"/>
  <c r="I23" i="4"/>
  <c r="G23" i="4"/>
  <c r="U22" i="4"/>
  <c r="T22" i="4"/>
  <c r="N22" i="4"/>
  <c r="O22" i="4" s="1"/>
  <c r="M22" i="4"/>
  <c r="K22" i="4"/>
  <c r="I22" i="4"/>
  <c r="G22" i="4"/>
  <c r="U21" i="4"/>
  <c r="T21" i="4"/>
  <c r="N21" i="4"/>
  <c r="O21" i="4" s="1"/>
  <c r="M21" i="4"/>
  <c r="K21" i="4"/>
  <c r="I21" i="4"/>
  <c r="G21" i="4"/>
  <c r="U20" i="4"/>
  <c r="T20" i="4"/>
  <c r="N20" i="4"/>
  <c r="O20" i="4" s="1"/>
  <c r="M20" i="4"/>
  <c r="K20" i="4"/>
  <c r="I20" i="4"/>
  <c r="G20" i="4"/>
  <c r="S19" i="4"/>
  <c r="T19" i="4" s="1"/>
  <c r="R19" i="4"/>
  <c r="Q19" i="4"/>
  <c r="P19" i="4"/>
  <c r="U19" i="4" s="1"/>
  <c r="L19" i="4"/>
  <c r="J19" i="4"/>
  <c r="I19" i="4"/>
  <c r="H19" i="4"/>
  <c r="F19" i="4"/>
  <c r="N19" i="4" s="1"/>
  <c r="E19" i="4"/>
  <c r="D19" i="4"/>
  <c r="U18" i="4"/>
  <c r="T18" i="4"/>
  <c r="O18" i="4"/>
  <c r="N18" i="4"/>
  <c r="M18" i="4"/>
  <c r="K18" i="4"/>
  <c r="I18" i="4"/>
  <c r="G18" i="4"/>
  <c r="U17" i="4"/>
  <c r="T17" i="4"/>
  <c r="O17" i="4"/>
  <c r="N17" i="4"/>
  <c r="M17" i="4"/>
  <c r="K17" i="4"/>
  <c r="I17" i="4"/>
  <c r="G17" i="4"/>
  <c r="U16" i="4"/>
  <c r="T16" i="4"/>
  <c r="O16" i="4"/>
  <c r="N16" i="4"/>
  <c r="M16" i="4"/>
  <c r="K16" i="4"/>
  <c r="I16" i="4"/>
  <c r="G16" i="4"/>
  <c r="U15" i="4"/>
  <c r="T15" i="4"/>
  <c r="O15" i="4"/>
  <c r="N15" i="4"/>
  <c r="M15" i="4"/>
  <c r="K15" i="4"/>
  <c r="I15" i="4"/>
  <c r="G15" i="4"/>
  <c r="U14" i="4"/>
  <c r="T14" i="4"/>
  <c r="O14" i="4"/>
  <c r="N14" i="4"/>
  <c r="M14" i="4"/>
  <c r="K14" i="4"/>
  <c r="I14" i="4"/>
  <c r="G14" i="4"/>
  <c r="U13" i="4"/>
  <c r="T13" i="4"/>
  <c r="O13" i="4"/>
  <c r="N13" i="4"/>
  <c r="M13" i="4"/>
  <c r="K13" i="4"/>
  <c r="I13" i="4"/>
  <c r="G13" i="4"/>
  <c r="U12" i="4"/>
  <c r="T12" i="4"/>
  <c r="O12" i="4"/>
  <c r="N12" i="4"/>
  <c r="M12" i="4"/>
  <c r="K12" i="4"/>
  <c r="I12" i="4"/>
  <c r="G12" i="4"/>
  <c r="U11" i="4"/>
  <c r="T11" i="4"/>
  <c r="O11" i="4"/>
  <c r="N11" i="4"/>
  <c r="M11" i="4"/>
  <c r="K11" i="4"/>
  <c r="I11" i="4"/>
  <c r="G11" i="4"/>
  <c r="S10" i="4"/>
  <c r="R10" i="4"/>
  <c r="Q10" i="4"/>
  <c r="P10" i="4"/>
  <c r="L10" i="4"/>
  <c r="J10" i="4"/>
  <c r="H10" i="4"/>
  <c r="U10" i="4" s="1"/>
  <c r="F10" i="4"/>
  <c r="E10" i="4"/>
  <c r="M10" i="4" s="1"/>
  <c r="D10" i="4"/>
  <c r="I10" i="4" s="1"/>
  <c r="U9" i="4"/>
  <c r="T9" i="4"/>
  <c r="N9" i="4"/>
  <c r="O9" i="4" s="1"/>
  <c r="M9" i="4"/>
  <c r="K9" i="4"/>
  <c r="I9" i="4"/>
  <c r="G9" i="4"/>
  <c r="U8" i="4"/>
  <c r="T8" i="4"/>
  <c r="N8" i="4"/>
  <c r="O8" i="4" s="1"/>
  <c r="M8" i="4"/>
  <c r="K8" i="4"/>
  <c r="I8" i="4"/>
  <c r="G8" i="4"/>
  <c r="S339" i="3"/>
  <c r="R339" i="3"/>
  <c r="Q339" i="3"/>
  <c r="T339" i="3" s="1"/>
  <c r="P339" i="3"/>
  <c r="U339" i="3" s="1"/>
  <c r="L339" i="3"/>
  <c r="J339" i="3"/>
  <c r="K339" i="3" s="1"/>
  <c r="H339" i="3"/>
  <c r="F339" i="3"/>
  <c r="E339" i="3"/>
  <c r="M339" i="3" s="1"/>
  <c r="D339" i="3"/>
  <c r="S338" i="3"/>
  <c r="R338" i="3"/>
  <c r="Q338" i="3"/>
  <c r="T338" i="3" s="1"/>
  <c r="P338" i="3"/>
  <c r="U338" i="3" s="1"/>
  <c r="L338" i="3"/>
  <c r="J338" i="3"/>
  <c r="H338" i="3"/>
  <c r="F338" i="3"/>
  <c r="E338" i="3"/>
  <c r="M338" i="3" s="1"/>
  <c r="D338" i="3"/>
  <c r="T337" i="3"/>
  <c r="S337" i="3"/>
  <c r="R337" i="3"/>
  <c r="Q337" i="3"/>
  <c r="P337" i="3"/>
  <c r="U337" i="3" s="1"/>
  <c r="L337" i="3"/>
  <c r="K337" i="3"/>
  <c r="J337" i="3"/>
  <c r="H337" i="3"/>
  <c r="F337" i="3"/>
  <c r="E337" i="3"/>
  <c r="M337" i="3" s="1"/>
  <c r="D337" i="3"/>
  <c r="U336" i="3"/>
  <c r="T336" i="3"/>
  <c r="O336" i="3"/>
  <c r="N336" i="3"/>
  <c r="M336" i="3"/>
  <c r="K336" i="3"/>
  <c r="I336" i="3"/>
  <c r="G336" i="3"/>
  <c r="U335" i="3"/>
  <c r="T335" i="3"/>
  <c r="O335" i="3"/>
  <c r="N335" i="3"/>
  <c r="M335" i="3"/>
  <c r="K335" i="3"/>
  <c r="I335" i="3"/>
  <c r="G335" i="3"/>
  <c r="U334" i="3"/>
  <c r="T334" i="3"/>
  <c r="O334" i="3"/>
  <c r="N334" i="3"/>
  <c r="M334" i="3"/>
  <c r="K334" i="3"/>
  <c r="I334" i="3"/>
  <c r="G334" i="3"/>
  <c r="U333" i="3"/>
  <c r="T333" i="3"/>
  <c r="O333" i="3"/>
  <c r="N333" i="3"/>
  <c r="M333" i="3"/>
  <c r="K333" i="3"/>
  <c r="I333" i="3"/>
  <c r="G333" i="3"/>
  <c r="T332" i="3"/>
  <c r="S332" i="3"/>
  <c r="R332" i="3"/>
  <c r="Q332" i="3"/>
  <c r="P332" i="3"/>
  <c r="U332" i="3" s="1"/>
  <c r="L332" i="3"/>
  <c r="J332" i="3"/>
  <c r="H332" i="3"/>
  <c r="F332" i="3"/>
  <c r="E332" i="3"/>
  <c r="M332" i="3" s="1"/>
  <c r="D332" i="3"/>
  <c r="U331" i="3"/>
  <c r="T331" i="3"/>
  <c r="O331" i="3"/>
  <c r="N331" i="3"/>
  <c r="M331" i="3"/>
  <c r="K331" i="3"/>
  <c r="I331" i="3"/>
  <c r="G331" i="3"/>
  <c r="U330" i="3"/>
  <c r="T330" i="3"/>
  <c r="O330" i="3"/>
  <c r="N330" i="3"/>
  <c r="M330" i="3"/>
  <c r="K330" i="3"/>
  <c r="I330" i="3"/>
  <c r="G330" i="3"/>
  <c r="U329" i="3"/>
  <c r="T329" i="3"/>
  <c r="O329" i="3"/>
  <c r="N329" i="3"/>
  <c r="M329" i="3"/>
  <c r="K329" i="3"/>
  <c r="I329" i="3"/>
  <c r="G329" i="3"/>
  <c r="U328" i="3"/>
  <c r="T328" i="3"/>
  <c r="O328" i="3"/>
  <c r="N328" i="3"/>
  <c r="M328" i="3"/>
  <c r="K328" i="3"/>
  <c r="I328" i="3"/>
  <c r="G328" i="3"/>
  <c r="U327" i="3"/>
  <c r="T327" i="3"/>
  <c r="O327" i="3"/>
  <c r="N327" i="3"/>
  <c r="M327" i="3"/>
  <c r="K327" i="3"/>
  <c r="I327" i="3"/>
  <c r="G327" i="3"/>
  <c r="U326" i="3"/>
  <c r="T326" i="3"/>
  <c r="O326" i="3"/>
  <c r="N326" i="3"/>
  <c r="M326" i="3"/>
  <c r="K326" i="3"/>
  <c r="I326" i="3"/>
  <c r="G326" i="3"/>
  <c r="U325" i="3"/>
  <c r="T325" i="3"/>
  <c r="O325" i="3"/>
  <c r="N325" i="3"/>
  <c r="M325" i="3"/>
  <c r="K325" i="3"/>
  <c r="I325" i="3"/>
  <c r="G325" i="3"/>
  <c r="U324" i="3"/>
  <c r="T324" i="3"/>
  <c r="O324" i="3"/>
  <c r="N324" i="3"/>
  <c r="M324" i="3"/>
  <c r="K324" i="3"/>
  <c r="I324" i="3"/>
  <c r="G324" i="3"/>
  <c r="T323" i="3"/>
  <c r="S323" i="3"/>
  <c r="R323" i="3"/>
  <c r="Q323" i="3"/>
  <c r="P323" i="3"/>
  <c r="U323" i="3" s="1"/>
  <c r="L323" i="3"/>
  <c r="J323" i="3"/>
  <c r="H323" i="3"/>
  <c r="F323" i="3"/>
  <c r="N323" i="3" s="1"/>
  <c r="E323" i="3"/>
  <c r="M323" i="3" s="1"/>
  <c r="D323" i="3"/>
  <c r="U322" i="3"/>
  <c r="T322" i="3"/>
  <c r="O322" i="3"/>
  <c r="N322" i="3"/>
  <c r="M322" i="3"/>
  <c r="K322" i="3"/>
  <c r="I322" i="3"/>
  <c r="G322" i="3"/>
  <c r="U321" i="3"/>
  <c r="T321" i="3"/>
  <c r="O321" i="3"/>
  <c r="N321" i="3"/>
  <c r="M321" i="3"/>
  <c r="K321" i="3"/>
  <c r="I321" i="3"/>
  <c r="G321" i="3"/>
  <c r="U320" i="3"/>
  <c r="T320" i="3"/>
  <c r="O320" i="3"/>
  <c r="N320" i="3"/>
  <c r="M320" i="3"/>
  <c r="K320" i="3"/>
  <c r="I320" i="3"/>
  <c r="G320" i="3"/>
  <c r="U319" i="3"/>
  <c r="T319" i="3"/>
  <c r="O319" i="3"/>
  <c r="N319" i="3"/>
  <c r="M319" i="3"/>
  <c r="K319" i="3"/>
  <c r="I319" i="3"/>
  <c r="G319" i="3"/>
  <c r="U318" i="3"/>
  <c r="T318" i="3"/>
  <c r="O318" i="3"/>
  <c r="N318" i="3"/>
  <c r="M318" i="3"/>
  <c r="K318" i="3"/>
  <c r="I318" i="3"/>
  <c r="G318" i="3"/>
  <c r="T317" i="3"/>
  <c r="S317" i="3"/>
  <c r="R317" i="3"/>
  <c r="Q317" i="3"/>
  <c r="P317" i="3"/>
  <c r="U317" i="3" s="1"/>
  <c r="L317" i="3"/>
  <c r="J317" i="3"/>
  <c r="H317" i="3"/>
  <c r="F317" i="3"/>
  <c r="N317" i="3" s="1"/>
  <c r="E317" i="3"/>
  <c r="M317" i="3" s="1"/>
  <c r="D317" i="3"/>
  <c r="U316" i="3"/>
  <c r="T316" i="3"/>
  <c r="O316" i="3"/>
  <c r="N316" i="3"/>
  <c r="M316" i="3"/>
  <c r="K316" i="3"/>
  <c r="I316" i="3"/>
  <c r="G316" i="3"/>
  <c r="U315" i="3"/>
  <c r="T315" i="3"/>
  <c r="O315" i="3"/>
  <c r="N315" i="3"/>
  <c r="M315" i="3"/>
  <c r="K315" i="3"/>
  <c r="I315" i="3"/>
  <c r="G315" i="3"/>
  <c r="U314" i="3"/>
  <c r="T314" i="3"/>
  <c r="O314" i="3"/>
  <c r="N314" i="3"/>
  <c r="M314" i="3"/>
  <c r="K314" i="3"/>
  <c r="I314" i="3"/>
  <c r="G314" i="3"/>
  <c r="U313" i="3"/>
  <c r="T313" i="3"/>
  <c r="O313" i="3"/>
  <c r="N313" i="3"/>
  <c r="M313" i="3"/>
  <c r="K313" i="3"/>
  <c r="I313" i="3"/>
  <c r="G313" i="3"/>
  <c r="U312" i="3"/>
  <c r="T312" i="3"/>
  <c r="O312" i="3"/>
  <c r="N312" i="3"/>
  <c r="M312" i="3"/>
  <c r="K312" i="3"/>
  <c r="I312" i="3"/>
  <c r="G312" i="3"/>
  <c r="U311" i="3"/>
  <c r="T311" i="3"/>
  <c r="O311" i="3"/>
  <c r="N311" i="3"/>
  <c r="M311" i="3"/>
  <c r="K311" i="3"/>
  <c r="I311" i="3"/>
  <c r="G311" i="3"/>
  <c r="T310" i="3"/>
  <c r="S310" i="3"/>
  <c r="R310" i="3"/>
  <c r="Q310" i="3"/>
  <c r="P310" i="3"/>
  <c r="U310" i="3" s="1"/>
  <c r="L310" i="3"/>
  <c r="J310" i="3"/>
  <c r="K310" i="3" s="1"/>
  <c r="H310" i="3"/>
  <c r="F310" i="3"/>
  <c r="N310" i="3" s="1"/>
  <c r="E310" i="3"/>
  <c r="D310" i="3"/>
  <c r="U309" i="3"/>
  <c r="T309" i="3"/>
  <c r="O309" i="3"/>
  <c r="N309" i="3"/>
  <c r="M309" i="3"/>
  <c r="K309" i="3"/>
  <c r="I309" i="3"/>
  <c r="G309" i="3"/>
  <c r="U308" i="3"/>
  <c r="T308" i="3"/>
  <c r="O308" i="3"/>
  <c r="N308" i="3"/>
  <c r="M308" i="3"/>
  <c r="K308" i="3"/>
  <c r="I308" i="3"/>
  <c r="G308" i="3"/>
  <c r="U307" i="3"/>
  <c r="T307" i="3"/>
  <c r="N307" i="3"/>
  <c r="O307" i="3" s="1"/>
  <c r="M307" i="3"/>
  <c r="K307" i="3"/>
  <c r="I307" i="3"/>
  <c r="G307" i="3"/>
  <c r="U306" i="3"/>
  <c r="T306" i="3"/>
  <c r="O306" i="3"/>
  <c r="N306" i="3"/>
  <c r="M306" i="3"/>
  <c r="K306" i="3"/>
  <c r="I306" i="3"/>
  <c r="G306" i="3"/>
  <c r="U305" i="3"/>
  <c r="T305" i="3"/>
  <c r="O305" i="3"/>
  <c r="N305" i="3"/>
  <c r="M305" i="3"/>
  <c r="K305" i="3"/>
  <c r="I305" i="3"/>
  <c r="G305" i="3"/>
  <c r="U304" i="3"/>
  <c r="T304" i="3"/>
  <c r="O304" i="3"/>
  <c r="N304" i="3"/>
  <c r="M304" i="3"/>
  <c r="K304" i="3"/>
  <c r="I304" i="3"/>
  <c r="G304" i="3"/>
  <c r="T303" i="3"/>
  <c r="S303" i="3"/>
  <c r="R303" i="3"/>
  <c r="Q303" i="3"/>
  <c r="P303" i="3"/>
  <c r="L303" i="3"/>
  <c r="J303" i="3"/>
  <c r="H303" i="3"/>
  <c r="F303" i="3"/>
  <c r="N303" i="3" s="1"/>
  <c r="E303" i="3"/>
  <c r="D303" i="3"/>
  <c r="U302" i="3"/>
  <c r="T302" i="3"/>
  <c r="N302" i="3"/>
  <c r="O302" i="3" s="1"/>
  <c r="M302" i="3"/>
  <c r="K302" i="3"/>
  <c r="I302" i="3"/>
  <c r="G302" i="3"/>
  <c r="S299" i="3"/>
  <c r="T299" i="3" s="1"/>
  <c r="R299" i="3"/>
  <c r="Q299" i="3"/>
  <c r="P299" i="3"/>
  <c r="L299" i="3"/>
  <c r="J299" i="3"/>
  <c r="K299" i="3" s="1"/>
  <c r="H299" i="3"/>
  <c r="G299" i="3"/>
  <c r="F299" i="3"/>
  <c r="N299" i="3" s="1"/>
  <c r="E299" i="3"/>
  <c r="D299" i="3"/>
  <c r="S298" i="3"/>
  <c r="R298" i="3"/>
  <c r="Q298" i="3"/>
  <c r="T298" i="3" s="1"/>
  <c r="P298" i="3"/>
  <c r="U298" i="3" s="1"/>
  <c r="L298" i="3"/>
  <c r="J298" i="3"/>
  <c r="H298" i="3"/>
  <c r="F298" i="3"/>
  <c r="N298" i="3" s="1"/>
  <c r="E298" i="3"/>
  <c r="K298" i="3" s="1"/>
  <c r="D298" i="3"/>
  <c r="U297" i="3"/>
  <c r="T297" i="3"/>
  <c r="O297" i="3"/>
  <c r="N297" i="3"/>
  <c r="M297" i="3"/>
  <c r="K297" i="3"/>
  <c r="I297" i="3"/>
  <c r="G297" i="3"/>
  <c r="U296" i="3"/>
  <c r="T296" i="3"/>
  <c r="O296" i="3"/>
  <c r="N296" i="3"/>
  <c r="M296" i="3"/>
  <c r="K296" i="3"/>
  <c r="I296" i="3"/>
  <c r="G296" i="3"/>
  <c r="U295" i="3"/>
  <c r="T295" i="3"/>
  <c r="O295" i="3"/>
  <c r="N295" i="3"/>
  <c r="M295" i="3"/>
  <c r="K295" i="3"/>
  <c r="I295" i="3"/>
  <c r="G295" i="3"/>
  <c r="U294" i="3"/>
  <c r="T294" i="3"/>
  <c r="O294" i="3"/>
  <c r="N294" i="3"/>
  <c r="M294" i="3"/>
  <c r="K294" i="3"/>
  <c r="I294" i="3"/>
  <c r="G294" i="3"/>
  <c r="U293" i="3"/>
  <c r="T293" i="3"/>
  <c r="O293" i="3"/>
  <c r="N293" i="3"/>
  <c r="M293" i="3"/>
  <c r="K293" i="3"/>
  <c r="I293" i="3"/>
  <c r="G293" i="3"/>
  <c r="T292" i="3"/>
  <c r="S292" i="3"/>
  <c r="R292" i="3"/>
  <c r="Q292" i="3"/>
  <c r="P292" i="3"/>
  <c r="U292" i="3" s="1"/>
  <c r="L292" i="3"/>
  <c r="J292" i="3"/>
  <c r="H292" i="3"/>
  <c r="F292" i="3"/>
  <c r="N292" i="3" s="1"/>
  <c r="E292" i="3"/>
  <c r="M292" i="3" s="1"/>
  <c r="D292" i="3"/>
  <c r="O292" i="3" s="1"/>
  <c r="U291" i="3"/>
  <c r="T291" i="3"/>
  <c r="O291" i="3"/>
  <c r="N291" i="3"/>
  <c r="M291" i="3"/>
  <c r="K291" i="3"/>
  <c r="I291" i="3"/>
  <c r="G291" i="3"/>
  <c r="U290" i="3"/>
  <c r="T290" i="3"/>
  <c r="O290" i="3"/>
  <c r="N290" i="3"/>
  <c r="M290" i="3"/>
  <c r="K290" i="3"/>
  <c r="I290" i="3"/>
  <c r="G290" i="3"/>
  <c r="U289" i="3"/>
  <c r="T289" i="3"/>
  <c r="O289" i="3"/>
  <c r="N289" i="3"/>
  <c r="M289" i="3"/>
  <c r="K289" i="3"/>
  <c r="I289" i="3"/>
  <c r="G289" i="3"/>
  <c r="U288" i="3"/>
  <c r="T288" i="3"/>
  <c r="O288" i="3"/>
  <c r="N288" i="3"/>
  <c r="M288" i="3"/>
  <c r="K288" i="3"/>
  <c r="I288" i="3"/>
  <c r="G288" i="3"/>
  <c r="U287" i="3"/>
  <c r="T287" i="3"/>
  <c r="O287" i="3"/>
  <c r="N287" i="3"/>
  <c r="M287" i="3"/>
  <c r="K287" i="3"/>
  <c r="I287" i="3"/>
  <c r="G287" i="3"/>
  <c r="U286" i="3"/>
  <c r="T286" i="3"/>
  <c r="O286" i="3"/>
  <c r="N286" i="3"/>
  <c r="M286" i="3"/>
  <c r="K286" i="3"/>
  <c r="I286" i="3"/>
  <c r="G286" i="3"/>
  <c r="T285" i="3"/>
  <c r="S285" i="3"/>
  <c r="R285" i="3"/>
  <c r="Q285" i="3"/>
  <c r="P285" i="3"/>
  <c r="U285" i="3" s="1"/>
  <c r="N285" i="3"/>
  <c r="L285" i="3"/>
  <c r="J285" i="3"/>
  <c r="H285" i="3"/>
  <c r="F285" i="3"/>
  <c r="E285" i="3"/>
  <c r="D285" i="3"/>
  <c r="U284" i="3"/>
  <c r="T284" i="3"/>
  <c r="O284" i="3"/>
  <c r="N284" i="3"/>
  <c r="M284" i="3"/>
  <c r="K284" i="3"/>
  <c r="I284" i="3"/>
  <c r="G284" i="3"/>
  <c r="U283" i="3"/>
  <c r="T283" i="3"/>
  <c r="O283" i="3"/>
  <c r="N283" i="3"/>
  <c r="M283" i="3"/>
  <c r="K283" i="3"/>
  <c r="I283" i="3"/>
  <c r="G283" i="3"/>
  <c r="U282" i="3"/>
  <c r="T282" i="3"/>
  <c r="O282" i="3"/>
  <c r="N282" i="3"/>
  <c r="M282" i="3"/>
  <c r="K282" i="3"/>
  <c r="I282" i="3"/>
  <c r="G282" i="3"/>
  <c r="U281" i="3"/>
  <c r="T281" i="3"/>
  <c r="O281" i="3"/>
  <c r="N281" i="3"/>
  <c r="M281" i="3"/>
  <c r="K281" i="3"/>
  <c r="I281" i="3"/>
  <c r="G281" i="3"/>
  <c r="U280" i="3"/>
  <c r="T280" i="3"/>
  <c r="O280" i="3"/>
  <c r="N280" i="3"/>
  <c r="M280" i="3"/>
  <c r="K280" i="3"/>
  <c r="I280" i="3"/>
  <c r="G280" i="3"/>
  <c r="U279" i="3"/>
  <c r="T279" i="3"/>
  <c r="O279" i="3"/>
  <c r="N279" i="3"/>
  <c r="M279" i="3"/>
  <c r="K279" i="3"/>
  <c r="I279" i="3"/>
  <c r="G279" i="3"/>
  <c r="U278" i="3"/>
  <c r="T278" i="3"/>
  <c r="O278" i="3"/>
  <c r="N278" i="3"/>
  <c r="M278" i="3"/>
  <c r="K278" i="3"/>
  <c r="I278" i="3"/>
  <c r="G278" i="3"/>
  <c r="U277" i="3"/>
  <c r="T277" i="3"/>
  <c r="O277" i="3"/>
  <c r="N277" i="3"/>
  <c r="M277" i="3"/>
  <c r="K277" i="3"/>
  <c r="I277" i="3"/>
  <c r="G277" i="3"/>
  <c r="U276" i="3"/>
  <c r="T276" i="3"/>
  <c r="O276" i="3"/>
  <c r="N276" i="3"/>
  <c r="M276" i="3"/>
  <c r="K276" i="3"/>
  <c r="I276" i="3"/>
  <c r="G276" i="3"/>
  <c r="S275" i="3"/>
  <c r="R275" i="3"/>
  <c r="Q275" i="3"/>
  <c r="T275" i="3" s="1"/>
  <c r="P275" i="3"/>
  <c r="U275" i="3" s="1"/>
  <c r="L275" i="3"/>
  <c r="J275" i="3"/>
  <c r="H275" i="3"/>
  <c r="G275" i="3"/>
  <c r="F275" i="3"/>
  <c r="E275" i="3"/>
  <c r="D275" i="3"/>
  <c r="U274" i="3"/>
  <c r="T274" i="3"/>
  <c r="O274" i="3"/>
  <c r="N274" i="3"/>
  <c r="M274" i="3"/>
  <c r="K274" i="3"/>
  <c r="I274" i="3"/>
  <c r="G274" i="3"/>
  <c r="U273" i="3"/>
  <c r="T273" i="3"/>
  <c r="O273" i="3"/>
  <c r="N273" i="3"/>
  <c r="M273" i="3"/>
  <c r="K273" i="3"/>
  <c r="I273" i="3"/>
  <c r="G273" i="3"/>
  <c r="U272" i="3"/>
  <c r="T272" i="3"/>
  <c r="O272" i="3"/>
  <c r="N272" i="3"/>
  <c r="M272" i="3"/>
  <c r="K272" i="3"/>
  <c r="I272" i="3"/>
  <c r="G272" i="3"/>
  <c r="U271" i="3"/>
  <c r="T271" i="3"/>
  <c r="O271" i="3"/>
  <c r="N271" i="3"/>
  <c r="M271" i="3"/>
  <c r="K271" i="3"/>
  <c r="I271" i="3"/>
  <c r="G271" i="3"/>
  <c r="U270" i="3"/>
  <c r="T270" i="3"/>
  <c r="O270" i="3"/>
  <c r="N270" i="3"/>
  <c r="M270" i="3"/>
  <c r="K270" i="3"/>
  <c r="I270" i="3"/>
  <c r="G270" i="3"/>
  <c r="U269" i="3"/>
  <c r="T269" i="3"/>
  <c r="O269" i="3"/>
  <c r="N269" i="3"/>
  <c r="M269" i="3"/>
  <c r="K269" i="3"/>
  <c r="I269" i="3"/>
  <c r="G269" i="3"/>
  <c r="U268" i="3"/>
  <c r="T268" i="3"/>
  <c r="O268" i="3"/>
  <c r="N268" i="3"/>
  <c r="M268" i="3"/>
  <c r="K268" i="3"/>
  <c r="I268" i="3"/>
  <c r="G268" i="3"/>
  <c r="S267" i="3"/>
  <c r="R267" i="3"/>
  <c r="Q267" i="3"/>
  <c r="T267" i="3" s="1"/>
  <c r="P267" i="3"/>
  <c r="L267" i="3"/>
  <c r="J267" i="3"/>
  <c r="H267" i="3"/>
  <c r="U267" i="3" s="1"/>
  <c r="F267" i="3"/>
  <c r="E267" i="3"/>
  <c r="M267" i="3" s="1"/>
  <c r="D267" i="3"/>
  <c r="U266" i="3"/>
  <c r="T266" i="3"/>
  <c r="N266" i="3"/>
  <c r="O266" i="3" s="1"/>
  <c r="M266" i="3"/>
  <c r="K266" i="3"/>
  <c r="I266" i="3"/>
  <c r="G266" i="3"/>
  <c r="U265" i="3"/>
  <c r="T265" i="3"/>
  <c r="O265" i="3"/>
  <c r="N265" i="3"/>
  <c r="M265" i="3"/>
  <c r="K265" i="3"/>
  <c r="I265" i="3"/>
  <c r="G265" i="3"/>
  <c r="U264" i="3"/>
  <c r="T264" i="3"/>
  <c r="O264" i="3"/>
  <c r="N264" i="3"/>
  <c r="M264" i="3"/>
  <c r="K264" i="3"/>
  <c r="I264" i="3"/>
  <c r="G264" i="3"/>
  <c r="U263" i="3"/>
  <c r="T263" i="3"/>
  <c r="N263" i="3"/>
  <c r="O263" i="3" s="1"/>
  <c r="M263" i="3"/>
  <c r="K263" i="3"/>
  <c r="I263" i="3"/>
  <c r="G263" i="3"/>
  <c r="S260" i="3"/>
  <c r="T260" i="3" s="1"/>
  <c r="R260" i="3"/>
  <c r="Q260" i="3"/>
  <c r="P260" i="3"/>
  <c r="U260" i="3" s="1"/>
  <c r="L260" i="3"/>
  <c r="K260" i="3"/>
  <c r="J260" i="3"/>
  <c r="H260" i="3"/>
  <c r="F260" i="3"/>
  <c r="E260" i="3"/>
  <c r="M260" i="3" s="1"/>
  <c r="D260" i="3"/>
  <c r="T259" i="3"/>
  <c r="S259" i="3"/>
  <c r="R259" i="3"/>
  <c r="Q259" i="3"/>
  <c r="P259" i="3"/>
  <c r="U259" i="3" s="1"/>
  <c r="N259" i="3"/>
  <c r="L259" i="3"/>
  <c r="J259" i="3"/>
  <c r="H259" i="3"/>
  <c r="F259" i="3"/>
  <c r="E259" i="3"/>
  <c r="D259" i="3"/>
  <c r="U258" i="3"/>
  <c r="T258" i="3"/>
  <c r="O258" i="3"/>
  <c r="N258" i="3"/>
  <c r="M258" i="3"/>
  <c r="K258" i="3"/>
  <c r="I258" i="3"/>
  <c r="G258" i="3"/>
  <c r="U257" i="3"/>
  <c r="T257" i="3"/>
  <c r="O257" i="3"/>
  <c r="N257" i="3"/>
  <c r="M257" i="3"/>
  <c r="K257" i="3"/>
  <c r="I257" i="3"/>
  <c r="G257" i="3"/>
  <c r="U256" i="3"/>
  <c r="T256" i="3"/>
  <c r="O256" i="3"/>
  <c r="N256" i="3"/>
  <c r="M256" i="3"/>
  <c r="K256" i="3"/>
  <c r="I256" i="3"/>
  <c r="G256" i="3"/>
  <c r="U255" i="3"/>
  <c r="T255" i="3"/>
  <c r="O255" i="3"/>
  <c r="N255" i="3"/>
  <c r="M255" i="3"/>
  <c r="K255" i="3"/>
  <c r="I255" i="3"/>
  <c r="G255" i="3"/>
  <c r="S254" i="3"/>
  <c r="R254" i="3"/>
  <c r="Q254" i="3"/>
  <c r="P254" i="3"/>
  <c r="L254" i="3"/>
  <c r="J254" i="3"/>
  <c r="K254" i="3" s="1"/>
  <c r="H254" i="3"/>
  <c r="F254" i="3"/>
  <c r="G254" i="3" s="1"/>
  <c r="E254" i="3"/>
  <c r="D254" i="3"/>
  <c r="U253" i="3"/>
  <c r="T253" i="3"/>
  <c r="N253" i="3"/>
  <c r="O253" i="3" s="1"/>
  <c r="M253" i="3"/>
  <c r="K253" i="3"/>
  <c r="I253" i="3"/>
  <c r="G253" i="3"/>
  <c r="U252" i="3"/>
  <c r="T252" i="3"/>
  <c r="O252" i="3"/>
  <c r="N252" i="3"/>
  <c r="M252" i="3"/>
  <c r="K252" i="3"/>
  <c r="I252" i="3"/>
  <c r="G252" i="3"/>
  <c r="U251" i="3"/>
  <c r="T251" i="3"/>
  <c r="O251" i="3"/>
  <c r="N251" i="3"/>
  <c r="M251" i="3"/>
  <c r="K251" i="3"/>
  <c r="I251" i="3"/>
  <c r="G251" i="3"/>
  <c r="U250" i="3"/>
  <c r="T250" i="3"/>
  <c r="O250" i="3"/>
  <c r="N250" i="3"/>
  <c r="M250" i="3"/>
  <c r="K250" i="3"/>
  <c r="I250" i="3"/>
  <c r="G250" i="3"/>
  <c r="U249" i="3"/>
  <c r="T249" i="3"/>
  <c r="O249" i="3"/>
  <c r="N249" i="3"/>
  <c r="M249" i="3"/>
  <c r="K249" i="3"/>
  <c r="I249" i="3"/>
  <c r="G249" i="3"/>
  <c r="U248" i="3"/>
  <c r="T248" i="3"/>
  <c r="O248" i="3"/>
  <c r="N248" i="3"/>
  <c r="M248" i="3"/>
  <c r="K248" i="3"/>
  <c r="I248" i="3"/>
  <c r="G248" i="3"/>
  <c r="S247" i="3"/>
  <c r="R247" i="3"/>
  <c r="Q247" i="3"/>
  <c r="T247" i="3" s="1"/>
  <c r="P247" i="3"/>
  <c r="U247" i="3" s="1"/>
  <c r="L247" i="3"/>
  <c r="J247" i="3"/>
  <c r="H247" i="3"/>
  <c r="F247" i="3"/>
  <c r="N247" i="3" s="1"/>
  <c r="E247" i="3"/>
  <c r="M247" i="3" s="1"/>
  <c r="D247" i="3"/>
  <c r="U246" i="3"/>
  <c r="T246" i="3"/>
  <c r="O246" i="3"/>
  <c r="N246" i="3"/>
  <c r="M246" i="3"/>
  <c r="K246" i="3"/>
  <c r="I246" i="3"/>
  <c r="G246" i="3"/>
  <c r="U245" i="3"/>
  <c r="T245" i="3"/>
  <c r="O245" i="3"/>
  <c r="N245" i="3"/>
  <c r="M245" i="3"/>
  <c r="K245" i="3"/>
  <c r="I245" i="3"/>
  <c r="G245" i="3"/>
  <c r="U244" i="3"/>
  <c r="T244" i="3"/>
  <c r="O244" i="3"/>
  <c r="N244" i="3"/>
  <c r="M244" i="3"/>
  <c r="K244" i="3"/>
  <c r="I244" i="3"/>
  <c r="G244" i="3"/>
  <c r="U243" i="3"/>
  <c r="T243" i="3"/>
  <c r="O243" i="3"/>
  <c r="N243" i="3"/>
  <c r="M243" i="3"/>
  <c r="K243" i="3"/>
  <c r="I243" i="3"/>
  <c r="G243" i="3"/>
  <c r="U242" i="3"/>
  <c r="T242" i="3"/>
  <c r="O242" i="3"/>
  <c r="N242" i="3"/>
  <c r="M242" i="3"/>
  <c r="K242" i="3"/>
  <c r="I242" i="3"/>
  <c r="G242" i="3"/>
  <c r="U241" i="3"/>
  <c r="T241" i="3"/>
  <c r="O241" i="3"/>
  <c r="N241" i="3"/>
  <c r="M241" i="3"/>
  <c r="K241" i="3"/>
  <c r="I241" i="3"/>
  <c r="G241" i="3"/>
  <c r="T240" i="3"/>
  <c r="S240" i="3"/>
  <c r="R240" i="3"/>
  <c r="Q240" i="3"/>
  <c r="P240" i="3"/>
  <c r="U240" i="3" s="1"/>
  <c r="L240" i="3"/>
  <c r="J240" i="3"/>
  <c r="H240" i="3"/>
  <c r="F240" i="3"/>
  <c r="E240" i="3"/>
  <c r="M240" i="3" s="1"/>
  <c r="D240" i="3"/>
  <c r="U239" i="3"/>
  <c r="T239" i="3"/>
  <c r="O239" i="3"/>
  <c r="N239" i="3"/>
  <c r="M239" i="3"/>
  <c r="K239" i="3"/>
  <c r="I239" i="3"/>
  <c r="G239" i="3"/>
  <c r="U238" i="3"/>
  <c r="T238" i="3"/>
  <c r="O238" i="3"/>
  <c r="N238" i="3"/>
  <c r="M238" i="3"/>
  <c r="K238" i="3"/>
  <c r="I238" i="3"/>
  <c r="G238" i="3"/>
  <c r="U237" i="3"/>
  <c r="T237" i="3"/>
  <c r="O237" i="3"/>
  <c r="N237" i="3"/>
  <c r="M237" i="3"/>
  <c r="K237" i="3"/>
  <c r="I237" i="3"/>
  <c r="G237" i="3"/>
  <c r="U236" i="3"/>
  <c r="T236" i="3"/>
  <c r="O236" i="3"/>
  <c r="N236" i="3"/>
  <c r="M236" i="3"/>
  <c r="K236" i="3"/>
  <c r="I236" i="3"/>
  <c r="G236" i="3"/>
  <c r="U235" i="3"/>
  <c r="T235" i="3"/>
  <c r="O235" i="3"/>
  <c r="N235" i="3"/>
  <c r="M235" i="3"/>
  <c r="K235" i="3"/>
  <c r="I235" i="3"/>
  <c r="G235" i="3"/>
  <c r="U234" i="3"/>
  <c r="T234" i="3"/>
  <c r="O234" i="3"/>
  <c r="N234" i="3"/>
  <c r="M234" i="3"/>
  <c r="K234" i="3"/>
  <c r="I234" i="3"/>
  <c r="G234" i="3"/>
  <c r="S231" i="3"/>
  <c r="R231" i="3"/>
  <c r="Q231" i="3"/>
  <c r="T231" i="3" s="1"/>
  <c r="P231" i="3"/>
  <c r="L231" i="3"/>
  <c r="J231" i="3"/>
  <c r="H231" i="3"/>
  <c r="F231" i="3"/>
  <c r="E231" i="3"/>
  <c r="K231" i="3" s="1"/>
  <c r="D231" i="3"/>
  <c r="T230" i="3"/>
  <c r="S230" i="3"/>
  <c r="R230" i="3"/>
  <c r="Q230" i="3"/>
  <c r="P230" i="3"/>
  <c r="U230" i="3" s="1"/>
  <c r="L230" i="3"/>
  <c r="J230" i="3"/>
  <c r="H230" i="3"/>
  <c r="N230" i="3" s="1"/>
  <c r="F230" i="3"/>
  <c r="E230" i="3"/>
  <c r="K230" i="3" s="1"/>
  <c r="D230" i="3"/>
  <c r="U229" i="3"/>
  <c r="T229" i="3"/>
  <c r="O229" i="3"/>
  <c r="N229" i="3"/>
  <c r="M229" i="3"/>
  <c r="K229" i="3"/>
  <c r="I229" i="3"/>
  <c r="G229" i="3"/>
  <c r="U228" i="3"/>
  <c r="T228" i="3"/>
  <c r="N228" i="3"/>
  <c r="O228" i="3" s="1"/>
  <c r="M228" i="3"/>
  <c r="K228" i="3"/>
  <c r="I228" i="3"/>
  <c r="G228" i="3"/>
  <c r="U227" i="3"/>
  <c r="T227" i="3"/>
  <c r="O227" i="3"/>
  <c r="N227" i="3"/>
  <c r="M227" i="3"/>
  <c r="K227" i="3"/>
  <c r="I227" i="3"/>
  <c r="G227" i="3"/>
  <c r="U226" i="3"/>
  <c r="T226" i="3"/>
  <c r="O226" i="3"/>
  <c r="N226" i="3"/>
  <c r="M226" i="3"/>
  <c r="K226" i="3"/>
  <c r="I226" i="3"/>
  <c r="G226" i="3"/>
  <c r="U225" i="3"/>
  <c r="T225" i="3"/>
  <c r="O225" i="3"/>
  <c r="N225" i="3"/>
  <c r="M225" i="3"/>
  <c r="K225" i="3"/>
  <c r="I225" i="3"/>
  <c r="G225" i="3"/>
  <c r="S224" i="3"/>
  <c r="R224" i="3"/>
  <c r="Q224" i="3"/>
  <c r="T224" i="3" s="1"/>
  <c r="P224" i="3"/>
  <c r="U224" i="3" s="1"/>
  <c r="L224" i="3"/>
  <c r="J224" i="3"/>
  <c r="H224" i="3"/>
  <c r="F224" i="3"/>
  <c r="E224" i="3"/>
  <c r="D224" i="3"/>
  <c r="U223" i="3"/>
  <c r="T223" i="3"/>
  <c r="O223" i="3"/>
  <c r="N223" i="3"/>
  <c r="M223" i="3"/>
  <c r="K223" i="3"/>
  <c r="I223" i="3"/>
  <c r="G223" i="3"/>
  <c r="U222" i="3"/>
  <c r="T222" i="3"/>
  <c r="O222" i="3"/>
  <c r="N222" i="3"/>
  <c r="M222" i="3"/>
  <c r="K222" i="3"/>
  <c r="I222" i="3"/>
  <c r="G222" i="3"/>
  <c r="U221" i="3"/>
  <c r="T221" i="3"/>
  <c r="O221" i="3"/>
  <c r="N221" i="3"/>
  <c r="M221" i="3"/>
  <c r="K221" i="3"/>
  <c r="I221" i="3"/>
  <c r="G221" i="3"/>
  <c r="U220" i="3"/>
  <c r="T220" i="3"/>
  <c r="O220" i="3"/>
  <c r="N220" i="3"/>
  <c r="M220" i="3"/>
  <c r="K220" i="3"/>
  <c r="I220" i="3"/>
  <c r="G220" i="3"/>
  <c r="U219" i="3"/>
  <c r="T219" i="3"/>
  <c r="O219" i="3"/>
  <c r="N219" i="3"/>
  <c r="M219" i="3"/>
  <c r="K219" i="3"/>
  <c r="I219" i="3"/>
  <c r="G219" i="3"/>
  <c r="U218" i="3"/>
  <c r="T218" i="3"/>
  <c r="O218" i="3"/>
  <c r="N218" i="3"/>
  <c r="M218" i="3"/>
  <c r="K218" i="3"/>
  <c r="I218" i="3"/>
  <c r="G218" i="3"/>
  <c r="U217" i="3"/>
  <c r="T217" i="3"/>
  <c r="O217" i="3"/>
  <c r="N217" i="3"/>
  <c r="M217" i="3"/>
  <c r="K217" i="3"/>
  <c r="I217" i="3"/>
  <c r="G217" i="3"/>
  <c r="S216" i="3"/>
  <c r="R216" i="3"/>
  <c r="Q216" i="3"/>
  <c r="P216" i="3"/>
  <c r="L216" i="3"/>
  <c r="J216" i="3"/>
  <c r="H216" i="3"/>
  <c r="F216" i="3"/>
  <c r="E216" i="3"/>
  <c r="D216" i="3"/>
  <c r="U215" i="3"/>
  <c r="T215" i="3"/>
  <c r="N215" i="3"/>
  <c r="O215" i="3" s="1"/>
  <c r="M215" i="3"/>
  <c r="K215" i="3"/>
  <c r="I215" i="3"/>
  <c r="G215" i="3"/>
  <c r="U214" i="3"/>
  <c r="T214" i="3"/>
  <c r="O214" i="3"/>
  <c r="N214" i="3"/>
  <c r="M214" i="3"/>
  <c r="K214" i="3"/>
  <c r="I214" i="3"/>
  <c r="G214" i="3"/>
  <c r="U213" i="3"/>
  <c r="T213" i="3"/>
  <c r="O213" i="3"/>
  <c r="N213" i="3"/>
  <c r="M213" i="3"/>
  <c r="K213" i="3"/>
  <c r="I213" i="3"/>
  <c r="G213" i="3"/>
  <c r="U212" i="3"/>
  <c r="T212" i="3"/>
  <c r="O212" i="3"/>
  <c r="N212" i="3"/>
  <c r="M212" i="3"/>
  <c r="K212" i="3"/>
  <c r="I212" i="3"/>
  <c r="G212" i="3"/>
  <c r="U211" i="3"/>
  <c r="T211" i="3"/>
  <c r="O211" i="3"/>
  <c r="N211" i="3"/>
  <c r="M211" i="3"/>
  <c r="K211" i="3"/>
  <c r="I211" i="3"/>
  <c r="G211" i="3"/>
  <c r="U210" i="3"/>
  <c r="T210" i="3"/>
  <c r="O210" i="3"/>
  <c r="N210" i="3"/>
  <c r="M210" i="3"/>
  <c r="K210" i="3"/>
  <c r="I210" i="3"/>
  <c r="G210" i="3"/>
  <c r="U209" i="3"/>
  <c r="T209" i="3"/>
  <c r="O209" i="3"/>
  <c r="N209" i="3"/>
  <c r="M209" i="3"/>
  <c r="K209" i="3"/>
  <c r="I209" i="3"/>
  <c r="G209" i="3"/>
  <c r="U208" i="3"/>
  <c r="T208" i="3"/>
  <c r="O208" i="3"/>
  <c r="N208" i="3"/>
  <c r="M208" i="3"/>
  <c r="K208" i="3"/>
  <c r="I208" i="3"/>
  <c r="G208" i="3"/>
  <c r="S205" i="3"/>
  <c r="R205" i="3"/>
  <c r="Q205" i="3"/>
  <c r="T205" i="3" s="1"/>
  <c r="P205" i="3"/>
  <c r="U205" i="3" s="1"/>
  <c r="L205" i="3"/>
  <c r="M205" i="3" s="1"/>
  <c r="J205" i="3"/>
  <c r="H205" i="3"/>
  <c r="F205" i="3"/>
  <c r="N205" i="3" s="1"/>
  <c r="E205" i="3"/>
  <c r="D205" i="3"/>
  <c r="S204" i="3"/>
  <c r="R204" i="3"/>
  <c r="Q204" i="3"/>
  <c r="P204" i="3"/>
  <c r="U204" i="3" s="1"/>
  <c r="L204" i="3"/>
  <c r="J204" i="3"/>
  <c r="K204" i="3" s="1"/>
  <c r="H204" i="3"/>
  <c r="F204" i="3"/>
  <c r="E204" i="3"/>
  <c r="M204" i="3" s="1"/>
  <c r="D204" i="3"/>
  <c r="U203" i="3"/>
  <c r="T203" i="3"/>
  <c r="O203" i="3"/>
  <c r="N203" i="3"/>
  <c r="M203" i="3"/>
  <c r="K203" i="3"/>
  <c r="I203" i="3"/>
  <c r="G203" i="3"/>
  <c r="U202" i="3"/>
  <c r="T202" i="3"/>
  <c r="O202" i="3"/>
  <c r="N202" i="3"/>
  <c r="M202" i="3"/>
  <c r="K202" i="3"/>
  <c r="I202" i="3"/>
  <c r="G202" i="3"/>
  <c r="U201" i="3"/>
  <c r="T201" i="3"/>
  <c r="O201" i="3"/>
  <c r="N201" i="3"/>
  <c r="M201" i="3"/>
  <c r="K201" i="3"/>
  <c r="I201" i="3"/>
  <c r="G201" i="3"/>
  <c r="U200" i="3"/>
  <c r="T200" i="3"/>
  <c r="N200" i="3"/>
  <c r="O200" i="3" s="1"/>
  <c r="M200" i="3"/>
  <c r="K200" i="3"/>
  <c r="I200" i="3"/>
  <c r="G200" i="3"/>
  <c r="U199" i="3"/>
  <c r="T199" i="3"/>
  <c r="O199" i="3"/>
  <c r="N199" i="3"/>
  <c r="M199" i="3"/>
  <c r="K199" i="3"/>
  <c r="I199" i="3"/>
  <c r="G199" i="3"/>
  <c r="S198" i="3"/>
  <c r="R198" i="3"/>
  <c r="Q198" i="3"/>
  <c r="P198" i="3"/>
  <c r="U198" i="3" s="1"/>
  <c r="L198" i="3"/>
  <c r="J198" i="3"/>
  <c r="H198" i="3"/>
  <c r="F198" i="3"/>
  <c r="N198" i="3" s="1"/>
  <c r="E198" i="3"/>
  <c r="K198" i="3" s="1"/>
  <c r="D198" i="3"/>
  <c r="U197" i="3"/>
  <c r="T197" i="3"/>
  <c r="O197" i="3"/>
  <c r="N197" i="3"/>
  <c r="M197" i="3"/>
  <c r="K197" i="3"/>
  <c r="I197" i="3"/>
  <c r="G197" i="3"/>
  <c r="U196" i="3"/>
  <c r="T196" i="3"/>
  <c r="O196" i="3"/>
  <c r="N196" i="3"/>
  <c r="M196" i="3"/>
  <c r="K196" i="3"/>
  <c r="I196" i="3"/>
  <c r="G196" i="3"/>
  <c r="U195" i="3"/>
  <c r="T195" i="3"/>
  <c r="O195" i="3"/>
  <c r="N195" i="3"/>
  <c r="M195" i="3"/>
  <c r="K195" i="3"/>
  <c r="I195" i="3"/>
  <c r="G195" i="3"/>
  <c r="U194" i="3"/>
  <c r="T194" i="3"/>
  <c r="O194" i="3"/>
  <c r="N194" i="3"/>
  <c r="M194" i="3"/>
  <c r="K194" i="3"/>
  <c r="I194" i="3"/>
  <c r="G194" i="3"/>
  <c r="U193" i="3"/>
  <c r="T193" i="3"/>
  <c r="O193" i="3"/>
  <c r="N193" i="3"/>
  <c r="M193" i="3"/>
  <c r="K193" i="3"/>
  <c r="I193" i="3"/>
  <c r="G193" i="3"/>
  <c r="U192" i="3"/>
  <c r="T192" i="3"/>
  <c r="O192" i="3"/>
  <c r="N192" i="3"/>
  <c r="M192" i="3"/>
  <c r="K192" i="3"/>
  <c r="I192" i="3"/>
  <c r="G192" i="3"/>
  <c r="S191" i="3"/>
  <c r="T191" i="3" s="1"/>
  <c r="R191" i="3"/>
  <c r="Q191" i="3"/>
  <c r="P191" i="3"/>
  <c r="L191" i="3"/>
  <c r="J191" i="3"/>
  <c r="K191" i="3" s="1"/>
  <c r="H191" i="3"/>
  <c r="F191" i="3"/>
  <c r="G191" i="3" s="1"/>
  <c r="E191" i="3"/>
  <c r="D191" i="3"/>
  <c r="U190" i="3"/>
  <c r="T190" i="3"/>
  <c r="N190" i="3"/>
  <c r="O190" i="3" s="1"/>
  <c r="M190" i="3"/>
  <c r="K190" i="3"/>
  <c r="I190" i="3"/>
  <c r="G190" i="3"/>
  <c r="U189" i="3"/>
  <c r="T189" i="3"/>
  <c r="O189" i="3"/>
  <c r="N189" i="3"/>
  <c r="M189" i="3"/>
  <c r="K189" i="3"/>
  <c r="I189" i="3"/>
  <c r="G189" i="3"/>
  <c r="U188" i="3"/>
  <c r="T188" i="3"/>
  <c r="N188" i="3"/>
  <c r="O188" i="3" s="1"/>
  <c r="M188" i="3"/>
  <c r="K188" i="3"/>
  <c r="I188" i="3"/>
  <c r="G188" i="3"/>
  <c r="U187" i="3"/>
  <c r="T187" i="3"/>
  <c r="O187" i="3"/>
  <c r="N187" i="3"/>
  <c r="M187" i="3"/>
  <c r="K187" i="3"/>
  <c r="I187" i="3"/>
  <c r="G187" i="3"/>
  <c r="U186" i="3"/>
  <c r="T186" i="3"/>
  <c r="O186" i="3"/>
  <c r="N186" i="3"/>
  <c r="M186" i="3"/>
  <c r="K186" i="3"/>
  <c r="I186" i="3"/>
  <c r="G186" i="3"/>
  <c r="S185" i="3"/>
  <c r="R185" i="3"/>
  <c r="Q185" i="3"/>
  <c r="T185" i="3" s="1"/>
  <c r="P185" i="3"/>
  <c r="U185" i="3" s="1"/>
  <c r="N185" i="3"/>
  <c r="L185" i="3"/>
  <c r="J185" i="3"/>
  <c r="H185" i="3"/>
  <c r="F185" i="3"/>
  <c r="E185" i="3"/>
  <c r="D185" i="3"/>
  <c r="U184" i="3"/>
  <c r="T184" i="3"/>
  <c r="N184" i="3"/>
  <c r="O184" i="3" s="1"/>
  <c r="M184" i="3"/>
  <c r="K184" i="3"/>
  <c r="I184" i="3"/>
  <c r="G184" i="3"/>
  <c r="U183" i="3"/>
  <c r="T183" i="3"/>
  <c r="O183" i="3"/>
  <c r="N183" i="3"/>
  <c r="M183" i="3"/>
  <c r="K183" i="3"/>
  <c r="I183" i="3"/>
  <c r="G183" i="3"/>
  <c r="U182" i="3"/>
  <c r="T182" i="3"/>
  <c r="O182" i="3"/>
  <c r="N182" i="3"/>
  <c r="M182" i="3"/>
  <c r="K182" i="3"/>
  <c r="I182" i="3"/>
  <c r="G182" i="3"/>
  <c r="U181" i="3"/>
  <c r="T181" i="3"/>
  <c r="O181" i="3"/>
  <c r="N181" i="3"/>
  <c r="M181" i="3"/>
  <c r="K181" i="3"/>
  <c r="I181" i="3"/>
  <c r="G181" i="3"/>
  <c r="U180" i="3"/>
  <c r="T180" i="3"/>
  <c r="O180" i="3"/>
  <c r="N180" i="3"/>
  <c r="M180" i="3"/>
  <c r="K180" i="3"/>
  <c r="I180" i="3"/>
  <c r="G180" i="3"/>
  <c r="T179" i="3"/>
  <c r="S179" i="3"/>
  <c r="R179" i="3"/>
  <c r="Q179" i="3"/>
  <c r="P179" i="3"/>
  <c r="U179" i="3" s="1"/>
  <c r="L179" i="3"/>
  <c r="J179" i="3"/>
  <c r="H179" i="3"/>
  <c r="G179" i="3"/>
  <c r="F179" i="3"/>
  <c r="E179" i="3"/>
  <c r="M179" i="3" s="1"/>
  <c r="D179" i="3"/>
  <c r="I179" i="3" s="1"/>
  <c r="U178" i="3"/>
  <c r="T178" i="3"/>
  <c r="O178" i="3"/>
  <c r="N178" i="3"/>
  <c r="M178" i="3"/>
  <c r="K178" i="3"/>
  <c r="I178" i="3"/>
  <c r="G178" i="3"/>
  <c r="U177" i="3"/>
  <c r="T177" i="3"/>
  <c r="O177" i="3"/>
  <c r="N177" i="3"/>
  <c r="M177" i="3"/>
  <c r="K177" i="3"/>
  <c r="I177" i="3"/>
  <c r="G177" i="3"/>
  <c r="U176" i="3"/>
  <c r="T176" i="3"/>
  <c r="O176" i="3"/>
  <c r="N176" i="3"/>
  <c r="M176" i="3"/>
  <c r="K176" i="3"/>
  <c r="I176" i="3"/>
  <c r="G176" i="3"/>
  <c r="U175" i="3"/>
  <c r="T175" i="3"/>
  <c r="O175" i="3"/>
  <c r="N175" i="3"/>
  <c r="M175" i="3"/>
  <c r="K175" i="3"/>
  <c r="I175" i="3"/>
  <c r="G175" i="3"/>
  <c r="U174" i="3"/>
  <c r="T174" i="3"/>
  <c r="O174" i="3"/>
  <c r="N174" i="3"/>
  <c r="M174" i="3"/>
  <c r="K174" i="3"/>
  <c r="I174" i="3"/>
  <c r="G174" i="3"/>
  <c r="U173" i="3"/>
  <c r="T173" i="3"/>
  <c r="O173" i="3"/>
  <c r="N173" i="3"/>
  <c r="M173" i="3"/>
  <c r="K173" i="3"/>
  <c r="I173" i="3"/>
  <c r="G173" i="3"/>
  <c r="S170" i="3"/>
  <c r="R170" i="3"/>
  <c r="Q170" i="3"/>
  <c r="T170" i="3" s="1"/>
  <c r="P170" i="3"/>
  <c r="U170" i="3" s="1"/>
  <c r="L170" i="3"/>
  <c r="M170" i="3" s="1"/>
  <c r="J170" i="3"/>
  <c r="H170" i="3"/>
  <c r="F170" i="3"/>
  <c r="E170" i="3"/>
  <c r="D170" i="3"/>
  <c r="T169" i="3"/>
  <c r="S169" i="3"/>
  <c r="R169" i="3"/>
  <c r="Q169" i="3"/>
  <c r="P169" i="3"/>
  <c r="U169" i="3" s="1"/>
  <c r="L169" i="3"/>
  <c r="J169" i="3"/>
  <c r="H169" i="3"/>
  <c r="G169" i="3"/>
  <c r="F169" i="3"/>
  <c r="E169" i="3"/>
  <c r="M169" i="3" s="1"/>
  <c r="D169" i="3"/>
  <c r="I169" i="3" s="1"/>
  <c r="U168" i="3"/>
  <c r="T168" i="3"/>
  <c r="O168" i="3"/>
  <c r="N168" i="3"/>
  <c r="M168" i="3"/>
  <c r="K168" i="3"/>
  <c r="I168" i="3"/>
  <c r="G168" i="3"/>
  <c r="U167" i="3"/>
  <c r="T167" i="3"/>
  <c r="O167" i="3"/>
  <c r="N167" i="3"/>
  <c r="M167" i="3"/>
  <c r="K167" i="3"/>
  <c r="I167" i="3"/>
  <c r="G167" i="3"/>
  <c r="U166" i="3"/>
  <c r="T166" i="3"/>
  <c r="O166" i="3"/>
  <c r="N166" i="3"/>
  <c r="M166" i="3"/>
  <c r="K166" i="3"/>
  <c r="I166" i="3"/>
  <c r="G166" i="3"/>
  <c r="U165" i="3"/>
  <c r="T165" i="3"/>
  <c r="O165" i="3"/>
  <c r="N165" i="3"/>
  <c r="M165" i="3"/>
  <c r="K165" i="3"/>
  <c r="I165" i="3"/>
  <c r="G165" i="3"/>
  <c r="U164" i="3"/>
  <c r="T164" i="3"/>
  <c r="O164" i="3"/>
  <c r="N164" i="3"/>
  <c r="M164" i="3"/>
  <c r="K164" i="3"/>
  <c r="I164" i="3"/>
  <c r="G164" i="3"/>
  <c r="S163" i="3"/>
  <c r="R163" i="3"/>
  <c r="Q163" i="3"/>
  <c r="T163" i="3" s="1"/>
  <c r="P163" i="3"/>
  <c r="U163" i="3" s="1"/>
  <c r="L163" i="3"/>
  <c r="J163" i="3"/>
  <c r="H163" i="3"/>
  <c r="F163" i="3"/>
  <c r="N163" i="3" s="1"/>
  <c r="E163" i="3"/>
  <c r="K163" i="3" s="1"/>
  <c r="D163" i="3"/>
  <c r="U162" i="3"/>
  <c r="T162" i="3"/>
  <c r="O162" i="3"/>
  <c r="N162" i="3"/>
  <c r="M162" i="3"/>
  <c r="K162" i="3"/>
  <c r="I162" i="3"/>
  <c r="G162" i="3"/>
  <c r="U161" i="3"/>
  <c r="T161" i="3"/>
  <c r="O161" i="3"/>
  <c r="N161" i="3"/>
  <c r="M161" i="3"/>
  <c r="K161" i="3"/>
  <c r="I161" i="3"/>
  <c r="G161" i="3"/>
  <c r="U160" i="3"/>
  <c r="T160" i="3"/>
  <c r="O160" i="3"/>
  <c r="N160" i="3"/>
  <c r="M160" i="3"/>
  <c r="K160" i="3"/>
  <c r="I160" i="3"/>
  <c r="G160" i="3"/>
  <c r="U159" i="3"/>
  <c r="T159" i="3"/>
  <c r="N159" i="3"/>
  <c r="O159" i="3" s="1"/>
  <c r="M159" i="3"/>
  <c r="K159" i="3"/>
  <c r="I159" i="3"/>
  <c r="G159" i="3"/>
  <c r="U158" i="3"/>
  <c r="T158" i="3"/>
  <c r="O158" i="3"/>
  <c r="N158" i="3"/>
  <c r="M158" i="3"/>
  <c r="K158" i="3"/>
  <c r="I158" i="3"/>
  <c r="G158" i="3"/>
  <c r="S157" i="3"/>
  <c r="T157" i="3" s="1"/>
  <c r="R157" i="3"/>
  <c r="Q157" i="3"/>
  <c r="P157" i="3"/>
  <c r="U157" i="3" s="1"/>
  <c r="L157" i="3"/>
  <c r="J157" i="3"/>
  <c r="K157" i="3" s="1"/>
  <c r="H157" i="3"/>
  <c r="G157" i="3"/>
  <c r="F157" i="3"/>
  <c r="N157" i="3" s="1"/>
  <c r="E157" i="3"/>
  <c r="D157" i="3"/>
  <c r="I157" i="3" s="1"/>
  <c r="U156" i="3"/>
  <c r="T156" i="3"/>
  <c r="O156" i="3"/>
  <c r="N156" i="3"/>
  <c r="M156" i="3"/>
  <c r="K156" i="3"/>
  <c r="I156" i="3"/>
  <c r="G156" i="3"/>
  <c r="U155" i="3"/>
  <c r="T155" i="3"/>
  <c r="O155" i="3"/>
  <c r="N155" i="3"/>
  <c r="M155" i="3"/>
  <c r="K155" i="3"/>
  <c r="I155" i="3"/>
  <c r="G155" i="3"/>
  <c r="U154" i="3"/>
  <c r="T154" i="3"/>
  <c r="O154" i="3"/>
  <c r="N154" i="3"/>
  <c r="M154" i="3"/>
  <c r="K154" i="3"/>
  <c r="I154" i="3"/>
  <c r="G154" i="3"/>
  <c r="U153" i="3"/>
  <c r="T153" i="3"/>
  <c r="O153" i="3"/>
  <c r="N153" i="3"/>
  <c r="M153" i="3"/>
  <c r="K153" i="3"/>
  <c r="I153" i="3"/>
  <c r="G153" i="3"/>
  <c r="U152" i="3"/>
  <c r="T152" i="3"/>
  <c r="N152" i="3"/>
  <c r="O152" i="3" s="1"/>
  <c r="M152" i="3"/>
  <c r="K152" i="3"/>
  <c r="I152" i="3"/>
  <c r="G152" i="3"/>
  <c r="U151" i="3"/>
  <c r="T151" i="3"/>
  <c r="O151" i="3"/>
  <c r="N151" i="3"/>
  <c r="M151" i="3"/>
  <c r="K151" i="3"/>
  <c r="I151" i="3"/>
  <c r="G151" i="3"/>
  <c r="T150" i="3"/>
  <c r="S150" i="3"/>
  <c r="R150" i="3"/>
  <c r="Q150" i="3"/>
  <c r="P150" i="3"/>
  <c r="U150" i="3" s="1"/>
  <c r="L150" i="3"/>
  <c r="J150" i="3"/>
  <c r="H150" i="3"/>
  <c r="F150" i="3"/>
  <c r="N150" i="3" s="1"/>
  <c r="E150" i="3"/>
  <c r="K150" i="3" s="1"/>
  <c r="D150" i="3"/>
  <c r="U149" i="3"/>
  <c r="T149" i="3"/>
  <c r="O149" i="3"/>
  <c r="N149" i="3"/>
  <c r="M149" i="3"/>
  <c r="K149" i="3"/>
  <c r="I149" i="3"/>
  <c r="G149" i="3"/>
  <c r="U148" i="3"/>
  <c r="T148" i="3"/>
  <c r="O148" i="3"/>
  <c r="N148" i="3"/>
  <c r="M148" i="3"/>
  <c r="K148" i="3"/>
  <c r="I148" i="3"/>
  <c r="G148" i="3"/>
  <c r="U147" i="3"/>
  <c r="T147" i="3"/>
  <c r="O147" i="3"/>
  <c r="N147" i="3"/>
  <c r="M147" i="3"/>
  <c r="K147" i="3"/>
  <c r="I147" i="3"/>
  <c r="G147" i="3"/>
  <c r="U146" i="3"/>
  <c r="T146" i="3"/>
  <c r="O146" i="3"/>
  <c r="N146" i="3"/>
  <c r="M146" i="3"/>
  <c r="K146" i="3"/>
  <c r="I146" i="3"/>
  <c r="G146" i="3"/>
  <c r="U145" i="3"/>
  <c r="T145" i="3"/>
  <c r="O145" i="3"/>
  <c r="N145" i="3"/>
  <c r="M145" i="3"/>
  <c r="K145" i="3"/>
  <c r="I145" i="3"/>
  <c r="G145" i="3"/>
  <c r="S144" i="3"/>
  <c r="R144" i="3"/>
  <c r="Q144" i="3"/>
  <c r="T144" i="3" s="1"/>
  <c r="P144" i="3"/>
  <c r="U144" i="3" s="1"/>
  <c r="L144" i="3"/>
  <c r="J144" i="3"/>
  <c r="H144" i="3"/>
  <c r="N144" i="3" s="1"/>
  <c r="F144" i="3"/>
  <c r="E144" i="3"/>
  <c r="D144" i="3"/>
  <c r="I144" i="3" s="1"/>
  <c r="U143" i="3"/>
  <c r="T143" i="3"/>
  <c r="O143" i="3"/>
  <c r="N143" i="3"/>
  <c r="M143" i="3"/>
  <c r="K143" i="3"/>
  <c r="I143" i="3"/>
  <c r="G143" i="3"/>
  <c r="U142" i="3"/>
  <c r="T142" i="3"/>
  <c r="O142" i="3"/>
  <c r="N142" i="3"/>
  <c r="M142" i="3"/>
  <c r="K142" i="3"/>
  <c r="I142" i="3"/>
  <c r="G142" i="3"/>
  <c r="U141" i="3"/>
  <c r="T141" i="3"/>
  <c r="O141" i="3"/>
  <c r="N141" i="3"/>
  <c r="M141" i="3"/>
  <c r="K141" i="3"/>
  <c r="I141" i="3"/>
  <c r="G141" i="3"/>
  <c r="U140" i="3"/>
  <c r="T140" i="3"/>
  <c r="O140" i="3"/>
  <c r="N140" i="3"/>
  <c r="M140" i="3"/>
  <c r="K140" i="3"/>
  <c r="I140" i="3"/>
  <c r="G140" i="3"/>
  <c r="U139" i="3"/>
  <c r="T139" i="3"/>
  <c r="O139" i="3"/>
  <c r="N139" i="3"/>
  <c r="M139" i="3"/>
  <c r="K139" i="3"/>
  <c r="I139" i="3"/>
  <c r="G139" i="3"/>
  <c r="U138" i="3"/>
  <c r="T138" i="3"/>
  <c r="O138" i="3"/>
  <c r="N138" i="3"/>
  <c r="M138" i="3"/>
  <c r="K138" i="3"/>
  <c r="I138" i="3"/>
  <c r="G138" i="3"/>
  <c r="T137" i="3"/>
  <c r="S137" i="3"/>
  <c r="R137" i="3"/>
  <c r="Q137" i="3"/>
  <c r="P137" i="3"/>
  <c r="U137" i="3" s="1"/>
  <c r="M137" i="3"/>
  <c r="L137" i="3"/>
  <c r="J137" i="3"/>
  <c r="H137" i="3"/>
  <c r="F137" i="3"/>
  <c r="E137" i="3"/>
  <c r="K137" i="3" s="1"/>
  <c r="D137" i="3"/>
  <c r="U136" i="3"/>
  <c r="T136" i="3"/>
  <c r="O136" i="3"/>
  <c r="N136" i="3"/>
  <c r="M136" i="3"/>
  <c r="K136" i="3"/>
  <c r="I136" i="3"/>
  <c r="G136" i="3"/>
  <c r="U135" i="3"/>
  <c r="T135" i="3"/>
  <c r="O135" i="3"/>
  <c r="N135" i="3"/>
  <c r="M135" i="3"/>
  <c r="K135" i="3"/>
  <c r="I135" i="3"/>
  <c r="G135" i="3"/>
  <c r="U134" i="3"/>
  <c r="T134" i="3"/>
  <c r="O134" i="3"/>
  <c r="N134" i="3"/>
  <c r="M134" i="3"/>
  <c r="K134" i="3"/>
  <c r="I134" i="3"/>
  <c r="G134" i="3"/>
  <c r="U133" i="3"/>
  <c r="T133" i="3"/>
  <c r="O133" i="3"/>
  <c r="N133" i="3"/>
  <c r="M133" i="3"/>
  <c r="K133" i="3"/>
  <c r="I133" i="3"/>
  <c r="G133" i="3"/>
  <c r="S132" i="3"/>
  <c r="R132" i="3"/>
  <c r="Q132" i="3"/>
  <c r="T132" i="3" s="1"/>
  <c r="P132" i="3"/>
  <c r="U132" i="3" s="1"/>
  <c r="L132" i="3"/>
  <c r="J132" i="3"/>
  <c r="H132" i="3"/>
  <c r="G132" i="3"/>
  <c r="F132" i="3"/>
  <c r="N132" i="3" s="1"/>
  <c r="E132" i="3"/>
  <c r="M132" i="3" s="1"/>
  <c r="D132" i="3"/>
  <c r="I132" i="3" s="1"/>
  <c r="U131" i="3"/>
  <c r="T131" i="3"/>
  <c r="O131" i="3"/>
  <c r="N131" i="3"/>
  <c r="M131" i="3"/>
  <c r="K131" i="3"/>
  <c r="I131" i="3"/>
  <c r="G131" i="3"/>
  <c r="U130" i="3"/>
  <c r="T130" i="3"/>
  <c r="O130" i="3"/>
  <c r="N130" i="3"/>
  <c r="M130" i="3"/>
  <c r="K130" i="3"/>
  <c r="I130" i="3"/>
  <c r="G130" i="3"/>
  <c r="U129" i="3"/>
  <c r="T129" i="3"/>
  <c r="O129" i="3"/>
  <c r="N129" i="3"/>
  <c r="M129" i="3"/>
  <c r="K129" i="3"/>
  <c r="I129" i="3"/>
  <c r="G129" i="3"/>
  <c r="U128" i="3"/>
  <c r="T128" i="3"/>
  <c r="O128" i="3"/>
  <c r="N128" i="3"/>
  <c r="M128" i="3"/>
  <c r="K128" i="3"/>
  <c r="I128" i="3"/>
  <c r="G128" i="3"/>
  <c r="U127" i="3"/>
  <c r="T127" i="3"/>
  <c r="O127" i="3"/>
  <c r="N127" i="3"/>
  <c r="M127" i="3"/>
  <c r="K127" i="3"/>
  <c r="I127" i="3"/>
  <c r="G127" i="3"/>
  <c r="T126" i="3"/>
  <c r="S126" i="3"/>
  <c r="R126" i="3"/>
  <c r="Q126" i="3"/>
  <c r="P126" i="3"/>
  <c r="U126" i="3" s="1"/>
  <c r="L126" i="3"/>
  <c r="J126" i="3"/>
  <c r="H126" i="3"/>
  <c r="F126" i="3"/>
  <c r="N126" i="3" s="1"/>
  <c r="E126" i="3"/>
  <c r="K126" i="3" s="1"/>
  <c r="D126" i="3"/>
  <c r="U125" i="3"/>
  <c r="T125" i="3"/>
  <c r="O125" i="3"/>
  <c r="N125" i="3"/>
  <c r="M125" i="3"/>
  <c r="K125" i="3"/>
  <c r="I125" i="3"/>
  <c r="G125" i="3"/>
  <c r="U124" i="3"/>
  <c r="T124" i="3"/>
  <c r="O124" i="3"/>
  <c r="N124" i="3"/>
  <c r="M124" i="3"/>
  <c r="K124" i="3"/>
  <c r="I124" i="3"/>
  <c r="G124" i="3"/>
  <c r="U123" i="3"/>
  <c r="T123" i="3"/>
  <c r="O123" i="3"/>
  <c r="N123" i="3"/>
  <c r="M123" i="3"/>
  <c r="K123" i="3"/>
  <c r="I123" i="3"/>
  <c r="G123" i="3"/>
  <c r="U122" i="3"/>
  <c r="T122" i="3"/>
  <c r="O122" i="3"/>
  <c r="N122" i="3"/>
  <c r="M122" i="3"/>
  <c r="K122" i="3"/>
  <c r="I122" i="3"/>
  <c r="G122" i="3"/>
  <c r="S121" i="3"/>
  <c r="R121" i="3"/>
  <c r="Q121" i="3"/>
  <c r="T121" i="3" s="1"/>
  <c r="P121" i="3"/>
  <c r="U121" i="3" s="1"/>
  <c r="L121" i="3"/>
  <c r="J121" i="3"/>
  <c r="H121" i="3"/>
  <c r="N121" i="3" s="1"/>
  <c r="F121" i="3"/>
  <c r="E121" i="3"/>
  <c r="D121" i="3"/>
  <c r="I121" i="3" s="1"/>
  <c r="U120" i="3"/>
  <c r="T120" i="3"/>
  <c r="O120" i="3"/>
  <c r="N120" i="3"/>
  <c r="M120" i="3"/>
  <c r="K120" i="3"/>
  <c r="I120" i="3"/>
  <c r="G120" i="3"/>
  <c r="U119" i="3"/>
  <c r="T119" i="3"/>
  <c r="O119" i="3"/>
  <c r="N119" i="3"/>
  <c r="M119" i="3"/>
  <c r="K119" i="3"/>
  <c r="I119" i="3"/>
  <c r="G119" i="3"/>
  <c r="U118" i="3"/>
  <c r="T118" i="3"/>
  <c r="O118" i="3"/>
  <c r="N118" i="3"/>
  <c r="M118" i="3"/>
  <c r="K118" i="3"/>
  <c r="I118" i="3"/>
  <c r="G118" i="3"/>
  <c r="U117" i="3"/>
  <c r="T117" i="3"/>
  <c r="O117" i="3"/>
  <c r="N117" i="3"/>
  <c r="M117" i="3"/>
  <c r="K117" i="3"/>
  <c r="I117" i="3"/>
  <c r="G117" i="3"/>
  <c r="U116" i="3"/>
  <c r="T116" i="3"/>
  <c r="O116" i="3"/>
  <c r="N116" i="3"/>
  <c r="M116" i="3"/>
  <c r="K116" i="3"/>
  <c r="I116" i="3"/>
  <c r="G116" i="3"/>
  <c r="U115" i="3"/>
  <c r="T115" i="3"/>
  <c r="O115" i="3"/>
  <c r="N115" i="3"/>
  <c r="M115" i="3"/>
  <c r="K115" i="3"/>
  <c r="I115" i="3"/>
  <c r="G115" i="3"/>
  <c r="U114" i="3"/>
  <c r="T114" i="3"/>
  <c r="O114" i="3"/>
  <c r="N114" i="3"/>
  <c r="M114" i="3"/>
  <c r="K114" i="3"/>
  <c r="I114" i="3"/>
  <c r="G114" i="3"/>
  <c r="U113" i="3"/>
  <c r="T113" i="3"/>
  <c r="O113" i="3"/>
  <c r="N113" i="3"/>
  <c r="M113" i="3"/>
  <c r="K113" i="3"/>
  <c r="I113" i="3"/>
  <c r="G113" i="3"/>
  <c r="S112" i="3"/>
  <c r="R112" i="3"/>
  <c r="Q112" i="3"/>
  <c r="T112" i="3" s="1"/>
  <c r="P112" i="3"/>
  <c r="U112" i="3" s="1"/>
  <c r="M112" i="3"/>
  <c r="L112" i="3"/>
  <c r="J112" i="3"/>
  <c r="H112" i="3"/>
  <c r="F112" i="3"/>
  <c r="E112" i="3"/>
  <c r="K112" i="3" s="1"/>
  <c r="D112" i="3"/>
  <c r="U111" i="3"/>
  <c r="T111" i="3"/>
  <c r="O111" i="3"/>
  <c r="N111" i="3"/>
  <c r="M111" i="3"/>
  <c r="K111" i="3"/>
  <c r="I111" i="3"/>
  <c r="G111" i="3"/>
  <c r="U110" i="3"/>
  <c r="T110" i="3"/>
  <c r="O110" i="3"/>
  <c r="N110" i="3"/>
  <c r="M110" i="3"/>
  <c r="K110" i="3"/>
  <c r="I110" i="3"/>
  <c r="G110" i="3"/>
  <c r="U109" i="3"/>
  <c r="T109" i="3"/>
  <c r="O109" i="3"/>
  <c r="N109" i="3"/>
  <c r="M109" i="3"/>
  <c r="K109" i="3"/>
  <c r="I109" i="3"/>
  <c r="G109" i="3"/>
  <c r="U108" i="3"/>
  <c r="T108" i="3"/>
  <c r="O108" i="3"/>
  <c r="N108" i="3"/>
  <c r="M108" i="3"/>
  <c r="K108" i="3"/>
  <c r="I108" i="3"/>
  <c r="G108" i="3"/>
  <c r="U107" i="3"/>
  <c r="T107" i="3"/>
  <c r="O107" i="3"/>
  <c r="N107" i="3"/>
  <c r="M107" i="3"/>
  <c r="K107" i="3"/>
  <c r="I107" i="3"/>
  <c r="G107" i="3"/>
  <c r="S106" i="3"/>
  <c r="R106" i="3"/>
  <c r="Q106" i="3"/>
  <c r="T106" i="3" s="1"/>
  <c r="P106" i="3"/>
  <c r="L106" i="3"/>
  <c r="J106" i="3"/>
  <c r="H106" i="3"/>
  <c r="G106" i="3"/>
  <c r="F106" i="3"/>
  <c r="N106" i="3" s="1"/>
  <c r="E106" i="3"/>
  <c r="M106" i="3" s="1"/>
  <c r="D106" i="3"/>
  <c r="I106" i="3" s="1"/>
  <c r="U105" i="3"/>
  <c r="T105" i="3"/>
  <c r="O105" i="3"/>
  <c r="N105" i="3"/>
  <c r="M105" i="3"/>
  <c r="K105" i="3"/>
  <c r="I105" i="3"/>
  <c r="G105" i="3"/>
  <c r="S102" i="3"/>
  <c r="R102" i="3"/>
  <c r="Q102" i="3"/>
  <c r="T102" i="3" s="1"/>
  <c r="P102" i="3"/>
  <c r="U102" i="3" s="1"/>
  <c r="L102" i="3"/>
  <c r="J102" i="3"/>
  <c r="H102" i="3"/>
  <c r="F102" i="3"/>
  <c r="E102" i="3"/>
  <c r="D102" i="3"/>
  <c r="S101" i="3"/>
  <c r="R101" i="3"/>
  <c r="Q101" i="3"/>
  <c r="P101" i="3"/>
  <c r="L101" i="3"/>
  <c r="J101" i="3"/>
  <c r="H101" i="3"/>
  <c r="F101" i="3"/>
  <c r="E101" i="3"/>
  <c r="D101" i="3"/>
  <c r="I101" i="3" s="1"/>
  <c r="U100" i="3"/>
  <c r="T100" i="3"/>
  <c r="N100" i="3"/>
  <c r="O100" i="3" s="1"/>
  <c r="M100" i="3"/>
  <c r="K100" i="3"/>
  <c r="I100" i="3"/>
  <c r="G100" i="3"/>
  <c r="U99" i="3"/>
  <c r="T99" i="3"/>
  <c r="N99" i="3"/>
  <c r="O99" i="3" s="1"/>
  <c r="M99" i="3"/>
  <c r="K99" i="3"/>
  <c r="I99" i="3"/>
  <c r="G99" i="3"/>
  <c r="U98" i="3"/>
  <c r="T98" i="3"/>
  <c r="O98" i="3"/>
  <c r="N98" i="3"/>
  <c r="M98" i="3"/>
  <c r="K98" i="3"/>
  <c r="I98" i="3"/>
  <c r="G98" i="3"/>
  <c r="U97" i="3"/>
  <c r="T97" i="3"/>
  <c r="O97" i="3"/>
  <c r="N97" i="3"/>
  <c r="M97" i="3"/>
  <c r="K97" i="3"/>
  <c r="I97" i="3"/>
  <c r="G97" i="3"/>
  <c r="S96" i="3"/>
  <c r="R96" i="3"/>
  <c r="Q96" i="3"/>
  <c r="T96" i="3" s="1"/>
  <c r="P96" i="3"/>
  <c r="U96" i="3" s="1"/>
  <c r="O96" i="3"/>
  <c r="L96" i="3"/>
  <c r="K96" i="3"/>
  <c r="J96" i="3"/>
  <c r="I96" i="3"/>
  <c r="H96" i="3"/>
  <c r="G96" i="3"/>
  <c r="F96" i="3"/>
  <c r="N96" i="3" s="1"/>
  <c r="E96" i="3"/>
  <c r="M96" i="3" s="1"/>
  <c r="D96" i="3"/>
  <c r="U95" i="3"/>
  <c r="T95" i="3"/>
  <c r="O95" i="3"/>
  <c r="N95" i="3"/>
  <c r="M95" i="3"/>
  <c r="K95" i="3"/>
  <c r="I95" i="3"/>
  <c r="G95" i="3"/>
  <c r="U94" i="3"/>
  <c r="T94" i="3"/>
  <c r="O94" i="3"/>
  <c r="N94" i="3"/>
  <c r="M94" i="3"/>
  <c r="K94" i="3"/>
  <c r="I94" i="3"/>
  <c r="G94" i="3"/>
  <c r="U93" i="3"/>
  <c r="T93" i="3"/>
  <c r="O93" i="3"/>
  <c r="N93" i="3"/>
  <c r="M93" i="3"/>
  <c r="K93" i="3"/>
  <c r="I93" i="3"/>
  <c r="G93" i="3"/>
  <c r="U92" i="3"/>
  <c r="T92" i="3"/>
  <c r="O92" i="3"/>
  <c r="N92" i="3"/>
  <c r="M92" i="3"/>
  <c r="K92" i="3"/>
  <c r="I92" i="3"/>
  <c r="G92" i="3"/>
  <c r="S91" i="3"/>
  <c r="R91" i="3"/>
  <c r="Q91" i="3"/>
  <c r="T91" i="3" s="1"/>
  <c r="P91" i="3"/>
  <c r="U91" i="3" s="1"/>
  <c r="L91" i="3"/>
  <c r="J91" i="3"/>
  <c r="H91" i="3"/>
  <c r="F91" i="3"/>
  <c r="N91" i="3" s="1"/>
  <c r="E91" i="3"/>
  <c r="K91" i="3" s="1"/>
  <c r="D91" i="3"/>
  <c r="O91" i="3" s="1"/>
  <c r="U90" i="3"/>
  <c r="T90" i="3"/>
  <c r="N90" i="3"/>
  <c r="O90" i="3" s="1"/>
  <c r="M90" i="3"/>
  <c r="K90" i="3"/>
  <c r="I90" i="3"/>
  <c r="G90" i="3"/>
  <c r="U89" i="3"/>
  <c r="T89" i="3"/>
  <c r="O89" i="3"/>
  <c r="N89" i="3"/>
  <c r="M89" i="3"/>
  <c r="K89" i="3"/>
  <c r="I89" i="3"/>
  <c r="G89" i="3"/>
  <c r="U88" i="3"/>
  <c r="T88" i="3"/>
  <c r="O88" i="3"/>
  <c r="N88" i="3"/>
  <c r="M88" i="3"/>
  <c r="K88" i="3"/>
  <c r="I88" i="3"/>
  <c r="G88" i="3"/>
  <c r="S85" i="3"/>
  <c r="R85" i="3"/>
  <c r="Q85" i="3"/>
  <c r="T85" i="3" s="1"/>
  <c r="P85" i="3"/>
  <c r="L85" i="3"/>
  <c r="J85" i="3"/>
  <c r="K85" i="3" s="1"/>
  <c r="H85" i="3"/>
  <c r="U85" i="3" s="1"/>
  <c r="F85" i="3"/>
  <c r="E85" i="3"/>
  <c r="M85" i="3" s="1"/>
  <c r="D85" i="3"/>
  <c r="S84" i="3"/>
  <c r="R84" i="3"/>
  <c r="Q84" i="3"/>
  <c r="T84" i="3" s="1"/>
  <c r="P84" i="3"/>
  <c r="U84" i="3" s="1"/>
  <c r="L84" i="3"/>
  <c r="J84" i="3"/>
  <c r="H84" i="3"/>
  <c r="F84" i="3"/>
  <c r="E84" i="3"/>
  <c r="K84" i="3" s="1"/>
  <c r="D84" i="3"/>
  <c r="O84" i="3" s="1"/>
  <c r="U83" i="3"/>
  <c r="T83" i="3"/>
  <c r="O83" i="3"/>
  <c r="N83" i="3"/>
  <c r="M83" i="3"/>
  <c r="K83" i="3"/>
  <c r="I83" i="3"/>
  <c r="G83" i="3"/>
  <c r="U82" i="3"/>
  <c r="T82" i="3"/>
  <c r="O82" i="3"/>
  <c r="N82" i="3"/>
  <c r="M82" i="3"/>
  <c r="K82" i="3"/>
  <c r="I82" i="3"/>
  <c r="G82" i="3"/>
  <c r="U81" i="3"/>
  <c r="T81" i="3"/>
  <c r="O81" i="3"/>
  <c r="N81" i="3"/>
  <c r="M81" i="3"/>
  <c r="K81" i="3"/>
  <c r="I81" i="3"/>
  <c r="G81" i="3"/>
  <c r="U80" i="3"/>
  <c r="T80" i="3"/>
  <c r="O80" i="3"/>
  <c r="N80" i="3"/>
  <c r="M80" i="3"/>
  <c r="K80" i="3"/>
  <c r="I80" i="3"/>
  <c r="G80" i="3"/>
  <c r="U79" i="3"/>
  <c r="T79" i="3"/>
  <c r="O79" i="3"/>
  <c r="N79" i="3"/>
  <c r="M79" i="3"/>
  <c r="K79" i="3"/>
  <c r="I79" i="3"/>
  <c r="G79" i="3"/>
  <c r="S78" i="3"/>
  <c r="R78" i="3"/>
  <c r="Q78" i="3"/>
  <c r="P78" i="3"/>
  <c r="U78" i="3" s="1"/>
  <c r="L78" i="3"/>
  <c r="J78" i="3"/>
  <c r="I78" i="3"/>
  <c r="H78" i="3"/>
  <c r="F78" i="3"/>
  <c r="G78" i="3" s="1"/>
  <c r="E78" i="3"/>
  <c r="M78" i="3" s="1"/>
  <c r="D78" i="3"/>
  <c r="U77" i="3"/>
  <c r="T77" i="3"/>
  <c r="O77" i="3"/>
  <c r="N77" i="3"/>
  <c r="M77" i="3"/>
  <c r="K77" i="3"/>
  <c r="I77" i="3"/>
  <c r="G77" i="3"/>
  <c r="U76" i="3"/>
  <c r="T76" i="3"/>
  <c r="N76" i="3"/>
  <c r="O76" i="3" s="1"/>
  <c r="M76" i="3"/>
  <c r="K76" i="3"/>
  <c r="I76" i="3"/>
  <c r="G76" i="3"/>
  <c r="U75" i="3"/>
  <c r="T75" i="3"/>
  <c r="O75" i="3"/>
  <c r="N75" i="3"/>
  <c r="M75" i="3"/>
  <c r="K75" i="3"/>
  <c r="I75" i="3"/>
  <c r="G75" i="3"/>
  <c r="U74" i="3"/>
  <c r="T74" i="3"/>
  <c r="O74" i="3"/>
  <c r="N74" i="3"/>
  <c r="M74" i="3"/>
  <c r="K74" i="3"/>
  <c r="I74" i="3"/>
  <c r="G74" i="3"/>
  <c r="U73" i="3"/>
  <c r="T73" i="3"/>
  <c r="O73" i="3"/>
  <c r="N73" i="3"/>
  <c r="M73" i="3"/>
  <c r="K73" i="3"/>
  <c r="I73" i="3"/>
  <c r="G73" i="3"/>
  <c r="U72" i="3"/>
  <c r="T72" i="3"/>
  <c r="O72" i="3"/>
  <c r="N72" i="3"/>
  <c r="M72" i="3"/>
  <c r="K72" i="3"/>
  <c r="I72" i="3"/>
  <c r="G72" i="3"/>
  <c r="U71" i="3"/>
  <c r="T71" i="3"/>
  <c r="O71" i="3"/>
  <c r="N71" i="3"/>
  <c r="M71" i="3"/>
  <c r="K71" i="3"/>
  <c r="I71" i="3"/>
  <c r="G71" i="3"/>
  <c r="T70" i="3"/>
  <c r="S70" i="3"/>
  <c r="R70" i="3"/>
  <c r="Q70" i="3"/>
  <c r="P70" i="3"/>
  <c r="U70" i="3" s="1"/>
  <c r="L70" i="3"/>
  <c r="J70" i="3"/>
  <c r="H70" i="3"/>
  <c r="F70" i="3"/>
  <c r="N70" i="3" s="1"/>
  <c r="E70" i="3"/>
  <c r="D70" i="3"/>
  <c r="U69" i="3"/>
  <c r="T69" i="3"/>
  <c r="O69" i="3"/>
  <c r="N69" i="3"/>
  <c r="M69" i="3"/>
  <c r="K69" i="3"/>
  <c r="I69" i="3"/>
  <c r="G69" i="3"/>
  <c r="U68" i="3"/>
  <c r="T68" i="3"/>
  <c r="O68" i="3"/>
  <c r="N68" i="3"/>
  <c r="M68" i="3"/>
  <c r="K68" i="3"/>
  <c r="I68" i="3"/>
  <c r="G68" i="3"/>
  <c r="U67" i="3"/>
  <c r="T67" i="3"/>
  <c r="O67" i="3"/>
  <c r="N67" i="3"/>
  <c r="M67" i="3"/>
  <c r="K67" i="3"/>
  <c r="I67" i="3"/>
  <c r="G67" i="3"/>
  <c r="U66" i="3"/>
  <c r="T66" i="3"/>
  <c r="O66" i="3"/>
  <c r="N66" i="3"/>
  <c r="M66" i="3"/>
  <c r="K66" i="3"/>
  <c r="I66" i="3"/>
  <c r="G66" i="3"/>
  <c r="U65" i="3"/>
  <c r="T65" i="3"/>
  <c r="N65" i="3"/>
  <c r="O65" i="3" s="1"/>
  <c r="M65" i="3"/>
  <c r="K65" i="3"/>
  <c r="I65" i="3"/>
  <c r="G65" i="3"/>
  <c r="U64" i="3"/>
  <c r="T64" i="3"/>
  <c r="O64" i="3"/>
  <c r="N64" i="3"/>
  <c r="M64" i="3"/>
  <c r="K64" i="3"/>
  <c r="I64" i="3"/>
  <c r="G64" i="3"/>
  <c r="S63" i="3"/>
  <c r="R63" i="3"/>
  <c r="Q63" i="3"/>
  <c r="T63" i="3" s="1"/>
  <c r="P63" i="3"/>
  <c r="U63" i="3" s="1"/>
  <c r="L63" i="3"/>
  <c r="J63" i="3"/>
  <c r="H63" i="3"/>
  <c r="G63" i="3"/>
  <c r="F63" i="3"/>
  <c r="N63" i="3" s="1"/>
  <c r="E63" i="3"/>
  <c r="M63" i="3" s="1"/>
  <c r="D63" i="3"/>
  <c r="O63" i="3" s="1"/>
  <c r="U62" i="3"/>
  <c r="T62" i="3"/>
  <c r="O62" i="3"/>
  <c r="N62" i="3"/>
  <c r="M62" i="3"/>
  <c r="K62" i="3"/>
  <c r="I62" i="3"/>
  <c r="G62" i="3"/>
  <c r="U61" i="3"/>
  <c r="T61" i="3"/>
  <c r="O61" i="3"/>
  <c r="N61" i="3"/>
  <c r="M61" i="3"/>
  <c r="K61" i="3"/>
  <c r="I61" i="3"/>
  <c r="G61" i="3"/>
  <c r="U60" i="3"/>
  <c r="T60" i="3"/>
  <c r="O60" i="3"/>
  <c r="N60" i="3"/>
  <c r="M60" i="3"/>
  <c r="K60" i="3"/>
  <c r="I60" i="3"/>
  <c r="G60" i="3"/>
  <c r="U59" i="3"/>
  <c r="T59" i="3"/>
  <c r="O59" i="3"/>
  <c r="N59" i="3"/>
  <c r="M59" i="3"/>
  <c r="K59" i="3"/>
  <c r="I59" i="3"/>
  <c r="G59" i="3"/>
  <c r="S58" i="3"/>
  <c r="R58" i="3"/>
  <c r="Q58" i="3"/>
  <c r="T58" i="3" s="1"/>
  <c r="P58" i="3"/>
  <c r="U58" i="3" s="1"/>
  <c r="L58" i="3"/>
  <c r="J58" i="3"/>
  <c r="H58" i="3"/>
  <c r="F58" i="3"/>
  <c r="E58" i="3"/>
  <c r="K58" i="3" s="1"/>
  <c r="D58" i="3"/>
  <c r="O58" i="3" s="1"/>
  <c r="U57" i="3"/>
  <c r="T57" i="3"/>
  <c r="O57" i="3"/>
  <c r="N57" i="3"/>
  <c r="M57" i="3"/>
  <c r="K57" i="3"/>
  <c r="I57" i="3"/>
  <c r="G57" i="3"/>
  <c r="S54" i="3"/>
  <c r="R54" i="3"/>
  <c r="Q54" i="3"/>
  <c r="P54" i="3"/>
  <c r="U54" i="3" s="1"/>
  <c r="L54" i="3"/>
  <c r="J54" i="3"/>
  <c r="I54" i="3"/>
  <c r="H54" i="3"/>
  <c r="F54" i="3"/>
  <c r="G54" i="3" s="1"/>
  <c r="E54" i="3"/>
  <c r="M54" i="3" s="1"/>
  <c r="D54" i="3"/>
  <c r="T53" i="3"/>
  <c r="S53" i="3"/>
  <c r="R53" i="3"/>
  <c r="Q53" i="3"/>
  <c r="P53" i="3"/>
  <c r="U53" i="3" s="1"/>
  <c r="L53" i="3"/>
  <c r="J53" i="3"/>
  <c r="H53" i="3"/>
  <c r="F53" i="3"/>
  <c r="N53" i="3" s="1"/>
  <c r="E53" i="3"/>
  <c r="K53" i="3" s="1"/>
  <c r="D53" i="3"/>
  <c r="O53" i="3" s="1"/>
  <c r="U52" i="3"/>
  <c r="T52" i="3"/>
  <c r="O52" i="3"/>
  <c r="N52" i="3"/>
  <c r="M52" i="3"/>
  <c r="K52" i="3"/>
  <c r="I52" i="3"/>
  <c r="G52" i="3"/>
  <c r="U51" i="3"/>
  <c r="T51" i="3"/>
  <c r="O51" i="3"/>
  <c r="N51" i="3"/>
  <c r="M51" i="3"/>
  <c r="K51" i="3"/>
  <c r="I51" i="3"/>
  <c r="G51" i="3"/>
  <c r="U50" i="3"/>
  <c r="T50" i="3"/>
  <c r="O50" i="3"/>
  <c r="N50" i="3"/>
  <c r="M50" i="3"/>
  <c r="K50" i="3"/>
  <c r="I50" i="3"/>
  <c r="G50" i="3"/>
  <c r="U49" i="3"/>
  <c r="T49" i="3"/>
  <c r="O49" i="3"/>
  <c r="N49" i="3"/>
  <c r="M49" i="3"/>
  <c r="K49" i="3"/>
  <c r="I49" i="3"/>
  <c r="G49" i="3"/>
  <c r="U48" i="3"/>
  <c r="T48" i="3"/>
  <c r="O48" i="3"/>
  <c r="N48" i="3"/>
  <c r="M48" i="3"/>
  <c r="K48" i="3"/>
  <c r="I48" i="3"/>
  <c r="G48" i="3"/>
  <c r="U47" i="3"/>
  <c r="S47" i="3"/>
  <c r="R47" i="3"/>
  <c r="Q47" i="3"/>
  <c r="T47" i="3" s="1"/>
  <c r="P47" i="3"/>
  <c r="L47" i="3"/>
  <c r="J47" i="3"/>
  <c r="H47" i="3"/>
  <c r="F47" i="3"/>
  <c r="E47" i="3"/>
  <c r="M47" i="3" s="1"/>
  <c r="D47" i="3"/>
  <c r="I47" i="3" s="1"/>
  <c r="U46" i="3"/>
  <c r="T46" i="3"/>
  <c r="O46" i="3"/>
  <c r="N46" i="3"/>
  <c r="M46" i="3"/>
  <c r="K46" i="3"/>
  <c r="I46" i="3"/>
  <c r="G46" i="3"/>
  <c r="U45" i="3"/>
  <c r="T45" i="3"/>
  <c r="O45" i="3"/>
  <c r="N45" i="3"/>
  <c r="M45" i="3"/>
  <c r="K45" i="3"/>
  <c r="I45" i="3"/>
  <c r="G45" i="3"/>
  <c r="U44" i="3"/>
  <c r="T44" i="3"/>
  <c r="O44" i="3"/>
  <c r="N44" i="3"/>
  <c r="M44" i="3"/>
  <c r="K44" i="3"/>
  <c r="I44" i="3"/>
  <c r="G44" i="3"/>
  <c r="U43" i="3"/>
  <c r="T43" i="3"/>
  <c r="O43" i="3"/>
  <c r="N43" i="3"/>
  <c r="M43" i="3"/>
  <c r="K43" i="3"/>
  <c r="I43" i="3"/>
  <c r="G43" i="3"/>
  <c r="U42" i="3"/>
  <c r="T42" i="3"/>
  <c r="O42" i="3"/>
  <c r="N42" i="3"/>
  <c r="M42" i="3"/>
  <c r="K42" i="3"/>
  <c r="I42" i="3"/>
  <c r="G42" i="3"/>
  <c r="U41" i="3"/>
  <c r="T41" i="3"/>
  <c r="O41" i="3"/>
  <c r="N41" i="3"/>
  <c r="M41" i="3"/>
  <c r="K41" i="3"/>
  <c r="I41" i="3"/>
  <c r="G41" i="3"/>
  <c r="T40" i="3"/>
  <c r="S40" i="3"/>
  <c r="R40" i="3"/>
  <c r="Q40" i="3"/>
  <c r="P40" i="3"/>
  <c r="U40" i="3" s="1"/>
  <c r="L40" i="3"/>
  <c r="J40" i="3"/>
  <c r="H40" i="3"/>
  <c r="F40" i="3"/>
  <c r="E40" i="3"/>
  <c r="K40" i="3" s="1"/>
  <c r="D40" i="3"/>
  <c r="O40" i="3" s="1"/>
  <c r="U39" i="3"/>
  <c r="T39" i="3"/>
  <c r="O39" i="3"/>
  <c r="N39" i="3"/>
  <c r="M39" i="3"/>
  <c r="K39" i="3"/>
  <c r="I39" i="3"/>
  <c r="G39" i="3"/>
  <c r="U38" i="3"/>
  <c r="T38" i="3"/>
  <c r="O38" i="3"/>
  <c r="N38" i="3"/>
  <c r="M38" i="3"/>
  <c r="K38" i="3"/>
  <c r="I38" i="3"/>
  <c r="G38" i="3"/>
  <c r="U37" i="3"/>
  <c r="T37" i="3"/>
  <c r="O37" i="3"/>
  <c r="N37" i="3"/>
  <c r="M37" i="3"/>
  <c r="K37" i="3"/>
  <c r="I37" i="3"/>
  <c r="G37" i="3"/>
  <c r="U36" i="3"/>
  <c r="T36" i="3"/>
  <c r="O36" i="3"/>
  <c r="N36" i="3"/>
  <c r="M36" i="3"/>
  <c r="K36" i="3"/>
  <c r="I36" i="3"/>
  <c r="G36" i="3"/>
  <c r="S35" i="3"/>
  <c r="R35" i="3"/>
  <c r="Q35" i="3"/>
  <c r="T35" i="3" s="1"/>
  <c r="P35" i="3"/>
  <c r="U35" i="3" s="1"/>
  <c r="L35" i="3"/>
  <c r="J35" i="3"/>
  <c r="H35" i="3"/>
  <c r="G35" i="3"/>
  <c r="F35" i="3"/>
  <c r="N35" i="3" s="1"/>
  <c r="E35" i="3"/>
  <c r="M35" i="3" s="1"/>
  <c r="D35" i="3"/>
  <c r="O35" i="3" s="1"/>
  <c r="U34" i="3"/>
  <c r="T34" i="3"/>
  <c r="O34" i="3"/>
  <c r="N34" i="3"/>
  <c r="M34" i="3"/>
  <c r="K34" i="3"/>
  <c r="I34" i="3"/>
  <c r="G34" i="3"/>
  <c r="U33" i="3"/>
  <c r="T33" i="3"/>
  <c r="O33" i="3"/>
  <c r="N33" i="3"/>
  <c r="M33" i="3"/>
  <c r="K33" i="3"/>
  <c r="I33" i="3"/>
  <c r="G33" i="3"/>
  <c r="U32" i="3"/>
  <c r="T32" i="3"/>
  <c r="O32" i="3"/>
  <c r="N32" i="3"/>
  <c r="M32" i="3"/>
  <c r="K32" i="3"/>
  <c r="I32" i="3"/>
  <c r="G32" i="3"/>
  <c r="U31" i="3"/>
  <c r="T31" i="3"/>
  <c r="O31" i="3"/>
  <c r="N31" i="3"/>
  <c r="M31" i="3"/>
  <c r="K31" i="3"/>
  <c r="I31" i="3"/>
  <c r="G31" i="3"/>
  <c r="U30" i="3"/>
  <c r="T30" i="3"/>
  <c r="O30" i="3"/>
  <c r="N30" i="3"/>
  <c r="M30" i="3"/>
  <c r="K30" i="3"/>
  <c r="I30" i="3"/>
  <c r="G30" i="3"/>
  <c r="U29" i="3"/>
  <c r="T29" i="3"/>
  <c r="O29" i="3"/>
  <c r="N29" i="3"/>
  <c r="M29" i="3"/>
  <c r="K29" i="3"/>
  <c r="I29" i="3"/>
  <c r="G29" i="3"/>
  <c r="U28" i="3"/>
  <c r="T28" i="3"/>
  <c r="O28" i="3"/>
  <c r="N28" i="3"/>
  <c r="M28" i="3"/>
  <c r="K28" i="3"/>
  <c r="I28" i="3"/>
  <c r="G28" i="3"/>
  <c r="S27" i="3"/>
  <c r="R27" i="3"/>
  <c r="Q27" i="3"/>
  <c r="T27" i="3" s="1"/>
  <c r="P27" i="3"/>
  <c r="U27" i="3" s="1"/>
  <c r="L27" i="3"/>
  <c r="J27" i="3"/>
  <c r="H27" i="3"/>
  <c r="F27" i="3"/>
  <c r="E27" i="3"/>
  <c r="D27" i="3"/>
  <c r="U26" i="3"/>
  <c r="T26" i="3"/>
  <c r="O26" i="3"/>
  <c r="N26" i="3"/>
  <c r="M26" i="3"/>
  <c r="K26" i="3"/>
  <c r="I26" i="3"/>
  <c r="G26" i="3"/>
  <c r="U25" i="3"/>
  <c r="T25" i="3"/>
  <c r="N25" i="3"/>
  <c r="O25" i="3" s="1"/>
  <c r="M25" i="3"/>
  <c r="K25" i="3"/>
  <c r="I25" i="3"/>
  <c r="G25" i="3"/>
  <c r="U24" i="3"/>
  <c r="T24" i="3"/>
  <c r="O24" i="3"/>
  <c r="N24" i="3"/>
  <c r="M24" i="3"/>
  <c r="K24" i="3"/>
  <c r="I24" i="3"/>
  <c r="G24" i="3"/>
  <c r="U23" i="3"/>
  <c r="T23" i="3"/>
  <c r="O23" i="3"/>
  <c r="N23" i="3"/>
  <c r="M23" i="3"/>
  <c r="K23" i="3"/>
  <c r="I23" i="3"/>
  <c r="G23" i="3"/>
  <c r="U22" i="3"/>
  <c r="T22" i="3"/>
  <c r="O22" i="3"/>
  <c r="N22" i="3"/>
  <c r="M22" i="3"/>
  <c r="K22" i="3"/>
  <c r="I22" i="3"/>
  <c r="G22" i="3"/>
  <c r="U21" i="3"/>
  <c r="T21" i="3"/>
  <c r="O21" i="3"/>
  <c r="N21" i="3"/>
  <c r="M21" i="3"/>
  <c r="K21" i="3"/>
  <c r="I21" i="3"/>
  <c r="G21" i="3"/>
  <c r="U20" i="3"/>
  <c r="T20" i="3"/>
  <c r="O20" i="3"/>
  <c r="N20" i="3"/>
  <c r="M20" i="3"/>
  <c r="K20" i="3"/>
  <c r="I20" i="3"/>
  <c r="G20" i="3"/>
  <c r="U19" i="3"/>
  <c r="S19" i="3"/>
  <c r="R19" i="3"/>
  <c r="Q19" i="3"/>
  <c r="T19" i="3" s="1"/>
  <c r="P19" i="3"/>
  <c r="O19" i="3"/>
  <c r="L19" i="3"/>
  <c r="J19" i="3"/>
  <c r="I19" i="3"/>
  <c r="H19" i="3"/>
  <c r="G19" i="3"/>
  <c r="F19" i="3"/>
  <c r="E19" i="3"/>
  <c r="M19" i="3" s="1"/>
  <c r="D19" i="3"/>
  <c r="U18" i="3"/>
  <c r="T18" i="3"/>
  <c r="O18" i="3"/>
  <c r="N18" i="3"/>
  <c r="M18" i="3"/>
  <c r="K18" i="3"/>
  <c r="I18" i="3"/>
  <c r="G18" i="3"/>
  <c r="U17" i="3"/>
  <c r="T17" i="3"/>
  <c r="O17" i="3"/>
  <c r="N17" i="3"/>
  <c r="M17" i="3"/>
  <c r="K17" i="3"/>
  <c r="I17" i="3"/>
  <c r="G17" i="3"/>
  <c r="U16" i="3"/>
  <c r="T16" i="3"/>
  <c r="O16" i="3"/>
  <c r="N16" i="3"/>
  <c r="M16" i="3"/>
  <c r="K16" i="3"/>
  <c r="I16" i="3"/>
  <c r="G16" i="3"/>
  <c r="U15" i="3"/>
  <c r="T15" i="3"/>
  <c r="O15" i="3"/>
  <c r="N15" i="3"/>
  <c r="M15" i="3"/>
  <c r="K15" i="3"/>
  <c r="I15" i="3"/>
  <c r="G15" i="3"/>
  <c r="U14" i="3"/>
  <c r="T14" i="3"/>
  <c r="O14" i="3"/>
  <c r="N14" i="3"/>
  <c r="M14" i="3"/>
  <c r="K14" i="3"/>
  <c r="I14" i="3"/>
  <c r="G14" i="3"/>
  <c r="U13" i="3"/>
  <c r="T13" i="3"/>
  <c r="O13" i="3"/>
  <c r="N13" i="3"/>
  <c r="M13" i="3"/>
  <c r="K13" i="3"/>
  <c r="I13" i="3"/>
  <c r="G13" i="3"/>
  <c r="U12" i="3"/>
  <c r="T12" i="3"/>
  <c r="O12" i="3"/>
  <c r="N12" i="3"/>
  <c r="M12" i="3"/>
  <c r="K12" i="3"/>
  <c r="I12" i="3"/>
  <c r="G12" i="3"/>
  <c r="U11" i="3"/>
  <c r="T11" i="3"/>
  <c r="O11" i="3"/>
  <c r="N11" i="3"/>
  <c r="M11" i="3"/>
  <c r="K11" i="3"/>
  <c r="I11" i="3"/>
  <c r="G11" i="3"/>
  <c r="S10" i="3"/>
  <c r="R10" i="3"/>
  <c r="Q10" i="3"/>
  <c r="T10" i="3" s="1"/>
  <c r="P10" i="3"/>
  <c r="U10" i="3" s="1"/>
  <c r="L10" i="3"/>
  <c r="J10" i="3"/>
  <c r="H10" i="3"/>
  <c r="F10" i="3"/>
  <c r="E10" i="3"/>
  <c r="K10" i="3" s="1"/>
  <c r="D10" i="3"/>
  <c r="O10" i="3" s="1"/>
  <c r="U9" i="3"/>
  <c r="T9" i="3"/>
  <c r="O9" i="3"/>
  <c r="N9" i="3"/>
  <c r="M9" i="3"/>
  <c r="K9" i="3"/>
  <c r="I9" i="3"/>
  <c r="G9" i="3"/>
  <c r="U8" i="3"/>
  <c r="T8" i="3"/>
  <c r="O8" i="3"/>
  <c r="N8" i="3"/>
  <c r="M8" i="3"/>
  <c r="K8" i="3"/>
  <c r="I8" i="3"/>
  <c r="G8" i="3"/>
  <c r="S339" i="2"/>
  <c r="R339" i="2"/>
  <c r="Q339" i="2"/>
  <c r="P339" i="2"/>
  <c r="U339" i="2" s="1"/>
  <c r="L339" i="2"/>
  <c r="J339" i="2"/>
  <c r="H339" i="2"/>
  <c r="F339" i="2"/>
  <c r="E339" i="2"/>
  <c r="M339" i="2" s="1"/>
  <c r="D339" i="2"/>
  <c r="I339" i="2" s="1"/>
  <c r="S338" i="2"/>
  <c r="T338" i="2" s="1"/>
  <c r="R338" i="2"/>
  <c r="Q338" i="2"/>
  <c r="P338" i="2"/>
  <c r="L338" i="2"/>
  <c r="J338" i="2"/>
  <c r="H338" i="2"/>
  <c r="F338" i="2"/>
  <c r="E338" i="2"/>
  <c r="D338" i="2"/>
  <c r="S337" i="2"/>
  <c r="R337" i="2"/>
  <c r="Q337" i="2"/>
  <c r="T337" i="2" s="1"/>
  <c r="P337" i="2"/>
  <c r="U337" i="2" s="1"/>
  <c r="L337" i="2"/>
  <c r="J337" i="2"/>
  <c r="H337" i="2"/>
  <c r="F337" i="2"/>
  <c r="N337" i="2" s="1"/>
  <c r="E337" i="2"/>
  <c r="D337" i="2"/>
  <c r="I337" i="2" s="1"/>
  <c r="U336" i="2"/>
  <c r="T336" i="2"/>
  <c r="N336" i="2"/>
  <c r="O336" i="2" s="1"/>
  <c r="M336" i="2"/>
  <c r="K336" i="2"/>
  <c r="I336" i="2"/>
  <c r="G336" i="2"/>
  <c r="U335" i="2"/>
  <c r="T335" i="2"/>
  <c r="N335" i="2"/>
  <c r="O335" i="2" s="1"/>
  <c r="M335" i="2"/>
  <c r="K335" i="2"/>
  <c r="I335" i="2"/>
  <c r="G335" i="2"/>
  <c r="U334" i="2"/>
  <c r="T334" i="2"/>
  <c r="N334" i="2"/>
  <c r="O334" i="2" s="1"/>
  <c r="M334" i="2"/>
  <c r="K334" i="2"/>
  <c r="I334" i="2"/>
  <c r="G334" i="2"/>
  <c r="U333" i="2"/>
  <c r="T333" i="2"/>
  <c r="N333" i="2"/>
  <c r="O333" i="2" s="1"/>
  <c r="M333" i="2"/>
  <c r="K333" i="2"/>
  <c r="I333" i="2"/>
  <c r="G333" i="2"/>
  <c r="S332" i="2"/>
  <c r="R332" i="2"/>
  <c r="Q332" i="2"/>
  <c r="T332" i="2" s="1"/>
  <c r="P332" i="2"/>
  <c r="L332" i="2"/>
  <c r="J332" i="2"/>
  <c r="H332" i="2"/>
  <c r="F332" i="2"/>
  <c r="E332" i="2"/>
  <c r="D332" i="2"/>
  <c r="U331" i="2"/>
  <c r="T331" i="2"/>
  <c r="N331" i="2"/>
  <c r="O331" i="2" s="1"/>
  <c r="M331" i="2"/>
  <c r="K331" i="2"/>
  <c r="I331" i="2"/>
  <c r="G331" i="2"/>
  <c r="U330" i="2"/>
  <c r="T330" i="2"/>
  <c r="N330" i="2"/>
  <c r="O330" i="2" s="1"/>
  <c r="M330" i="2"/>
  <c r="K330" i="2"/>
  <c r="I330" i="2"/>
  <c r="G330" i="2"/>
  <c r="U329" i="2"/>
  <c r="T329" i="2"/>
  <c r="N329" i="2"/>
  <c r="O329" i="2" s="1"/>
  <c r="M329" i="2"/>
  <c r="K329" i="2"/>
  <c r="I329" i="2"/>
  <c r="G329" i="2"/>
  <c r="U328" i="2"/>
  <c r="T328" i="2"/>
  <c r="N328" i="2"/>
  <c r="O328" i="2" s="1"/>
  <c r="M328" i="2"/>
  <c r="K328" i="2"/>
  <c r="I328" i="2"/>
  <c r="G328" i="2"/>
  <c r="U327" i="2"/>
  <c r="T327" i="2"/>
  <c r="N327" i="2"/>
  <c r="O327" i="2" s="1"/>
  <c r="M327" i="2"/>
  <c r="K327" i="2"/>
  <c r="I327" i="2"/>
  <c r="G327" i="2"/>
  <c r="U326" i="2"/>
  <c r="T326" i="2"/>
  <c r="N326" i="2"/>
  <c r="O326" i="2" s="1"/>
  <c r="M326" i="2"/>
  <c r="K326" i="2"/>
  <c r="I326" i="2"/>
  <c r="G326" i="2"/>
  <c r="U325" i="2"/>
  <c r="T325" i="2"/>
  <c r="N325" i="2"/>
  <c r="O325" i="2" s="1"/>
  <c r="M325" i="2"/>
  <c r="K325" i="2"/>
  <c r="I325" i="2"/>
  <c r="G325" i="2"/>
  <c r="U324" i="2"/>
  <c r="T324" i="2"/>
  <c r="N324" i="2"/>
  <c r="O324" i="2" s="1"/>
  <c r="M324" i="2"/>
  <c r="K324" i="2"/>
  <c r="I324" i="2"/>
  <c r="G324" i="2"/>
  <c r="S323" i="2"/>
  <c r="R323" i="2"/>
  <c r="Q323" i="2"/>
  <c r="T323" i="2" s="1"/>
  <c r="P323" i="2"/>
  <c r="U323" i="2" s="1"/>
  <c r="L323" i="2"/>
  <c r="J323" i="2"/>
  <c r="H323" i="2"/>
  <c r="F323" i="2"/>
  <c r="E323" i="2"/>
  <c r="M323" i="2" s="1"/>
  <c r="D323" i="2"/>
  <c r="I323" i="2" s="1"/>
  <c r="U322" i="2"/>
  <c r="T322" i="2"/>
  <c r="N322" i="2"/>
  <c r="O322" i="2" s="1"/>
  <c r="M322" i="2"/>
  <c r="K322" i="2"/>
  <c r="I322" i="2"/>
  <c r="G322" i="2"/>
  <c r="U321" i="2"/>
  <c r="T321" i="2"/>
  <c r="N321" i="2"/>
  <c r="O321" i="2" s="1"/>
  <c r="M321" i="2"/>
  <c r="K321" i="2"/>
  <c r="I321" i="2"/>
  <c r="G321" i="2"/>
  <c r="U320" i="2"/>
  <c r="T320" i="2"/>
  <c r="N320" i="2"/>
  <c r="O320" i="2" s="1"/>
  <c r="M320" i="2"/>
  <c r="K320" i="2"/>
  <c r="I320" i="2"/>
  <c r="G320" i="2"/>
  <c r="U319" i="2"/>
  <c r="T319" i="2"/>
  <c r="N319" i="2"/>
  <c r="O319" i="2" s="1"/>
  <c r="M319" i="2"/>
  <c r="K319" i="2"/>
  <c r="I319" i="2"/>
  <c r="G319" i="2"/>
  <c r="U318" i="2"/>
  <c r="T318" i="2"/>
  <c r="N318" i="2"/>
  <c r="O318" i="2" s="1"/>
  <c r="M318" i="2"/>
  <c r="K318" i="2"/>
  <c r="I318" i="2"/>
  <c r="G318" i="2"/>
  <c r="S317" i="2"/>
  <c r="R317" i="2"/>
  <c r="Q317" i="2"/>
  <c r="T317" i="2" s="1"/>
  <c r="P317" i="2"/>
  <c r="L317" i="2"/>
  <c r="J317" i="2"/>
  <c r="H317" i="2"/>
  <c r="F317" i="2"/>
  <c r="E317" i="2"/>
  <c r="D317" i="2"/>
  <c r="U316" i="2"/>
  <c r="T316" i="2"/>
  <c r="N316" i="2"/>
  <c r="O316" i="2" s="1"/>
  <c r="M316" i="2"/>
  <c r="K316" i="2"/>
  <c r="I316" i="2"/>
  <c r="G316" i="2"/>
  <c r="U315" i="2"/>
  <c r="T315" i="2"/>
  <c r="N315" i="2"/>
  <c r="O315" i="2" s="1"/>
  <c r="M315" i="2"/>
  <c r="K315" i="2"/>
  <c r="I315" i="2"/>
  <c r="G315" i="2"/>
  <c r="U314" i="2"/>
  <c r="T314" i="2"/>
  <c r="N314" i="2"/>
  <c r="O314" i="2" s="1"/>
  <c r="M314" i="2"/>
  <c r="K314" i="2"/>
  <c r="I314" i="2"/>
  <c r="G314" i="2"/>
  <c r="U313" i="2"/>
  <c r="T313" i="2"/>
  <c r="N313" i="2"/>
  <c r="O313" i="2" s="1"/>
  <c r="M313" i="2"/>
  <c r="K313" i="2"/>
  <c r="I313" i="2"/>
  <c r="G313" i="2"/>
  <c r="U312" i="2"/>
  <c r="T312" i="2"/>
  <c r="N312" i="2"/>
  <c r="O312" i="2" s="1"/>
  <c r="M312" i="2"/>
  <c r="K312" i="2"/>
  <c r="I312" i="2"/>
  <c r="G312" i="2"/>
  <c r="U311" i="2"/>
  <c r="T311" i="2"/>
  <c r="N311" i="2"/>
  <c r="O311" i="2" s="1"/>
  <c r="M311" i="2"/>
  <c r="K311" i="2"/>
  <c r="I311" i="2"/>
  <c r="G311" i="2"/>
  <c r="S310" i="2"/>
  <c r="R310" i="2"/>
  <c r="Q310" i="2"/>
  <c r="P310" i="2"/>
  <c r="L310" i="2"/>
  <c r="J310" i="2"/>
  <c r="H310" i="2"/>
  <c r="F310" i="2"/>
  <c r="E310" i="2"/>
  <c r="M310" i="2" s="1"/>
  <c r="D310" i="2"/>
  <c r="U309" i="2"/>
  <c r="T309" i="2"/>
  <c r="N309" i="2"/>
  <c r="O309" i="2" s="1"/>
  <c r="M309" i="2"/>
  <c r="K309" i="2"/>
  <c r="I309" i="2"/>
  <c r="G309" i="2"/>
  <c r="U308" i="2"/>
  <c r="T308" i="2"/>
  <c r="N308" i="2"/>
  <c r="O308" i="2" s="1"/>
  <c r="M308" i="2"/>
  <c r="K308" i="2"/>
  <c r="I308" i="2"/>
  <c r="G308" i="2"/>
  <c r="U307" i="2"/>
  <c r="T307" i="2"/>
  <c r="N307" i="2"/>
  <c r="O307" i="2" s="1"/>
  <c r="M307" i="2"/>
  <c r="K307" i="2"/>
  <c r="I307" i="2"/>
  <c r="G307" i="2"/>
  <c r="U306" i="2"/>
  <c r="T306" i="2"/>
  <c r="N306" i="2"/>
  <c r="O306" i="2" s="1"/>
  <c r="M306" i="2"/>
  <c r="K306" i="2"/>
  <c r="I306" i="2"/>
  <c r="G306" i="2"/>
  <c r="U305" i="2"/>
  <c r="T305" i="2"/>
  <c r="N305" i="2"/>
  <c r="O305" i="2" s="1"/>
  <c r="M305" i="2"/>
  <c r="K305" i="2"/>
  <c r="I305" i="2"/>
  <c r="G305" i="2"/>
  <c r="U304" i="2"/>
  <c r="T304" i="2"/>
  <c r="N304" i="2"/>
  <c r="O304" i="2" s="1"/>
  <c r="M304" i="2"/>
  <c r="K304" i="2"/>
  <c r="I304" i="2"/>
  <c r="G304" i="2"/>
  <c r="S303" i="2"/>
  <c r="R303" i="2"/>
  <c r="Q303" i="2"/>
  <c r="T303" i="2" s="1"/>
  <c r="P303" i="2"/>
  <c r="L303" i="2"/>
  <c r="J303" i="2"/>
  <c r="H303" i="2"/>
  <c r="F303" i="2"/>
  <c r="E303" i="2"/>
  <c r="D303" i="2"/>
  <c r="U302" i="2"/>
  <c r="T302" i="2"/>
  <c r="N302" i="2"/>
  <c r="O302" i="2" s="1"/>
  <c r="M302" i="2"/>
  <c r="K302" i="2"/>
  <c r="I302" i="2"/>
  <c r="G302" i="2"/>
  <c r="S299" i="2"/>
  <c r="T299" i="2" s="1"/>
  <c r="R299" i="2"/>
  <c r="Q299" i="2"/>
  <c r="P299" i="2"/>
  <c r="U299" i="2" s="1"/>
  <c r="L299" i="2"/>
  <c r="J299" i="2"/>
  <c r="H299" i="2"/>
  <c r="F299" i="2"/>
  <c r="E299" i="2"/>
  <c r="M299" i="2" s="1"/>
  <c r="D299" i="2"/>
  <c r="I299" i="2" s="1"/>
  <c r="S298" i="2"/>
  <c r="T298" i="2" s="1"/>
  <c r="R298" i="2"/>
  <c r="Q298" i="2"/>
  <c r="P298" i="2"/>
  <c r="L298" i="2"/>
  <c r="J298" i="2"/>
  <c r="H298" i="2"/>
  <c r="F298" i="2"/>
  <c r="E298" i="2"/>
  <c r="D298" i="2"/>
  <c r="U297" i="2"/>
  <c r="T297" i="2"/>
  <c r="N297" i="2"/>
  <c r="O297" i="2" s="1"/>
  <c r="M297" i="2"/>
  <c r="K297" i="2"/>
  <c r="I297" i="2"/>
  <c r="G297" i="2"/>
  <c r="U296" i="2"/>
  <c r="T296" i="2"/>
  <c r="N296" i="2"/>
  <c r="O296" i="2" s="1"/>
  <c r="M296" i="2"/>
  <c r="K296" i="2"/>
  <c r="I296" i="2"/>
  <c r="G296" i="2"/>
  <c r="U295" i="2"/>
  <c r="T295" i="2"/>
  <c r="N295" i="2"/>
  <c r="O295" i="2" s="1"/>
  <c r="M295" i="2"/>
  <c r="K295" i="2"/>
  <c r="I295" i="2"/>
  <c r="G295" i="2"/>
  <c r="U294" i="2"/>
  <c r="T294" i="2"/>
  <c r="N294" i="2"/>
  <c r="O294" i="2" s="1"/>
  <c r="M294" i="2"/>
  <c r="K294" i="2"/>
  <c r="I294" i="2"/>
  <c r="G294" i="2"/>
  <c r="U293" i="2"/>
  <c r="T293" i="2"/>
  <c r="N293" i="2"/>
  <c r="O293" i="2" s="1"/>
  <c r="M293" i="2"/>
  <c r="K293" i="2"/>
  <c r="I293" i="2"/>
  <c r="G293" i="2"/>
  <c r="S292" i="2"/>
  <c r="T292" i="2" s="1"/>
  <c r="R292" i="2"/>
  <c r="Q292" i="2"/>
  <c r="P292" i="2"/>
  <c r="U292" i="2" s="1"/>
  <c r="L292" i="2"/>
  <c r="J292" i="2"/>
  <c r="H292" i="2"/>
  <c r="F292" i="2"/>
  <c r="E292" i="2"/>
  <c r="M292" i="2" s="1"/>
  <c r="D292" i="2"/>
  <c r="I292" i="2" s="1"/>
  <c r="U291" i="2"/>
  <c r="T291" i="2"/>
  <c r="N291" i="2"/>
  <c r="O291" i="2" s="1"/>
  <c r="M291" i="2"/>
  <c r="K291" i="2"/>
  <c r="I291" i="2"/>
  <c r="G291" i="2"/>
  <c r="U290" i="2"/>
  <c r="T290" i="2"/>
  <c r="N290" i="2"/>
  <c r="O290" i="2" s="1"/>
  <c r="M290" i="2"/>
  <c r="K290" i="2"/>
  <c r="I290" i="2"/>
  <c r="G290" i="2"/>
  <c r="U289" i="2"/>
  <c r="T289" i="2"/>
  <c r="N289" i="2"/>
  <c r="O289" i="2" s="1"/>
  <c r="M289" i="2"/>
  <c r="K289" i="2"/>
  <c r="I289" i="2"/>
  <c r="G289" i="2"/>
  <c r="U288" i="2"/>
  <c r="T288" i="2"/>
  <c r="N288" i="2"/>
  <c r="O288" i="2" s="1"/>
  <c r="M288" i="2"/>
  <c r="K288" i="2"/>
  <c r="I288" i="2"/>
  <c r="G288" i="2"/>
  <c r="U287" i="2"/>
  <c r="T287" i="2"/>
  <c r="N287" i="2"/>
  <c r="O287" i="2" s="1"/>
  <c r="M287" i="2"/>
  <c r="K287" i="2"/>
  <c r="I287" i="2"/>
  <c r="G287" i="2"/>
  <c r="U286" i="2"/>
  <c r="T286" i="2"/>
  <c r="N286" i="2"/>
  <c r="O286" i="2" s="1"/>
  <c r="M286" i="2"/>
  <c r="K286" i="2"/>
  <c r="I286" i="2"/>
  <c r="G286" i="2"/>
  <c r="T285" i="2"/>
  <c r="S285" i="2"/>
  <c r="R285" i="2"/>
  <c r="Q285" i="2"/>
  <c r="P285" i="2"/>
  <c r="U285" i="2" s="1"/>
  <c r="L285" i="2"/>
  <c r="J285" i="2"/>
  <c r="H285" i="2"/>
  <c r="F285" i="2"/>
  <c r="E285" i="2"/>
  <c r="D285" i="2"/>
  <c r="U284" i="2"/>
  <c r="T284" i="2"/>
  <c r="N284" i="2"/>
  <c r="O284" i="2" s="1"/>
  <c r="M284" i="2"/>
  <c r="K284" i="2"/>
  <c r="I284" i="2"/>
  <c r="G284" i="2"/>
  <c r="U283" i="2"/>
  <c r="T283" i="2"/>
  <c r="N283" i="2"/>
  <c r="O283" i="2" s="1"/>
  <c r="M283" i="2"/>
  <c r="K283" i="2"/>
  <c r="I283" i="2"/>
  <c r="G283" i="2"/>
  <c r="U282" i="2"/>
  <c r="T282" i="2"/>
  <c r="N282" i="2"/>
  <c r="O282" i="2" s="1"/>
  <c r="M282" i="2"/>
  <c r="K282" i="2"/>
  <c r="I282" i="2"/>
  <c r="G282" i="2"/>
  <c r="U281" i="2"/>
  <c r="T281" i="2"/>
  <c r="N281" i="2"/>
  <c r="O281" i="2" s="1"/>
  <c r="M281" i="2"/>
  <c r="K281" i="2"/>
  <c r="I281" i="2"/>
  <c r="G281" i="2"/>
  <c r="U280" i="2"/>
  <c r="T280" i="2"/>
  <c r="N280" i="2"/>
  <c r="O280" i="2" s="1"/>
  <c r="M280" i="2"/>
  <c r="K280" i="2"/>
  <c r="I280" i="2"/>
  <c r="G280" i="2"/>
  <c r="U279" i="2"/>
  <c r="T279" i="2"/>
  <c r="N279" i="2"/>
  <c r="O279" i="2" s="1"/>
  <c r="M279" i="2"/>
  <c r="K279" i="2"/>
  <c r="I279" i="2"/>
  <c r="G279" i="2"/>
  <c r="U278" i="2"/>
  <c r="T278" i="2"/>
  <c r="N278" i="2"/>
  <c r="O278" i="2" s="1"/>
  <c r="M278" i="2"/>
  <c r="K278" i="2"/>
  <c r="I278" i="2"/>
  <c r="G278" i="2"/>
  <c r="U277" i="2"/>
  <c r="T277" i="2"/>
  <c r="N277" i="2"/>
  <c r="O277" i="2" s="1"/>
  <c r="M277" i="2"/>
  <c r="K277" i="2"/>
  <c r="I277" i="2"/>
  <c r="G277" i="2"/>
  <c r="U276" i="2"/>
  <c r="T276" i="2"/>
  <c r="N276" i="2"/>
  <c r="O276" i="2" s="1"/>
  <c r="M276" i="2"/>
  <c r="K276" i="2"/>
  <c r="I276" i="2"/>
  <c r="G276" i="2"/>
  <c r="S275" i="2"/>
  <c r="R275" i="2"/>
  <c r="Q275" i="2"/>
  <c r="P275" i="2"/>
  <c r="U275" i="2" s="1"/>
  <c r="L275" i="2"/>
  <c r="K275" i="2"/>
  <c r="J275" i="2"/>
  <c r="H275" i="2"/>
  <c r="F275" i="2"/>
  <c r="E275" i="2"/>
  <c r="M275" i="2" s="1"/>
  <c r="D275" i="2"/>
  <c r="I275" i="2" s="1"/>
  <c r="U274" i="2"/>
  <c r="T274" i="2"/>
  <c r="N274" i="2"/>
  <c r="O274" i="2" s="1"/>
  <c r="M274" i="2"/>
  <c r="K274" i="2"/>
  <c r="I274" i="2"/>
  <c r="G274" i="2"/>
  <c r="U273" i="2"/>
  <c r="T273" i="2"/>
  <c r="N273" i="2"/>
  <c r="O273" i="2" s="1"/>
  <c r="M273" i="2"/>
  <c r="K273" i="2"/>
  <c r="I273" i="2"/>
  <c r="G273" i="2"/>
  <c r="U272" i="2"/>
  <c r="T272" i="2"/>
  <c r="N272" i="2"/>
  <c r="O272" i="2" s="1"/>
  <c r="M272" i="2"/>
  <c r="K272" i="2"/>
  <c r="I272" i="2"/>
  <c r="G272" i="2"/>
  <c r="U271" i="2"/>
  <c r="T271" i="2"/>
  <c r="N271" i="2"/>
  <c r="O271" i="2" s="1"/>
  <c r="M271" i="2"/>
  <c r="K271" i="2"/>
  <c r="I271" i="2"/>
  <c r="G271" i="2"/>
  <c r="U270" i="2"/>
  <c r="T270" i="2"/>
  <c r="N270" i="2"/>
  <c r="O270" i="2" s="1"/>
  <c r="M270" i="2"/>
  <c r="K270" i="2"/>
  <c r="I270" i="2"/>
  <c r="G270" i="2"/>
  <c r="U269" i="2"/>
  <c r="T269" i="2"/>
  <c r="N269" i="2"/>
  <c r="O269" i="2" s="1"/>
  <c r="M269" i="2"/>
  <c r="K269" i="2"/>
  <c r="I269" i="2"/>
  <c r="G269" i="2"/>
  <c r="U268" i="2"/>
  <c r="T268" i="2"/>
  <c r="N268" i="2"/>
  <c r="O268" i="2" s="1"/>
  <c r="M268" i="2"/>
  <c r="K268" i="2"/>
  <c r="I268" i="2"/>
  <c r="G268" i="2"/>
  <c r="S267" i="2"/>
  <c r="R267" i="2"/>
  <c r="Q267" i="2"/>
  <c r="P267" i="2"/>
  <c r="L267" i="2"/>
  <c r="J267" i="2"/>
  <c r="H267" i="2"/>
  <c r="U267" i="2" s="1"/>
  <c r="F267" i="2"/>
  <c r="E267" i="2"/>
  <c r="D267" i="2"/>
  <c r="U266" i="2"/>
  <c r="T266" i="2"/>
  <c r="N266" i="2"/>
  <c r="O266" i="2" s="1"/>
  <c r="M266" i="2"/>
  <c r="K266" i="2"/>
  <c r="I266" i="2"/>
  <c r="G266" i="2"/>
  <c r="U265" i="2"/>
  <c r="T265" i="2"/>
  <c r="N265" i="2"/>
  <c r="O265" i="2" s="1"/>
  <c r="M265" i="2"/>
  <c r="K265" i="2"/>
  <c r="I265" i="2"/>
  <c r="G265" i="2"/>
  <c r="U264" i="2"/>
  <c r="T264" i="2"/>
  <c r="N264" i="2"/>
  <c r="O264" i="2" s="1"/>
  <c r="M264" i="2"/>
  <c r="K264" i="2"/>
  <c r="I264" i="2"/>
  <c r="G264" i="2"/>
  <c r="U263" i="2"/>
  <c r="T263" i="2"/>
  <c r="N263" i="2"/>
  <c r="O263" i="2" s="1"/>
  <c r="M263" i="2"/>
  <c r="K263" i="2"/>
  <c r="I263" i="2"/>
  <c r="G263" i="2"/>
  <c r="S260" i="2"/>
  <c r="R260" i="2"/>
  <c r="Q260" i="2"/>
  <c r="T260" i="2" s="1"/>
  <c r="P260" i="2"/>
  <c r="L260" i="2"/>
  <c r="K260" i="2"/>
  <c r="J260" i="2"/>
  <c r="H260" i="2"/>
  <c r="F260" i="2"/>
  <c r="E260" i="2"/>
  <c r="M260" i="2" s="1"/>
  <c r="D260" i="2"/>
  <c r="T259" i="2"/>
  <c r="S259" i="2"/>
  <c r="R259" i="2"/>
  <c r="Q259" i="2"/>
  <c r="P259" i="2"/>
  <c r="L259" i="2"/>
  <c r="J259" i="2"/>
  <c r="H259" i="2"/>
  <c r="N259" i="2" s="1"/>
  <c r="F259" i="2"/>
  <c r="E259" i="2"/>
  <c r="M259" i="2" s="1"/>
  <c r="D259" i="2"/>
  <c r="U258" i="2"/>
  <c r="T258" i="2"/>
  <c r="N258" i="2"/>
  <c r="O258" i="2" s="1"/>
  <c r="M258" i="2"/>
  <c r="K258" i="2"/>
  <c r="I258" i="2"/>
  <c r="G258" i="2"/>
  <c r="U257" i="2"/>
  <c r="T257" i="2"/>
  <c r="N257" i="2"/>
  <c r="O257" i="2" s="1"/>
  <c r="M257" i="2"/>
  <c r="K257" i="2"/>
  <c r="I257" i="2"/>
  <c r="G257" i="2"/>
  <c r="U256" i="2"/>
  <c r="T256" i="2"/>
  <c r="N256" i="2"/>
  <c r="O256" i="2" s="1"/>
  <c r="M256" i="2"/>
  <c r="K256" i="2"/>
  <c r="I256" i="2"/>
  <c r="G256" i="2"/>
  <c r="U255" i="2"/>
  <c r="T255" i="2"/>
  <c r="N255" i="2"/>
  <c r="O255" i="2" s="1"/>
  <c r="M255" i="2"/>
  <c r="K255" i="2"/>
  <c r="I255" i="2"/>
  <c r="G255" i="2"/>
  <c r="S254" i="2"/>
  <c r="R254" i="2"/>
  <c r="Q254" i="2"/>
  <c r="T254" i="2" s="1"/>
  <c r="P254" i="2"/>
  <c r="U254" i="2" s="1"/>
  <c r="L254" i="2"/>
  <c r="K254" i="2"/>
  <c r="J254" i="2"/>
  <c r="H254" i="2"/>
  <c r="F254" i="2"/>
  <c r="N254" i="2" s="1"/>
  <c r="E254" i="2"/>
  <c r="D254" i="2"/>
  <c r="I254" i="2" s="1"/>
  <c r="U253" i="2"/>
  <c r="T253" i="2"/>
  <c r="N253" i="2"/>
  <c r="O253" i="2" s="1"/>
  <c r="M253" i="2"/>
  <c r="K253" i="2"/>
  <c r="I253" i="2"/>
  <c r="G253" i="2"/>
  <c r="U252" i="2"/>
  <c r="T252" i="2"/>
  <c r="N252" i="2"/>
  <c r="O252" i="2" s="1"/>
  <c r="M252" i="2"/>
  <c r="K252" i="2"/>
  <c r="I252" i="2"/>
  <c r="G252" i="2"/>
  <c r="U251" i="2"/>
  <c r="T251" i="2"/>
  <c r="N251" i="2"/>
  <c r="O251" i="2" s="1"/>
  <c r="M251" i="2"/>
  <c r="K251" i="2"/>
  <c r="I251" i="2"/>
  <c r="G251" i="2"/>
  <c r="U250" i="2"/>
  <c r="T250" i="2"/>
  <c r="N250" i="2"/>
  <c r="O250" i="2" s="1"/>
  <c r="M250" i="2"/>
  <c r="K250" i="2"/>
  <c r="I250" i="2"/>
  <c r="G250" i="2"/>
  <c r="U249" i="2"/>
  <c r="T249" i="2"/>
  <c r="N249" i="2"/>
  <c r="O249" i="2" s="1"/>
  <c r="M249" i="2"/>
  <c r="K249" i="2"/>
  <c r="I249" i="2"/>
  <c r="G249" i="2"/>
  <c r="U248" i="2"/>
  <c r="T248" i="2"/>
  <c r="N248" i="2"/>
  <c r="O248" i="2" s="1"/>
  <c r="M248" i="2"/>
  <c r="K248" i="2"/>
  <c r="I248" i="2"/>
  <c r="G248" i="2"/>
  <c r="T247" i="2"/>
  <c r="S247" i="2"/>
  <c r="R247" i="2"/>
  <c r="Q247" i="2"/>
  <c r="P247" i="2"/>
  <c r="U247" i="2" s="1"/>
  <c r="L247" i="2"/>
  <c r="J247" i="2"/>
  <c r="K247" i="2" s="1"/>
  <c r="H247" i="2"/>
  <c r="F247" i="2"/>
  <c r="N247" i="2" s="1"/>
  <c r="E247" i="2"/>
  <c r="D247" i="2"/>
  <c r="U246" i="2"/>
  <c r="T246" i="2"/>
  <c r="N246" i="2"/>
  <c r="O246" i="2" s="1"/>
  <c r="M246" i="2"/>
  <c r="K246" i="2"/>
  <c r="I246" i="2"/>
  <c r="G246" i="2"/>
  <c r="U245" i="2"/>
  <c r="T245" i="2"/>
  <c r="N245" i="2"/>
  <c r="O245" i="2" s="1"/>
  <c r="M245" i="2"/>
  <c r="K245" i="2"/>
  <c r="I245" i="2"/>
  <c r="G245" i="2"/>
  <c r="U244" i="2"/>
  <c r="T244" i="2"/>
  <c r="N244" i="2"/>
  <c r="O244" i="2" s="1"/>
  <c r="M244" i="2"/>
  <c r="K244" i="2"/>
  <c r="I244" i="2"/>
  <c r="G244" i="2"/>
  <c r="U243" i="2"/>
  <c r="T243" i="2"/>
  <c r="N243" i="2"/>
  <c r="O243" i="2" s="1"/>
  <c r="M243" i="2"/>
  <c r="K243" i="2"/>
  <c r="I243" i="2"/>
  <c r="G243" i="2"/>
  <c r="U242" i="2"/>
  <c r="T242" i="2"/>
  <c r="N242" i="2"/>
  <c r="O242" i="2" s="1"/>
  <c r="M242" i="2"/>
  <c r="K242" i="2"/>
  <c r="I242" i="2"/>
  <c r="G242" i="2"/>
  <c r="U241" i="2"/>
  <c r="T241" i="2"/>
  <c r="N241" i="2"/>
  <c r="O241" i="2" s="1"/>
  <c r="M241" i="2"/>
  <c r="K241" i="2"/>
  <c r="I241" i="2"/>
  <c r="G241" i="2"/>
  <c r="T240" i="2"/>
  <c r="S240" i="2"/>
  <c r="R240" i="2"/>
  <c r="Q240" i="2"/>
  <c r="P240" i="2"/>
  <c r="L240" i="2"/>
  <c r="J240" i="2"/>
  <c r="H240" i="2"/>
  <c r="F240" i="2"/>
  <c r="E240" i="2"/>
  <c r="K240" i="2" s="1"/>
  <c r="D240" i="2"/>
  <c r="U239" i="2"/>
  <c r="T239" i="2"/>
  <c r="N239" i="2"/>
  <c r="O239" i="2" s="1"/>
  <c r="M239" i="2"/>
  <c r="K239" i="2"/>
  <c r="I239" i="2"/>
  <c r="G239" i="2"/>
  <c r="U238" i="2"/>
  <c r="T238" i="2"/>
  <c r="N238" i="2"/>
  <c r="O238" i="2" s="1"/>
  <c r="M238" i="2"/>
  <c r="K238" i="2"/>
  <c r="I238" i="2"/>
  <c r="G238" i="2"/>
  <c r="U237" i="2"/>
  <c r="T237" i="2"/>
  <c r="N237" i="2"/>
  <c r="O237" i="2" s="1"/>
  <c r="M237" i="2"/>
  <c r="K237" i="2"/>
  <c r="I237" i="2"/>
  <c r="G237" i="2"/>
  <c r="U236" i="2"/>
  <c r="T236" i="2"/>
  <c r="N236" i="2"/>
  <c r="O236" i="2" s="1"/>
  <c r="M236" i="2"/>
  <c r="K236" i="2"/>
  <c r="I236" i="2"/>
  <c r="G236" i="2"/>
  <c r="U235" i="2"/>
  <c r="T235" i="2"/>
  <c r="N235" i="2"/>
  <c r="O235" i="2" s="1"/>
  <c r="M235" i="2"/>
  <c r="K235" i="2"/>
  <c r="I235" i="2"/>
  <c r="G235" i="2"/>
  <c r="U234" i="2"/>
  <c r="T234" i="2"/>
  <c r="N234" i="2"/>
  <c r="O234" i="2" s="1"/>
  <c r="M234" i="2"/>
  <c r="K234" i="2"/>
  <c r="I234" i="2"/>
  <c r="G234" i="2"/>
  <c r="S231" i="2"/>
  <c r="R231" i="2"/>
  <c r="Q231" i="2"/>
  <c r="T231" i="2" s="1"/>
  <c r="P231" i="2"/>
  <c r="U231" i="2" s="1"/>
  <c r="L231" i="2"/>
  <c r="J231" i="2"/>
  <c r="K231" i="2" s="1"/>
  <c r="H231" i="2"/>
  <c r="F231" i="2"/>
  <c r="E231" i="2"/>
  <c r="D231" i="2"/>
  <c r="T230" i="2"/>
  <c r="S230" i="2"/>
  <c r="R230" i="2"/>
  <c r="Q230" i="2"/>
  <c r="P230" i="2"/>
  <c r="U230" i="2" s="1"/>
  <c r="L230" i="2"/>
  <c r="J230" i="2"/>
  <c r="H230" i="2"/>
  <c r="F230" i="2"/>
  <c r="N230" i="2" s="1"/>
  <c r="E230" i="2"/>
  <c r="K230" i="2" s="1"/>
  <c r="D230" i="2"/>
  <c r="U229" i="2"/>
  <c r="T229" i="2"/>
  <c r="N229" i="2"/>
  <c r="O229" i="2" s="1"/>
  <c r="M229" i="2"/>
  <c r="K229" i="2"/>
  <c r="I229" i="2"/>
  <c r="G229" i="2"/>
  <c r="U228" i="2"/>
  <c r="T228" i="2"/>
  <c r="N228" i="2"/>
  <c r="O228" i="2" s="1"/>
  <c r="M228" i="2"/>
  <c r="K228" i="2"/>
  <c r="I228" i="2"/>
  <c r="G228" i="2"/>
  <c r="U227" i="2"/>
  <c r="T227" i="2"/>
  <c r="N227" i="2"/>
  <c r="O227" i="2" s="1"/>
  <c r="M227" i="2"/>
  <c r="K227" i="2"/>
  <c r="I227" i="2"/>
  <c r="G227" i="2"/>
  <c r="U226" i="2"/>
  <c r="T226" i="2"/>
  <c r="N226" i="2"/>
  <c r="O226" i="2" s="1"/>
  <c r="M226" i="2"/>
  <c r="K226" i="2"/>
  <c r="I226" i="2"/>
  <c r="G226" i="2"/>
  <c r="U225" i="2"/>
  <c r="T225" i="2"/>
  <c r="N225" i="2"/>
  <c r="O225" i="2" s="1"/>
  <c r="M225" i="2"/>
  <c r="K225" i="2"/>
  <c r="I225" i="2"/>
  <c r="G225" i="2"/>
  <c r="S224" i="2"/>
  <c r="R224" i="2"/>
  <c r="Q224" i="2"/>
  <c r="T224" i="2" s="1"/>
  <c r="P224" i="2"/>
  <c r="U224" i="2" s="1"/>
  <c r="L224" i="2"/>
  <c r="J224" i="2"/>
  <c r="K224" i="2" s="1"/>
  <c r="H224" i="2"/>
  <c r="F224" i="2"/>
  <c r="N224" i="2" s="1"/>
  <c r="E224" i="2"/>
  <c r="D224" i="2"/>
  <c r="I224" i="2" s="1"/>
  <c r="U223" i="2"/>
  <c r="T223" i="2"/>
  <c r="N223" i="2"/>
  <c r="O223" i="2" s="1"/>
  <c r="M223" i="2"/>
  <c r="K223" i="2"/>
  <c r="I223" i="2"/>
  <c r="G223" i="2"/>
  <c r="U222" i="2"/>
  <c r="T222" i="2"/>
  <c r="N222" i="2"/>
  <c r="O222" i="2" s="1"/>
  <c r="M222" i="2"/>
  <c r="K222" i="2"/>
  <c r="I222" i="2"/>
  <c r="G222" i="2"/>
  <c r="U221" i="2"/>
  <c r="T221" i="2"/>
  <c r="N221" i="2"/>
  <c r="O221" i="2" s="1"/>
  <c r="M221" i="2"/>
  <c r="K221" i="2"/>
  <c r="I221" i="2"/>
  <c r="G221" i="2"/>
  <c r="U220" i="2"/>
  <c r="T220" i="2"/>
  <c r="N220" i="2"/>
  <c r="O220" i="2" s="1"/>
  <c r="M220" i="2"/>
  <c r="K220" i="2"/>
  <c r="I220" i="2"/>
  <c r="G220" i="2"/>
  <c r="U219" i="2"/>
  <c r="T219" i="2"/>
  <c r="N219" i="2"/>
  <c r="O219" i="2" s="1"/>
  <c r="M219" i="2"/>
  <c r="K219" i="2"/>
  <c r="I219" i="2"/>
  <c r="G219" i="2"/>
  <c r="U218" i="2"/>
  <c r="T218" i="2"/>
  <c r="N218" i="2"/>
  <c r="O218" i="2" s="1"/>
  <c r="M218" i="2"/>
  <c r="K218" i="2"/>
  <c r="I218" i="2"/>
  <c r="G218" i="2"/>
  <c r="U217" i="2"/>
  <c r="T217" i="2"/>
  <c r="N217" i="2"/>
  <c r="O217" i="2" s="1"/>
  <c r="M217" i="2"/>
  <c r="K217" i="2"/>
  <c r="I217" i="2"/>
  <c r="G217" i="2"/>
  <c r="S216" i="2"/>
  <c r="T216" i="2" s="1"/>
  <c r="R216" i="2"/>
  <c r="Q216" i="2"/>
  <c r="P216" i="2"/>
  <c r="L216" i="2"/>
  <c r="J216" i="2"/>
  <c r="H216" i="2"/>
  <c r="F216" i="2"/>
  <c r="E216" i="2"/>
  <c r="D216" i="2"/>
  <c r="U215" i="2"/>
  <c r="T215" i="2"/>
  <c r="N215" i="2"/>
  <c r="O215" i="2" s="1"/>
  <c r="M215" i="2"/>
  <c r="K215" i="2"/>
  <c r="I215" i="2"/>
  <c r="G215" i="2"/>
  <c r="U214" i="2"/>
  <c r="T214" i="2"/>
  <c r="N214" i="2"/>
  <c r="O214" i="2" s="1"/>
  <c r="M214" i="2"/>
  <c r="K214" i="2"/>
  <c r="I214" i="2"/>
  <c r="G214" i="2"/>
  <c r="U213" i="2"/>
  <c r="T213" i="2"/>
  <c r="N213" i="2"/>
  <c r="O213" i="2" s="1"/>
  <c r="M213" i="2"/>
  <c r="K213" i="2"/>
  <c r="I213" i="2"/>
  <c r="G213" i="2"/>
  <c r="U212" i="2"/>
  <c r="T212" i="2"/>
  <c r="N212" i="2"/>
  <c r="O212" i="2" s="1"/>
  <c r="M212" i="2"/>
  <c r="K212" i="2"/>
  <c r="I212" i="2"/>
  <c r="G212" i="2"/>
  <c r="U211" i="2"/>
  <c r="T211" i="2"/>
  <c r="N211" i="2"/>
  <c r="O211" i="2" s="1"/>
  <c r="M211" i="2"/>
  <c r="K211" i="2"/>
  <c r="I211" i="2"/>
  <c r="G211" i="2"/>
  <c r="U210" i="2"/>
  <c r="T210" i="2"/>
  <c r="N210" i="2"/>
  <c r="O210" i="2" s="1"/>
  <c r="M210" i="2"/>
  <c r="K210" i="2"/>
  <c r="I210" i="2"/>
  <c r="G210" i="2"/>
  <c r="U209" i="2"/>
  <c r="T209" i="2"/>
  <c r="N209" i="2"/>
  <c r="O209" i="2" s="1"/>
  <c r="M209" i="2"/>
  <c r="K209" i="2"/>
  <c r="I209" i="2"/>
  <c r="G209" i="2"/>
  <c r="U208" i="2"/>
  <c r="T208" i="2"/>
  <c r="N208" i="2"/>
  <c r="O208" i="2" s="1"/>
  <c r="M208" i="2"/>
  <c r="K208" i="2"/>
  <c r="I208" i="2"/>
  <c r="G208" i="2"/>
  <c r="S205" i="2"/>
  <c r="R205" i="2"/>
  <c r="Q205" i="2"/>
  <c r="T205" i="2" s="1"/>
  <c r="P205" i="2"/>
  <c r="U205" i="2" s="1"/>
  <c r="L205" i="2"/>
  <c r="J205" i="2"/>
  <c r="K205" i="2" s="1"/>
  <c r="H205" i="2"/>
  <c r="F205" i="2"/>
  <c r="E205" i="2"/>
  <c r="D205" i="2"/>
  <c r="T204" i="2"/>
  <c r="S204" i="2"/>
  <c r="R204" i="2"/>
  <c r="Q204" i="2"/>
  <c r="P204" i="2"/>
  <c r="U204" i="2" s="1"/>
  <c r="L204" i="2"/>
  <c r="J204" i="2"/>
  <c r="H204" i="2"/>
  <c r="F204" i="2"/>
  <c r="N204" i="2" s="1"/>
  <c r="E204" i="2"/>
  <c r="K204" i="2" s="1"/>
  <c r="D204" i="2"/>
  <c r="U203" i="2"/>
  <c r="T203" i="2"/>
  <c r="N203" i="2"/>
  <c r="O203" i="2" s="1"/>
  <c r="M203" i="2"/>
  <c r="K203" i="2"/>
  <c r="I203" i="2"/>
  <c r="G203" i="2"/>
  <c r="U202" i="2"/>
  <c r="T202" i="2"/>
  <c r="N202" i="2"/>
  <c r="O202" i="2" s="1"/>
  <c r="M202" i="2"/>
  <c r="K202" i="2"/>
  <c r="I202" i="2"/>
  <c r="G202" i="2"/>
  <c r="U201" i="2"/>
  <c r="T201" i="2"/>
  <c r="N201" i="2"/>
  <c r="O201" i="2" s="1"/>
  <c r="M201" i="2"/>
  <c r="K201" i="2"/>
  <c r="I201" i="2"/>
  <c r="G201" i="2"/>
  <c r="U200" i="2"/>
  <c r="T200" i="2"/>
  <c r="N200" i="2"/>
  <c r="O200" i="2" s="1"/>
  <c r="M200" i="2"/>
  <c r="K200" i="2"/>
  <c r="I200" i="2"/>
  <c r="G200" i="2"/>
  <c r="U199" i="2"/>
  <c r="T199" i="2"/>
  <c r="N199" i="2"/>
  <c r="O199" i="2" s="1"/>
  <c r="M199" i="2"/>
  <c r="K199" i="2"/>
  <c r="I199" i="2"/>
  <c r="G199" i="2"/>
  <c r="S198" i="2"/>
  <c r="R198" i="2"/>
  <c r="Q198" i="2"/>
  <c r="T198" i="2" s="1"/>
  <c r="P198" i="2"/>
  <c r="U198" i="2" s="1"/>
  <c r="L198" i="2"/>
  <c r="J198" i="2"/>
  <c r="K198" i="2" s="1"/>
  <c r="H198" i="2"/>
  <c r="F198" i="2"/>
  <c r="N198" i="2" s="1"/>
  <c r="E198" i="2"/>
  <c r="D198" i="2"/>
  <c r="I198" i="2" s="1"/>
  <c r="U197" i="2"/>
  <c r="T197" i="2"/>
  <c r="N197" i="2"/>
  <c r="O197" i="2" s="1"/>
  <c r="M197" i="2"/>
  <c r="K197" i="2"/>
  <c r="I197" i="2"/>
  <c r="G197" i="2"/>
  <c r="U196" i="2"/>
  <c r="T196" i="2"/>
  <c r="N196" i="2"/>
  <c r="O196" i="2" s="1"/>
  <c r="M196" i="2"/>
  <c r="K196" i="2"/>
  <c r="I196" i="2"/>
  <c r="G196" i="2"/>
  <c r="U195" i="2"/>
  <c r="T195" i="2"/>
  <c r="N195" i="2"/>
  <c r="O195" i="2" s="1"/>
  <c r="M195" i="2"/>
  <c r="K195" i="2"/>
  <c r="I195" i="2"/>
  <c r="G195" i="2"/>
  <c r="U194" i="2"/>
  <c r="T194" i="2"/>
  <c r="N194" i="2"/>
  <c r="O194" i="2" s="1"/>
  <c r="M194" i="2"/>
  <c r="K194" i="2"/>
  <c r="I194" i="2"/>
  <c r="G194" i="2"/>
  <c r="U193" i="2"/>
  <c r="T193" i="2"/>
  <c r="N193" i="2"/>
  <c r="O193" i="2" s="1"/>
  <c r="M193" i="2"/>
  <c r="K193" i="2"/>
  <c r="I193" i="2"/>
  <c r="G193" i="2"/>
  <c r="U192" i="2"/>
  <c r="T192" i="2"/>
  <c r="N192" i="2"/>
  <c r="O192" i="2" s="1"/>
  <c r="M192" i="2"/>
  <c r="K192" i="2"/>
  <c r="I192" i="2"/>
  <c r="G192" i="2"/>
  <c r="T191" i="2"/>
  <c r="S191" i="2"/>
  <c r="R191" i="2"/>
  <c r="Q191" i="2"/>
  <c r="P191" i="2"/>
  <c r="L191" i="2"/>
  <c r="J191" i="2"/>
  <c r="H191" i="2"/>
  <c r="F191" i="2"/>
  <c r="E191" i="2"/>
  <c r="D191" i="2"/>
  <c r="U190" i="2"/>
  <c r="T190" i="2"/>
  <c r="N190" i="2"/>
  <c r="O190" i="2" s="1"/>
  <c r="M190" i="2"/>
  <c r="K190" i="2"/>
  <c r="I190" i="2"/>
  <c r="G190" i="2"/>
  <c r="U189" i="2"/>
  <c r="T189" i="2"/>
  <c r="N189" i="2"/>
  <c r="O189" i="2" s="1"/>
  <c r="M189" i="2"/>
  <c r="K189" i="2"/>
  <c r="I189" i="2"/>
  <c r="G189" i="2"/>
  <c r="U188" i="2"/>
  <c r="T188" i="2"/>
  <c r="N188" i="2"/>
  <c r="O188" i="2" s="1"/>
  <c r="M188" i="2"/>
  <c r="K188" i="2"/>
  <c r="I188" i="2"/>
  <c r="G188" i="2"/>
  <c r="U187" i="2"/>
  <c r="T187" i="2"/>
  <c r="N187" i="2"/>
  <c r="O187" i="2" s="1"/>
  <c r="M187" i="2"/>
  <c r="K187" i="2"/>
  <c r="I187" i="2"/>
  <c r="G187" i="2"/>
  <c r="U186" i="2"/>
  <c r="T186" i="2"/>
  <c r="N186" i="2"/>
  <c r="O186" i="2" s="1"/>
  <c r="M186" i="2"/>
  <c r="K186" i="2"/>
  <c r="I186" i="2"/>
  <c r="G186" i="2"/>
  <c r="T185" i="2"/>
  <c r="S185" i="2"/>
  <c r="R185" i="2"/>
  <c r="Q185" i="2"/>
  <c r="P185" i="2"/>
  <c r="L185" i="2"/>
  <c r="J185" i="2"/>
  <c r="K185" i="2" s="1"/>
  <c r="H185" i="2"/>
  <c r="F185" i="2"/>
  <c r="E185" i="2"/>
  <c r="M185" i="2" s="1"/>
  <c r="D185" i="2"/>
  <c r="U184" i="2"/>
  <c r="T184" i="2"/>
  <c r="N184" i="2"/>
  <c r="O184" i="2" s="1"/>
  <c r="M184" i="2"/>
  <c r="K184" i="2"/>
  <c r="I184" i="2"/>
  <c r="G184" i="2"/>
  <c r="U183" i="2"/>
  <c r="T183" i="2"/>
  <c r="N183" i="2"/>
  <c r="O183" i="2" s="1"/>
  <c r="M183" i="2"/>
  <c r="K183" i="2"/>
  <c r="I183" i="2"/>
  <c r="G183" i="2"/>
  <c r="U182" i="2"/>
  <c r="T182" i="2"/>
  <c r="N182" i="2"/>
  <c r="O182" i="2" s="1"/>
  <c r="M182" i="2"/>
  <c r="K182" i="2"/>
  <c r="I182" i="2"/>
  <c r="G182" i="2"/>
  <c r="U181" i="2"/>
  <c r="T181" i="2"/>
  <c r="N181" i="2"/>
  <c r="O181" i="2" s="1"/>
  <c r="M181" i="2"/>
  <c r="K181" i="2"/>
  <c r="I181" i="2"/>
  <c r="G181" i="2"/>
  <c r="U180" i="2"/>
  <c r="T180" i="2"/>
  <c r="N180" i="2"/>
  <c r="O180" i="2" s="1"/>
  <c r="M180" i="2"/>
  <c r="K180" i="2"/>
  <c r="I180" i="2"/>
  <c r="G180" i="2"/>
  <c r="S179" i="2"/>
  <c r="T179" i="2" s="1"/>
  <c r="R179" i="2"/>
  <c r="Q179" i="2"/>
  <c r="P179" i="2"/>
  <c r="L179" i="2"/>
  <c r="J179" i="2"/>
  <c r="H179" i="2"/>
  <c r="F179" i="2"/>
  <c r="E179" i="2"/>
  <c r="K179" i="2" s="1"/>
  <c r="D179" i="2"/>
  <c r="U178" i="2"/>
  <c r="T178" i="2"/>
  <c r="N178" i="2"/>
  <c r="O178" i="2" s="1"/>
  <c r="M178" i="2"/>
  <c r="K178" i="2"/>
  <c r="I178" i="2"/>
  <c r="G178" i="2"/>
  <c r="U177" i="2"/>
  <c r="T177" i="2"/>
  <c r="N177" i="2"/>
  <c r="O177" i="2" s="1"/>
  <c r="M177" i="2"/>
  <c r="K177" i="2"/>
  <c r="I177" i="2"/>
  <c r="G177" i="2"/>
  <c r="U176" i="2"/>
  <c r="T176" i="2"/>
  <c r="N176" i="2"/>
  <c r="O176" i="2" s="1"/>
  <c r="M176" i="2"/>
  <c r="K176" i="2"/>
  <c r="I176" i="2"/>
  <c r="G176" i="2"/>
  <c r="U175" i="2"/>
  <c r="T175" i="2"/>
  <c r="N175" i="2"/>
  <c r="O175" i="2" s="1"/>
  <c r="M175" i="2"/>
  <c r="K175" i="2"/>
  <c r="I175" i="2"/>
  <c r="G175" i="2"/>
  <c r="U174" i="2"/>
  <c r="T174" i="2"/>
  <c r="N174" i="2"/>
  <c r="O174" i="2" s="1"/>
  <c r="M174" i="2"/>
  <c r="K174" i="2"/>
  <c r="I174" i="2"/>
  <c r="G174" i="2"/>
  <c r="U173" i="2"/>
  <c r="T173" i="2"/>
  <c r="N173" i="2"/>
  <c r="O173" i="2" s="1"/>
  <c r="M173" i="2"/>
  <c r="K173" i="2"/>
  <c r="I173" i="2"/>
  <c r="G173" i="2"/>
  <c r="S170" i="2"/>
  <c r="R170" i="2"/>
  <c r="Q170" i="2"/>
  <c r="P170" i="2"/>
  <c r="L170" i="2"/>
  <c r="J170" i="2"/>
  <c r="H170" i="2"/>
  <c r="U170" i="2" s="1"/>
  <c r="F170" i="2"/>
  <c r="G170" i="2" s="1"/>
  <c r="E170" i="2"/>
  <c r="D170" i="2"/>
  <c r="I170" i="2" s="1"/>
  <c r="S169" i="2"/>
  <c r="R169" i="2"/>
  <c r="Q169" i="2"/>
  <c r="T169" i="2" s="1"/>
  <c r="P169" i="2"/>
  <c r="L169" i="2"/>
  <c r="J169" i="2"/>
  <c r="H169" i="2"/>
  <c r="F169" i="2"/>
  <c r="E169" i="2"/>
  <c r="K169" i="2" s="1"/>
  <c r="D169" i="2"/>
  <c r="U168" i="2"/>
  <c r="T168" i="2"/>
  <c r="N168" i="2"/>
  <c r="O168" i="2" s="1"/>
  <c r="M168" i="2"/>
  <c r="K168" i="2"/>
  <c r="I168" i="2"/>
  <c r="G168" i="2"/>
  <c r="U167" i="2"/>
  <c r="T167" i="2"/>
  <c r="N167" i="2"/>
  <c r="O167" i="2" s="1"/>
  <c r="M167" i="2"/>
  <c r="K167" i="2"/>
  <c r="I167" i="2"/>
  <c r="G167" i="2"/>
  <c r="U166" i="2"/>
  <c r="T166" i="2"/>
  <c r="N166" i="2"/>
  <c r="O166" i="2" s="1"/>
  <c r="M166" i="2"/>
  <c r="K166" i="2"/>
  <c r="I166" i="2"/>
  <c r="G166" i="2"/>
  <c r="U165" i="2"/>
  <c r="T165" i="2"/>
  <c r="N165" i="2"/>
  <c r="O165" i="2" s="1"/>
  <c r="M165" i="2"/>
  <c r="K165" i="2"/>
  <c r="I165" i="2"/>
  <c r="G165" i="2"/>
  <c r="U164" i="2"/>
  <c r="T164" i="2"/>
  <c r="N164" i="2"/>
  <c r="O164" i="2" s="1"/>
  <c r="M164" i="2"/>
  <c r="K164" i="2"/>
  <c r="I164" i="2"/>
  <c r="G164" i="2"/>
  <c r="S163" i="2"/>
  <c r="R163" i="2"/>
  <c r="Q163" i="2"/>
  <c r="T163" i="2" s="1"/>
  <c r="P163" i="2"/>
  <c r="M163" i="2"/>
  <c r="L163" i="2"/>
  <c r="J163" i="2"/>
  <c r="H163" i="2"/>
  <c r="U163" i="2" s="1"/>
  <c r="F163" i="2"/>
  <c r="G163" i="2" s="1"/>
  <c r="E163" i="2"/>
  <c r="K163" i="2" s="1"/>
  <c r="D163" i="2"/>
  <c r="U162" i="2"/>
  <c r="T162" i="2"/>
  <c r="N162" i="2"/>
  <c r="O162" i="2" s="1"/>
  <c r="M162" i="2"/>
  <c r="K162" i="2"/>
  <c r="I162" i="2"/>
  <c r="G162" i="2"/>
  <c r="U161" i="2"/>
  <c r="T161" i="2"/>
  <c r="N161" i="2"/>
  <c r="O161" i="2" s="1"/>
  <c r="M161" i="2"/>
  <c r="K161" i="2"/>
  <c r="I161" i="2"/>
  <c r="G161" i="2"/>
  <c r="U160" i="2"/>
  <c r="T160" i="2"/>
  <c r="N160" i="2"/>
  <c r="O160" i="2" s="1"/>
  <c r="M160" i="2"/>
  <c r="K160" i="2"/>
  <c r="I160" i="2"/>
  <c r="G160" i="2"/>
  <c r="U159" i="2"/>
  <c r="T159" i="2"/>
  <c r="N159" i="2"/>
  <c r="O159" i="2" s="1"/>
  <c r="M159" i="2"/>
  <c r="K159" i="2"/>
  <c r="I159" i="2"/>
  <c r="G159" i="2"/>
  <c r="U158" i="2"/>
  <c r="T158" i="2"/>
  <c r="N158" i="2"/>
  <c r="O158" i="2" s="1"/>
  <c r="M158" i="2"/>
  <c r="K158" i="2"/>
  <c r="I158" i="2"/>
  <c r="G158" i="2"/>
  <c r="S157" i="2"/>
  <c r="R157" i="2"/>
  <c r="Q157" i="2"/>
  <c r="P157" i="2"/>
  <c r="L157" i="2"/>
  <c r="K157" i="2"/>
  <c r="J157" i="2"/>
  <c r="H157" i="2"/>
  <c r="F157" i="2"/>
  <c r="E157" i="2"/>
  <c r="D157" i="2"/>
  <c r="U156" i="2"/>
  <c r="T156" i="2"/>
  <c r="N156" i="2"/>
  <c r="O156" i="2" s="1"/>
  <c r="M156" i="2"/>
  <c r="K156" i="2"/>
  <c r="I156" i="2"/>
  <c r="G156" i="2"/>
  <c r="U155" i="2"/>
  <c r="T155" i="2"/>
  <c r="N155" i="2"/>
  <c r="O155" i="2" s="1"/>
  <c r="M155" i="2"/>
  <c r="K155" i="2"/>
  <c r="I155" i="2"/>
  <c r="G155" i="2"/>
  <c r="U154" i="2"/>
  <c r="T154" i="2"/>
  <c r="N154" i="2"/>
  <c r="O154" i="2" s="1"/>
  <c r="M154" i="2"/>
  <c r="K154" i="2"/>
  <c r="I154" i="2"/>
  <c r="G154" i="2"/>
  <c r="U153" i="2"/>
  <c r="T153" i="2"/>
  <c r="N153" i="2"/>
  <c r="O153" i="2" s="1"/>
  <c r="M153" i="2"/>
  <c r="K153" i="2"/>
  <c r="I153" i="2"/>
  <c r="G153" i="2"/>
  <c r="U152" i="2"/>
  <c r="T152" i="2"/>
  <c r="N152" i="2"/>
  <c r="O152" i="2" s="1"/>
  <c r="M152" i="2"/>
  <c r="K152" i="2"/>
  <c r="I152" i="2"/>
  <c r="G152" i="2"/>
  <c r="U151" i="2"/>
  <c r="T151" i="2"/>
  <c r="N151" i="2"/>
  <c r="O151" i="2" s="1"/>
  <c r="M151" i="2"/>
  <c r="K151" i="2"/>
  <c r="I151" i="2"/>
  <c r="G151" i="2"/>
  <c r="S150" i="2"/>
  <c r="R150" i="2"/>
  <c r="Q150" i="2"/>
  <c r="P150" i="2"/>
  <c r="U150" i="2" s="1"/>
  <c r="L150" i="2"/>
  <c r="M150" i="2" s="1"/>
  <c r="J150" i="2"/>
  <c r="H150" i="2"/>
  <c r="F150" i="2"/>
  <c r="G150" i="2" s="1"/>
  <c r="E150" i="2"/>
  <c r="D150" i="2"/>
  <c r="I150" i="2" s="1"/>
  <c r="U149" i="2"/>
  <c r="T149" i="2"/>
  <c r="O149" i="2"/>
  <c r="N149" i="2"/>
  <c r="M149" i="2"/>
  <c r="K149" i="2"/>
  <c r="I149" i="2"/>
  <c r="G149" i="2"/>
  <c r="U148" i="2"/>
  <c r="T148" i="2"/>
  <c r="O148" i="2"/>
  <c r="N148" i="2"/>
  <c r="M148" i="2"/>
  <c r="K148" i="2"/>
  <c r="I148" i="2"/>
  <c r="G148" i="2"/>
  <c r="U147" i="2"/>
  <c r="T147" i="2"/>
  <c r="O147" i="2"/>
  <c r="N147" i="2"/>
  <c r="M147" i="2"/>
  <c r="K147" i="2"/>
  <c r="I147" i="2"/>
  <c r="G147" i="2"/>
  <c r="U146" i="2"/>
  <c r="T146" i="2"/>
  <c r="O146" i="2"/>
  <c r="N146" i="2"/>
  <c r="M146" i="2"/>
  <c r="K146" i="2"/>
  <c r="I146" i="2"/>
  <c r="G146" i="2"/>
  <c r="U145" i="2"/>
  <c r="T145" i="2"/>
  <c r="O145" i="2"/>
  <c r="N145" i="2"/>
  <c r="M145" i="2"/>
  <c r="K145" i="2"/>
  <c r="I145" i="2"/>
  <c r="G145" i="2"/>
  <c r="S144" i="2"/>
  <c r="R144" i="2"/>
  <c r="Q144" i="2"/>
  <c r="P144" i="2"/>
  <c r="L144" i="2"/>
  <c r="J144" i="2"/>
  <c r="H144" i="2"/>
  <c r="G144" i="2"/>
  <c r="F144" i="2"/>
  <c r="N144" i="2" s="1"/>
  <c r="E144" i="2"/>
  <c r="K144" i="2" s="1"/>
  <c r="D144" i="2"/>
  <c r="I144" i="2" s="1"/>
  <c r="U143" i="2"/>
  <c r="T143" i="2"/>
  <c r="N143" i="2"/>
  <c r="O143" i="2" s="1"/>
  <c r="M143" i="2"/>
  <c r="K143" i="2"/>
  <c r="I143" i="2"/>
  <c r="G143" i="2"/>
  <c r="U142" i="2"/>
  <c r="T142" i="2"/>
  <c r="N142" i="2"/>
  <c r="O142" i="2" s="1"/>
  <c r="M142" i="2"/>
  <c r="K142" i="2"/>
  <c r="I142" i="2"/>
  <c r="G142" i="2"/>
  <c r="U141" i="2"/>
  <c r="T141" i="2"/>
  <c r="N141" i="2"/>
  <c r="O141" i="2" s="1"/>
  <c r="M141" i="2"/>
  <c r="K141" i="2"/>
  <c r="I141" i="2"/>
  <c r="G141" i="2"/>
  <c r="U140" i="2"/>
  <c r="T140" i="2"/>
  <c r="N140" i="2"/>
  <c r="O140" i="2" s="1"/>
  <c r="M140" i="2"/>
  <c r="K140" i="2"/>
  <c r="I140" i="2"/>
  <c r="G140" i="2"/>
  <c r="U139" i="2"/>
  <c r="T139" i="2"/>
  <c r="N139" i="2"/>
  <c r="O139" i="2" s="1"/>
  <c r="M139" i="2"/>
  <c r="K139" i="2"/>
  <c r="I139" i="2"/>
  <c r="G139" i="2"/>
  <c r="U138" i="2"/>
  <c r="T138" i="2"/>
  <c r="N138" i="2"/>
  <c r="O138" i="2" s="1"/>
  <c r="M138" i="2"/>
  <c r="K138" i="2"/>
  <c r="I138" i="2"/>
  <c r="G138" i="2"/>
  <c r="S137" i="2"/>
  <c r="R137" i="2"/>
  <c r="Q137" i="2"/>
  <c r="T137" i="2" s="1"/>
  <c r="P137" i="2"/>
  <c r="M137" i="2"/>
  <c r="L137" i="2"/>
  <c r="J137" i="2"/>
  <c r="H137" i="2"/>
  <c r="U137" i="2" s="1"/>
  <c r="F137" i="2"/>
  <c r="G137" i="2" s="1"/>
  <c r="E137" i="2"/>
  <c r="K137" i="2" s="1"/>
  <c r="D137" i="2"/>
  <c r="U136" i="2"/>
  <c r="T136" i="2"/>
  <c r="N136" i="2"/>
  <c r="O136" i="2" s="1"/>
  <c r="M136" i="2"/>
  <c r="K136" i="2"/>
  <c r="I136" i="2"/>
  <c r="G136" i="2"/>
  <c r="U135" i="2"/>
  <c r="T135" i="2"/>
  <c r="N135" i="2"/>
  <c r="O135" i="2" s="1"/>
  <c r="M135" i="2"/>
  <c r="K135" i="2"/>
  <c r="I135" i="2"/>
  <c r="G135" i="2"/>
  <c r="U134" i="2"/>
  <c r="T134" i="2"/>
  <c r="N134" i="2"/>
  <c r="O134" i="2" s="1"/>
  <c r="M134" i="2"/>
  <c r="K134" i="2"/>
  <c r="I134" i="2"/>
  <c r="G134" i="2"/>
  <c r="U133" i="2"/>
  <c r="T133" i="2"/>
  <c r="N133" i="2"/>
  <c r="O133" i="2" s="1"/>
  <c r="M133" i="2"/>
  <c r="K133" i="2"/>
  <c r="I133" i="2"/>
  <c r="G133" i="2"/>
  <c r="S132" i="2"/>
  <c r="T132" i="2" s="1"/>
  <c r="R132" i="2"/>
  <c r="Q132" i="2"/>
  <c r="P132" i="2"/>
  <c r="L132" i="2"/>
  <c r="K132" i="2"/>
  <c r="J132" i="2"/>
  <c r="H132" i="2"/>
  <c r="F132" i="2"/>
  <c r="E132" i="2"/>
  <c r="D132" i="2"/>
  <c r="U131" i="2"/>
  <c r="T131" i="2"/>
  <c r="N131" i="2"/>
  <c r="O131" i="2" s="1"/>
  <c r="M131" i="2"/>
  <c r="K131" i="2"/>
  <c r="I131" i="2"/>
  <c r="G131" i="2"/>
  <c r="U130" i="2"/>
  <c r="T130" i="2"/>
  <c r="N130" i="2"/>
  <c r="O130" i="2" s="1"/>
  <c r="M130" i="2"/>
  <c r="K130" i="2"/>
  <c r="I130" i="2"/>
  <c r="G130" i="2"/>
  <c r="U129" i="2"/>
  <c r="T129" i="2"/>
  <c r="N129" i="2"/>
  <c r="O129" i="2" s="1"/>
  <c r="M129" i="2"/>
  <c r="K129" i="2"/>
  <c r="I129" i="2"/>
  <c r="G129" i="2"/>
  <c r="U128" i="2"/>
  <c r="T128" i="2"/>
  <c r="N128" i="2"/>
  <c r="O128" i="2" s="1"/>
  <c r="M128" i="2"/>
  <c r="K128" i="2"/>
  <c r="I128" i="2"/>
  <c r="G128" i="2"/>
  <c r="U127" i="2"/>
  <c r="T127" i="2"/>
  <c r="N127" i="2"/>
  <c r="O127" i="2" s="1"/>
  <c r="M127" i="2"/>
  <c r="K127" i="2"/>
  <c r="I127" i="2"/>
  <c r="G127" i="2"/>
  <c r="S126" i="2"/>
  <c r="R126" i="2"/>
  <c r="Q126" i="2"/>
  <c r="P126" i="2"/>
  <c r="L126" i="2"/>
  <c r="J126" i="2"/>
  <c r="H126" i="2"/>
  <c r="U126" i="2" s="1"/>
  <c r="F126" i="2"/>
  <c r="G126" i="2" s="1"/>
  <c r="E126" i="2"/>
  <c r="D126" i="2"/>
  <c r="I126" i="2" s="1"/>
  <c r="U125" i="2"/>
  <c r="T125" i="2"/>
  <c r="O125" i="2"/>
  <c r="N125" i="2"/>
  <c r="M125" i="2"/>
  <c r="K125" i="2"/>
  <c r="I125" i="2"/>
  <c r="G125" i="2"/>
  <c r="U124" i="2"/>
  <c r="T124" i="2"/>
  <c r="O124" i="2"/>
  <c r="N124" i="2"/>
  <c r="M124" i="2"/>
  <c r="K124" i="2"/>
  <c r="I124" i="2"/>
  <c r="G124" i="2"/>
  <c r="U123" i="2"/>
  <c r="T123" i="2"/>
  <c r="O123" i="2"/>
  <c r="N123" i="2"/>
  <c r="M123" i="2"/>
  <c r="K123" i="2"/>
  <c r="I123" i="2"/>
  <c r="G123" i="2"/>
  <c r="U122" i="2"/>
  <c r="T122" i="2"/>
  <c r="O122" i="2"/>
  <c r="N122" i="2"/>
  <c r="M122" i="2"/>
  <c r="K122" i="2"/>
  <c r="I122" i="2"/>
  <c r="G122" i="2"/>
  <c r="S121" i="2"/>
  <c r="R121" i="2"/>
  <c r="Q121" i="2"/>
  <c r="P121" i="2"/>
  <c r="L121" i="2"/>
  <c r="J121" i="2"/>
  <c r="H121" i="2"/>
  <c r="F121" i="2"/>
  <c r="E121" i="2"/>
  <c r="K121" i="2" s="1"/>
  <c r="D121" i="2"/>
  <c r="U120" i="2"/>
  <c r="T120" i="2"/>
  <c r="N120" i="2"/>
  <c r="O120" i="2" s="1"/>
  <c r="M120" i="2"/>
  <c r="K120" i="2"/>
  <c r="I120" i="2"/>
  <c r="G120" i="2"/>
  <c r="U119" i="2"/>
  <c r="T119" i="2"/>
  <c r="N119" i="2"/>
  <c r="O119" i="2" s="1"/>
  <c r="M119" i="2"/>
  <c r="K119" i="2"/>
  <c r="I119" i="2"/>
  <c r="G119" i="2"/>
  <c r="U118" i="2"/>
  <c r="T118" i="2"/>
  <c r="N118" i="2"/>
  <c r="O118" i="2" s="1"/>
  <c r="M118" i="2"/>
  <c r="K118" i="2"/>
  <c r="I118" i="2"/>
  <c r="G118" i="2"/>
  <c r="U117" i="2"/>
  <c r="T117" i="2"/>
  <c r="N117" i="2"/>
  <c r="O117" i="2" s="1"/>
  <c r="M117" i="2"/>
  <c r="K117" i="2"/>
  <c r="I117" i="2"/>
  <c r="G117" i="2"/>
  <c r="U116" i="2"/>
  <c r="T116" i="2"/>
  <c r="N116" i="2"/>
  <c r="O116" i="2" s="1"/>
  <c r="M116" i="2"/>
  <c r="K116" i="2"/>
  <c r="I116" i="2"/>
  <c r="G116" i="2"/>
  <c r="U115" i="2"/>
  <c r="T115" i="2"/>
  <c r="N115" i="2"/>
  <c r="O115" i="2" s="1"/>
  <c r="M115" i="2"/>
  <c r="K115" i="2"/>
  <c r="I115" i="2"/>
  <c r="G115" i="2"/>
  <c r="U114" i="2"/>
  <c r="T114" i="2"/>
  <c r="N114" i="2"/>
  <c r="O114" i="2" s="1"/>
  <c r="M114" i="2"/>
  <c r="K114" i="2"/>
  <c r="I114" i="2"/>
  <c r="G114" i="2"/>
  <c r="U113" i="2"/>
  <c r="T113" i="2"/>
  <c r="N113" i="2"/>
  <c r="O113" i="2" s="1"/>
  <c r="M113" i="2"/>
  <c r="K113" i="2"/>
  <c r="I113" i="2"/>
  <c r="G113" i="2"/>
  <c r="U112" i="2"/>
  <c r="S112" i="2"/>
  <c r="R112" i="2"/>
  <c r="Q112" i="2"/>
  <c r="P112" i="2"/>
  <c r="M112" i="2"/>
  <c r="L112" i="2"/>
  <c r="J112" i="2"/>
  <c r="I112" i="2"/>
  <c r="H112" i="2"/>
  <c r="F112" i="2"/>
  <c r="E112" i="2"/>
  <c r="K112" i="2" s="1"/>
  <c r="D112" i="2"/>
  <c r="U111" i="2"/>
  <c r="T111" i="2"/>
  <c r="N111" i="2"/>
  <c r="O111" i="2" s="1"/>
  <c r="M111" i="2"/>
  <c r="K111" i="2"/>
  <c r="I111" i="2"/>
  <c r="G111" i="2"/>
  <c r="U110" i="2"/>
  <c r="T110" i="2"/>
  <c r="N110" i="2"/>
  <c r="O110" i="2" s="1"/>
  <c r="M110" i="2"/>
  <c r="K110" i="2"/>
  <c r="I110" i="2"/>
  <c r="G110" i="2"/>
  <c r="U109" i="2"/>
  <c r="T109" i="2"/>
  <c r="N109" i="2"/>
  <c r="O109" i="2" s="1"/>
  <c r="M109" i="2"/>
  <c r="K109" i="2"/>
  <c r="I109" i="2"/>
  <c r="G109" i="2"/>
  <c r="U108" i="2"/>
  <c r="T108" i="2"/>
  <c r="N108" i="2"/>
  <c r="O108" i="2" s="1"/>
  <c r="M108" i="2"/>
  <c r="K108" i="2"/>
  <c r="I108" i="2"/>
  <c r="G108" i="2"/>
  <c r="U107" i="2"/>
  <c r="T107" i="2"/>
  <c r="N107" i="2"/>
  <c r="O107" i="2" s="1"/>
  <c r="M107" i="2"/>
  <c r="K107" i="2"/>
  <c r="I107" i="2"/>
  <c r="G107" i="2"/>
  <c r="S106" i="2"/>
  <c r="R106" i="2"/>
  <c r="Q106" i="2"/>
  <c r="P106" i="2"/>
  <c r="L106" i="2"/>
  <c r="J106" i="2"/>
  <c r="H106" i="2"/>
  <c r="G106" i="2"/>
  <c r="F106" i="2"/>
  <c r="E106" i="2"/>
  <c r="M106" i="2" s="1"/>
  <c r="D106" i="2"/>
  <c r="U105" i="2"/>
  <c r="T105" i="2"/>
  <c r="N105" i="2"/>
  <c r="O105" i="2" s="1"/>
  <c r="M105" i="2"/>
  <c r="K105" i="2"/>
  <c r="I105" i="2"/>
  <c r="G105" i="2"/>
  <c r="S102" i="2"/>
  <c r="R102" i="2"/>
  <c r="Q102" i="2"/>
  <c r="T102" i="2" s="1"/>
  <c r="P102" i="2"/>
  <c r="U102" i="2" s="1"/>
  <c r="M102" i="2"/>
  <c r="L102" i="2"/>
  <c r="J102" i="2"/>
  <c r="H102" i="2"/>
  <c r="F102" i="2"/>
  <c r="E102" i="2"/>
  <c r="D102" i="2"/>
  <c r="I102" i="2" s="1"/>
  <c r="S101" i="2"/>
  <c r="R101" i="2"/>
  <c r="Q101" i="2"/>
  <c r="P101" i="2"/>
  <c r="L101" i="2"/>
  <c r="J101" i="2"/>
  <c r="K101" i="2" s="1"/>
  <c r="H101" i="2"/>
  <c r="F101" i="2"/>
  <c r="N101" i="2" s="1"/>
  <c r="E101" i="2"/>
  <c r="M101" i="2" s="1"/>
  <c r="D101" i="2"/>
  <c r="U100" i="2"/>
  <c r="T100" i="2"/>
  <c r="N100" i="2"/>
  <c r="O100" i="2" s="1"/>
  <c r="M100" i="2"/>
  <c r="K100" i="2"/>
  <c r="I100" i="2"/>
  <c r="G100" i="2"/>
  <c r="U99" i="2"/>
  <c r="T99" i="2"/>
  <c r="N99" i="2"/>
  <c r="O99" i="2" s="1"/>
  <c r="M99" i="2"/>
  <c r="K99" i="2"/>
  <c r="I99" i="2"/>
  <c r="G99" i="2"/>
  <c r="U98" i="2"/>
  <c r="T98" i="2"/>
  <c r="N98" i="2"/>
  <c r="O98" i="2" s="1"/>
  <c r="M98" i="2"/>
  <c r="K98" i="2"/>
  <c r="I98" i="2"/>
  <c r="G98" i="2"/>
  <c r="U97" i="2"/>
  <c r="T97" i="2"/>
  <c r="N97" i="2"/>
  <c r="O97" i="2" s="1"/>
  <c r="M97" i="2"/>
  <c r="K97" i="2"/>
  <c r="I97" i="2"/>
  <c r="G97" i="2"/>
  <c r="S96" i="2"/>
  <c r="R96" i="2"/>
  <c r="Q96" i="2"/>
  <c r="P96" i="2"/>
  <c r="U96" i="2" s="1"/>
  <c r="L96" i="2"/>
  <c r="J96" i="2"/>
  <c r="I96" i="2"/>
  <c r="H96" i="2"/>
  <c r="F96" i="2"/>
  <c r="G96" i="2" s="1"/>
  <c r="E96" i="2"/>
  <c r="D96" i="2"/>
  <c r="U95" i="2"/>
  <c r="T95" i="2"/>
  <c r="O95" i="2"/>
  <c r="N95" i="2"/>
  <c r="M95" i="2"/>
  <c r="K95" i="2"/>
  <c r="I95" i="2"/>
  <c r="G95" i="2"/>
  <c r="U94" i="2"/>
  <c r="T94" i="2"/>
  <c r="O94" i="2"/>
  <c r="N94" i="2"/>
  <c r="M94" i="2"/>
  <c r="K94" i="2"/>
  <c r="I94" i="2"/>
  <c r="G94" i="2"/>
  <c r="U93" i="2"/>
  <c r="T93" i="2"/>
  <c r="O93" i="2"/>
  <c r="N93" i="2"/>
  <c r="M93" i="2"/>
  <c r="K93" i="2"/>
  <c r="I93" i="2"/>
  <c r="G93" i="2"/>
  <c r="U92" i="2"/>
  <c r="T92" i="2"/>
  <c r="O92" i="2"/>
  <c r="N92" i="2"/>
  <c r="M92" i="2"/>
  <c r="K92" i="2"/>
  <c r="I92" i="2"/>
  <c r="G92" i="2"/>
  <c r="S91" i="2"/>
  <c r="R91" i="2"/>
  <c r="Q91" i="2"/>
  <c r="T91" i="2" s="1"/>
  <c r="P91" i="2"/>
  <c r="U91" i="2" s="1"/>
  <c r="L91" i="2"/>
  <c r="K91" i="2"/>
  <c r="J91" i="2"/>
  <c r="H91" i="2"/>
  <c r="F91" i="2"/>
  <c r="N91" i="2" s="1"/>
  <c r="E91" i="2"/>
  <c r="M91" i="2" s="1"/>
  <c r="D91" i="2"/>
  <c r="I91" i="2" s="1"/>
  <c r="U90" i="2"/>
  <c r="T90" i="2"/>
  <c r="N90" i="2"/>
  <c r="O90" i="2" s="1"/>
  <c r="M90" i="2"/>
  <c r="K90" i="2"/>
  <c r="I90" i="2"/>
  <c r="G90" i="2"/>
  <c r="U89" i="2"/>
  <c r="T89" i="2"/>
  <c r="N89" i="2"/>
  <c r="O89" i="2" s="1"/>
  <c r="M89" i="2"/>
  <c r="K89" i="2"/>
  <c r="I89" i="2"/>
  <c r="G89" i="2"/>
  <c r="U88" i="2"/>
  <c r="T88" i="2"/>
  <c r="N88" i="2"/>
  <c r="O88" i="2" s="1"/>
  <c r="M88" i="2"/>
  <c r="K88" i="2"/>
  <c r="I88" i="2"/>
  <c r="G88" i="2"/>
  <c r="S85" i="2"/>
  <c r="R85" i="2"/>
  <c r="Q85" i="2"/>
  <c r="P85" i="2"/>
  <c r="L85" i="2"/>
  <c r="K85" i="2"/>
  <c r="J85" i="2"/>
  <c r="H85" i="2"/>
  <c r="U85" i="2" s="1"/>
  <c r="G85" i="2"/>
  <c r="F85" i="2"/>
  <c r="N85" i="2" s="1"/>
  <c r="E85" i="2"/>
  <c r="D85" i="2"/>
  <c r="I85" i="2" s="1"/>
  <c r="S84" i="2"/>
  <c r="R84" i="2"/>
  <c r="Q84" i="2"/>
  <c r="P84" i="2"/>
  <c r="L84" i="2"/>
  <c r="J84" i="2"/>
  <c r="H84" i="2"/>
  <c r="F84" i="2"/>
  <c r="E84" i="2"/>
  <c r="D84" i="2"/>
  <c r="U83" i="2"/>
  <c r="T83" i="2"/>
  <c r="N83" i="2"/>
  <c r="O83" i="2" s="1"/>
  <c r="M83" i="2"/>
  <c r="K83" i="2"/>
  <c r="I83" i="2"/>
  <c r="G83" i="2"/>
  <c r="U82" i="2"/>
  <c r="T82" i="2"/>
  <c r="N82" i="2"/>
  <c r="O82" i="2" s="1"/>
  <c r="M82" i="2"/>
  <c r="K82" i="2"/>
  <c r="I82" i="2"/>
  <c r="G82" i="2"/>
  <c r="U81" i="2"/>
  <c r="T81" i="2"/>
  <c r="N81" i="2"/>
  <c r="O81" i="2" s="1"/>
  <c r="M81" i="2"/>
  <c r="K81" i="2"/>
  <c r="I81" i="2"/>
  <c r="G81" i="2"/>
  <c r="U80" i="2"/>
  <c r="T80" i="2"/>
  <c r="N80" i="2"/>
  <c r="O80" i="2" s="1"/>
  <c r="M80" i="2"/>
  <c r="K80" i="2"/>
  <c r="I80" i="2"/>
  <c r="G80" i="2"/>
  <c r="U79" i="2"/>
  <c r="T79" i="2"/>
  <c r="N79" i="2"/>
  <c r="O79" i="2" s="1"/>
  <c r="M79" i="2"/>
  <c r="K79" i="2"/>
  <c r="I79" i="2"/>
  <c r="G79" i="2"/>
  <c r="S78" i="2"/>
  <c r="R78" i="2"/>
  <c r="Q78" i="2"/>
  <c r="T78" i="2" s="1"/>
  <c r="P78" i="2"/>
  <c r="L78" i="2"/>
  <c r="J78" i="2"/>
  <c r="I78" i="2"/>
  <c r="H78" i="2"/>
  <c r="U78" i="2" s="1"/>
  <c r="F78" i="2"/>
  <c r="N78" i="2" s="1"/>
  <c r="O78" i="2" s="1"/>
  <c r="E78" i="2"/>
  <c r="M78" i="2" s="1"/>
  <c r="D78" i="2"/>
  <c r="U77" i="2"/>
  <c r="T77" i="2"/>
  <c r="O77" i="2"/>
  <c r="N77" i="2"/>
  <c r="M77" i="2"/>
  <c r="K77" i="2"/>
  <c r="I77" i="2"/>
  <c r="G77" i="2"/>
  <c r="U76" i="2"/>
  <c r="T76" i="2"/>
  <c r="O76" i="2"/>
  <c r="N76" i="2"/>
  <c r="M76" i="2"/>
  <c r="K76" i="2"/>
  <c r="I76" i="2"/>
  <c r="G76" i="2"/>
  <c r="U75" i="2"/>
  <c r="T75" i="2"/>
  <c r="O75" i="2"/>
  <c r="N75" i="2"/>
  <c r="M75" i="2"/>
  <c r="K75" i="2"/>
  <c r="I75" i="2"/>
  <c r="G75" i="2"/>
  <c r="U74" i="2"/>
  <c r="T74" i="2"/>
  <c r="O74" i="2"/>
  <c r="N74" i="2"/>
  <c r="M74" i="2"/>
  <c r="K74" i="2"/>
  <c r="I74" i="2"/>
  <c r="G74" i="2"/>
  <c r="U73" i="2"/>
  <c r="T73" i="2"/>
  <c r="O73" i="2"/>
  <c r="N73" i="2"/>
  <c r="M73" i="2"/>
  <c r="K73" i="2"/>
  <c r="I73" i="2"/>
  <c r="G73" i="2"/>
  <c r="U72" i="2"/>
  <c r="T72" i="2"/>
  <c r="O72" i="2"/>
  <c r="N72" i="2"/>
  <c r="M72" i="2"/>
  <c r="K72" i="2"/>
  <c r="I72" i="2"/>
  <c r="G72" i="2"/>
  <c r="U71" i="2"/>
  <c r="T71" i="2"/>
  <c r="O71" i="2"/>
  <c r="N71" i="2"/>
  <c r="M71" i="2"/>
  <c r="K71" i="2"/>
  <c r="I71" i="2"/>
  <c r="G71" i="2"/>
  <c r="S70" i="2"/>
  <c r="R70" i="2"/>
  <c r="Q70" i="2"/>
  <c r="T70" i="2" s="1"/>
  <c r="P70" i="2"/>
  <c r="L70" i="2"/>
  <c r="K70" i="2"/>
  <c r="J70" i="2"/>
  <c r="H70" i="2"/>
  <c r="U70" i="2" s="1"/>
  <c r="G70" i="2"/>
  <c r="F70" i="2"/>
  <c r="N70" i="2" s="1"/>
  <c r="E70" i="2"/>
  <c r="D70" i="2"/>
  <c r="I70" i="2" s="1"/>
  <c r="U69" i="2"/>
  <c r="T69" i="2"/>
  <c r="N69" i="2"/>
  <c r="O69" i="2" s="1"/>
  <c r="M69" i="2"/>
  <c r="K69" i="2"/>
  <c r="I69" i="2"/>
  <c r="G69" i="2"/>
  <c r="U68" i="2"/>
  <c r="T68" i="2"/>
  <c r="N68" i="2"/>
  <c r="O68" i="2" s="1"/>
  <c r="M68" i="2"/>
  <c r="K68" i="2"/>
  <c r="I68" i="2"/>
  <c r="G68" i="2"/>
  <c r="U67" i="2"/>
  <c r="T67" i="2"/>
  <c r="N67" i="2"/>
  <c r="O67" i="2" s="1"/>
  <c r="M67" i="2"/>
  <c r="K67" i="2"/>
  <c r="I67" i="2"/>
  <c r="G67" i="2"/>
  <c r="U66" i="2"/>
  <c r="T66" i="2"/>
  <c r="N66" i="2"/>
  <c r="O66" i="2" s="1"/>
  <c r="M66" i="2"/>
  <c r="K66" i="2"/>
  <c r="I66" i="2"/>
  <c r="G66" i="2"/>
  <c r="U65" i="2"/>
  <c r="T65" i="2"/>
  <c r="N65" i="2"/>
  <c r="O65" i="2" s="1"/>
  <c r="M65" i="2"/>
  <c r="K65" i="2"/>
  <c r="I65" i="2"/>
  <c r="G65" i="2"/>
  <c r="U64" i="2"/>
  <c r="T64" i="2"/>
  <c r="N64" i="2"/>
  <c r="O64" i="2" s="1"/>
  <c r="M64" i="2"/>
  <c r="K64" i="2"/>
  <c r="I64" i="2"/>
  <c r="G64" i="2"/>
  <c r="S63" i="2"/>
  <c r="R63" i="2"/>
  <c r="Q63" i="2"/>
  <c r="T63" i="2" s="1"/>
  <c r="P63" i="2"/>
  <c r="U63" i="2" s="1"/>
  <c r="L63" i="2"/>
  <c r="J63" i="2"/>
  <c r="H63" i="2"/>
  <c r="F63" i="2"/>
  <c r="E63" i="2"/>
  <c r="K63" i="2" s="1"/>
  <c r="D63" i="2"/>
  <c r="U62" i="2"/>
  <c r="T62" i="2"/>
  <c r="O62" i="2"/>
  <c r="N62" i="2"/>
  <c r="M62" i="2"/>
  <c r="K62" i="2"/>
  <c r="I62" i="2"/>
  <c r="G62" i="2"/>
  <c r="U61" i="2"/>
  <c r="T61" i="2"/>
  <c r="O61" i="2"/>
  <c r="N61" i="2"/>
  <c r="M61" i="2"/>
  <c r="K61" i="2"/>
  <c r="I61" i="2"/>
  <c r="G61" i="2"/>
  <c r="U60" i="2"/>
  <c r="T60" i="2"/>
  <c r="O60" i="2"/>
  <c r="N60" i="2"/>
  <c r="M60" i="2"/>
  <c r="K60" i="2"/>
  <c r="I60" i="2"/>
  <c r="G60" i="2"/>
  <c r="U59" i="2"/>
  <c r="T59" i="2"/>
  <c r="O59" i="2"/>
  <c r="N59" i="2"/>
  <c r="M59" i="2"/>
  <c r="K59" i="2"/>
  <c r="I59" i="2"/>
  <c r="G59" i="2"/>
  <c r="U58" i="2"/>
  <c r="S58" i="2"/>
  <c r="R58" i="2"/>
  <c r="Q58" i="2"/>
  <c r="T58" i="2" s="1"/>
  <c r="P58" i="2"/>
  <c r="L58" i="2"/>
  <c r="J58" i="2"/>
  <c r="K58" i="2" s="1"/>
  <c r="I58" i="2"/>
  <c r="H58" i="2"/>
  <c r="G58" i="2"/>
  <c r="F58" i="2"/>
  <c r="N58" i="2" s="1"/>
  <c r="O58" i="2" s="1"/>
  <c r="E58" i="2"/>
  <c r="D58" i="2"/>
  <c r="U57" i="2"/>
  <c r="T57" i="2"/>
  <c r="O57" i="2"/>
  <c r="N57" i="2"/>
  <c r="M57" i="2"/>
  <c r="K57" i="2"/>
  <c r="I57" i="2"/>
  <c r="G57" i="2"/>
  <c r="S54" i="2"/>
  <c r="R54" i="2"/>
  <c r="Q54" i="2"/>
  <c r="P54" i="2"/>
  <c r="U54" i="2" s="1"/>
  <c r="L54" i="2"/>
  <c r="J54" i="2"/>
  <c r="H54" i="2"/>
  <c r="G54" i="2"/>
  <c r="F54" i="2"/>
  <c r="N54" i="2" s="1"/>
  <c r="E54" i="2"/>
  <c r="D54" i="2"/>
  <c r="I54" i="2" s="1"/>
  <c r="S53" i="2"/>
  <c r="R53" i="2"/>
  <c r="Q53" i="2"/>
  <c r="T53" i="2" s="1"/>
  <c r="P53" i="2"/>
  <c r="U53" i="2" s="1"/>
  <c r="L53" i="2"/>
  <c r="J53" i="2"/>
  <c r="H53" i="2"/>
  <c r="F53" i="2"/>
  <c r="N53" i="2" s="1"/>
  <c r="E53" i="2"/>
  <c r="D53" i="2"/>
  <c r="I53" i="2" s="1"/>
  <c r="U52" i="2"/>
  <c r="T52" i="2"/>
  <c r="O52" i="2"/>
  <c r="N52" i="2"/>
  <c r="M52" i="2"/>
  <c r="K52" i="2"/>
  <c r="I52" i="2"/>
  <c r="G52" i="2"/>
  <c r="U51" i="2"/>
  <c r="T51" i="2"/>
  <c r="O51" i="2"/>
  <c r="N51" i="2"/>
  <c r="M51" i="2"/>
  <c r="K51" i="2"/>
  <c r="I51" i="2"/>
  <c r="G51" i="2"/>
  <c r="U50" i="2"/>
  <c r="T50" i="2"/>
  <c r="O50" i="2"/>
  <c r="N50" i="2"/>
  <c r="M50" i="2"/>
  <c r="K50" i="2"/>
  <c r="I50" i="2"/>
  <c r="G50" i="2"/>
  <c r="U49" i="2"/>
  <c r="T49" i="2"/>
  <c r="O49" i="2"/>
  <c r="N49" i="2"/>
  <c r="M49" i="2"/>
  <c r="K49" i="2"/>
  <c r="I49" i="2"/>
  <c r="G49" i="2"/>
  <c r="U48" i="2"/>
  <c r="T48" i="2"/>
  <c r="O48" i="2"/>
  <c r="N48" i="2"/>
  <c r="M48" i="2"/>
  <c r="K48" i="2"/>
  <c r="I48" i="2"/>
  <c r="G48" i="2"/>
  <c r="S47" i="2"/>
  <c r="R47" i="2"/>
  <c r="Q47" i="2"/>
  <c r="P47" i="2"/>
  <c r="U47" i="2" s="1"/>
  <c r="L47" i="2"/>
  <c r="J47" i="2"/>
  <c r="I47" i="2"/>
  <c r="H47" i="2"/>
  <c r="G47" i="2"/>
  <c r="F47" i="2"/>
  <c r="N47" i="2" s="1"/>
  <c r="O47" i="2" s="1"/>
  <c r="E47" i="2"/>
  <c r="D47" i="2"/>
  <c r="U46" i="2"/>
  <c r="T46" i="2"/>
  <c r="O46" i="2"/>
  <c r="N46" i="2"/>
  <c r="M46" i="2"/>
  <c r="K46" i="2"/>
  <c r="I46" i="2"/>
  <c r="G46" i="2"/>
  <c r="U45" i="2"/>
  <c r="T45" i="2"/>
  <c r="O45" i="2"/>
  <c r="N45" i="2"/>
  <c r="M45" i="2"/>
  <c r="K45" i="2"/>
  <c r="I45" i="2"/>
  <c r="G45" i="2"/>
  <c r="U44" i="2"/>
  <c r="T44" i="2"/>
  <c r="O44" i="2"/>
  <c r="N44" i="2"/>
  <c r="M44" i="2"/>
  <c r="K44" i="2"/>
  <c r="I44" i="2"/>
  <c r="G44" i="2"/>
  <c r="U43" i="2"/>
  <c r="T43" i="2"/>
  <c r="O43" i="2"/>
  <c r="N43" i="2"/>
  <c r="M43" i="2"/>
  <c r="K43" i="2"/>
  <c r="I43" i="2"/>
  <c r="G43" i="2"/>
  <c r="U42" i="2"/>
  <c r="T42" i="2"/>
  <c r="O42" i="2"/>
  <c r="N42" i="2"/>
  <c r="M42" i="2"/>
  <c r="K42" i="2"/>
  <c r="I42" i="2"/>
  <c r="G42" i="2"/>
  <c r="U41" i="2"/>
  <c r="T41" i="2"/>
  <c r="O41" i="2"/>
  <c r="N41" i="2"/>
  <c r="M41" i="2"/>
  <c r="K41" i="2"/>
  <c r="I41" i="2"/>
  <c r="G41" i="2"/>
  <c r="S40" i="2"/>
  <c r="R40" i="2"/>
  <c r="Q40" i="2"/>
  <c r="P40" i="2"/>
  <c r="U40" i="2" s="1"/>
  <c r="L40" i="2"/>
  <c r="J40" i="2"/>
  <c r="H40" i="2"/>
  <c r="I40" i="2" s="1"/>
  <c r="G40" i="2"/>
  <c r="F40" i="2"/>
  <c r="E40" i="2"/>
  <c r="M40" i="2" s="1"/>
  <c r="D40" i="2"/>
  <c r="U39" i="2"/>
  <c r="T39" i="2"/>
  <c r="N39" i="2"/>
  <c r="O39" i="2" s="1"/>
  <c r="M39" i="2"/>
  <c r="K39" i="2"/>
  <c r="I39" i="2"/>
  <c r="G39" i="2"/>
  <c r="U38" i="2"/>
  <c r="T38" i="2"/>
  <c r="N38" i="2"/>
  <c r="O38" i="2" s="1"/>
  <c r="M38" i="2"/>
  <c r="K38" i="2"/>
  <c r="I38" i="2"/>
  <c r="G38" i="2"/>
  <c r="U37" i="2"/>
  <c r="T37" i="2"/>
  <c r="N37" i="2"/>
  <c r="O37" i="2" s="1"/>
  <c r="M37" i="2"/>
  <c r="K37" i="2"/>
  <c r="I37" i="2"/>
  <c r="G37" i="2"/>
  <c r="U36" i="2"/>
  <c r="T36" i="2"/>
  <c r="N36" i="2"/>
  <c r="O36" i="2" s="1"/>
  <c r="M36" i="2"/>
  <c r="K36" i="2"/>
  <c r="I36" i="2"/>
  <c r="G36" i="2"/>
  <c r="S35" i="2"/>
  <c r="R35" i="2"/>
  <c r="Q35" i="2"/>
  <c r="T35" i="2" s="1"/>
  <c r="P35" i="2"/>
  <c r="U35" i="2" s="1"/>
  <c r="L35" i="2"/>
  <c r="J35" i="2"/>
  <c r="H35" i="2"/>
  <c r="F35" i="2"/>
  <c r="N35" i="2" s="1"/>
  <c r="E35" i="2"/>
  <c r="K35" i="2" s="1"/>
  <c r="D35" i="2"/>
  <c r="I35" i="2" s="1"/>
  <c r="U34" i="2"/>
  <c r="T34" i="2"/>
  <c r="O34" i="2"/>
  <c r="N34" i="2"/>
  <c r="M34" i="2"/>
  <c r="K34" i="2"/>
  <c r="I34" i="2"/>
  <c r="G34" i="2"/>
  <c r="U33" i="2"/>
  <c r="T33" i="2"/>
  <c r="O33" i="2"/>
  <c r="N33" i="2"/>
  <c r="M33" i="2"/>
  <c r="K33" i="2"/>
  <c r="I33" i="2"/>
  <c r="G33" i="2"/>
  <c r="U32" i="2"/>
  <c r="T32" i="2"/>
  <c r="O32" i="2"/>
  <c r="N32" i="2"/>
  <c r="M32" i="2"/>
  <c r="K32" i="2"/>
  <c r="I32" i="2"/>
  <c r="G32" i="2"/>
  <c r="U31" i="2"/>
  <c r="T31" i="2"/>
  <c r="O31" i="2"/>
  <c r="N31" i="2"/>
  <c r="M31" i="2"/>
  <c r="K31" i="2"/>
  <c r="I31" i="2"/>
  <c r="G31" i="2"/>
  <c r="U30" i="2"/>
  <c r="T30" i="2"/>
  <c r="O30" i="2"/>
  <c r="N30" i="2"/>
  <c r="M30" i="2"/>
  <c r="K30" i="2"/>
  <c r="I30" i="2"/>
  <c r="G30" i="2"/>
  <c r="U29" i="2"/>
  <c r="T29" i="2"/>
  <c r="O29" i="2"/>
  <c r="N29" i="2"/>
  <c r="M29" i="2"/>
  <c r="K29" i="2"/>
  <c r="I29" i="2"/>
  <c r="G29" i="2"/>
  <c r="U28" i="2"/>
  <c r="T28" i="2"/>
  <c r="O28" i="2"/>
  <c r="N28" i="2"/>
  <c r="M28" i="2"/>
  <c r="K28" i="2"/>
  <c r="I28" i="2"/>
  <c r="G28" i="2"/>
  <c r="S27" i="2"/>
  <c r="R27" i="2"/>
  <c r="Q27" i="2"/>
  <c r="P27" i="2"/>
  <c r="U27" i="2" s="1"/>
  <c r="L27" i="2"/>
  <c r="K27" i="2"/>
  <c r="J27" i="2"/>
  <c r="H27" i="2"/>
  <c r="F27" i="2"/>
  <c r="E27" i="2"/>
  <c r="D27" i="2"/>
  <c r="I27" i="2" s="1"/>
  <c r="U26" i="2"/>
  <c r="T26" i="2"/>
  <c r="N26" i="2"/>
  <c r="O26" i="2" s="1"/>
  <c r="M26" i="2"/>
  <c r="K26" i="2"/>
  <c r="I26" i="2"/>
  <c r="G26" i="2"/>
  <c r="U25" i="2"/>
  <c r="T25" i="2"/>
  <c r="N25" i="2"/>
  <c r="O25" i="2" s="1"/>
  <c r="M25" i="2"/>
  <c r="K25" i="2"/>
  <c r="I25" i="2"/>
  <c r="G25" i="2"/>
  <c r="U24" i="2"/>
  <c r="T24" i="2"/>
  <c r="N24" i="2"/>
  <c r="O24" i="2" s="1"/>
  <c r="M24" i="2"/>
  <c r="K24" i="2"/>
  <c r="I24" i="2"/>
  <c r="G24" i="2"/>
  <c r="U23" i="2"/>
  <c r="T23" i="2"/>
  <c r="N23" i="2"/>
  <c r="O23" i="2" s="1"/>
  <c r="M23" i="2"/>
  <c r="K23" i="2"/>
  <c r="I23" i="2"/>
  <c r="G23" i="2"/>
  <c r="U22" i="2"/>
  <c r="T22" i="2"/>
  <c r="N22" i="2"/>
  <c r="O22" i="2" s="1"/>
  <c r="M22" i="2"/>
  <c r="K22" i="2"/>
  <c r="I22" i="2"/>
  <c r="G22" i="2"/>
  <c r="U21" i="2"/>
  <c r="T21" i="2"/>
  <c r="N21" i="2"/>
  <c r="O21" i="2" s="1"/>
  <c r="M21" i="2"/>
  <c r="K21" i="2"/>
  <c r="I21" i="2"/>
  <c r="G21" i="2"/>
  <c r="U20" i="2"/>
  <c r="T20" i="2"/>
  <c r="N20" i="2"/>
  <c r="O20" i="2" s="1"/>
  <c r="M20" i="2"/>
  <c r="K20" i="2"/>
  <c r="I20" i="2"/>
  <c r="G20" i="2"/>
  <c r="S19" i="2"/>
  <c r="R19" i="2"/>
  <c r="Q19" i="2"/>
  <c r="T19" i="2" s="1"/>
  <c r="P19" i="2"/>
  <c r="L19" i="2"/>
  <c r="J19" i="2"/>
  <c r="H19" i="2"/>
  <c r="I19" i="2" s="1"/>
  <c r="G19" i="2"/>
  <c r="F19" i="2"/>
  <c r="E19" i="2"/>
  <c r="M19" i="2" s="1"/>
  <c r="D19" i="2"/>
  <c r="U18" i="2"/>
  <c r="T18" i="2"/>
  <c r="N18" i="2"/>
  <c r="O18" i="2" s="1"/>
  <c r="M18" i="2"/>
  <c r="K18" i="2"/>
  <c r="I18" i="2"/>
  <c r="G18" i="2"/>
  <c r="U17" i="2"/>
  <c r="T17" i="2"/>
  <c r="N17" i="2"/>
  <c r="O17" i="2" s="1"/>
  <c r="M17" i="2"/>
  <c r="K17" i="2"/>
  <c r="I17" i="2"/>
  <c r="G17" i="2"/>
  <c r="U16" i="2"/>
  <c r="T16" i="2"/>
  <c r="N16" i="2"/>
  <c r="O16" i="2" s="1"/>
  <c r="M16" i="2"/>
  <c r="K16" i="2"/>
  <c r="I16" i="2"/>
  <c r="G16" i="2"/>
  <c r="U15" i="2"/>
  <c r="T15" i="2"/>
  <c r="N15" i="2"/>
  <c r="O15" i="2" s="1"/>
  <c r="M15" i="2"/>
  <c r="K15" i="2"/>
  <c r="I15" i="2"/>
  <c r="G15" i="2"/>
  <c r="U14" i="2"/>
  <c r="T14" i="2"/>
  <c r="N14" i="2"/>
  <c r="O14" i="2" s="1"/>
  <c r="M14" i="2"/>
  <c r="K14" i="2"/>
  <c r="I14" i="2"/>
  <c r="G14" i="2"/>
  <c r="U13" i="2"/>
  <c r="T13" i="2"/>
  <c r="N13" i="2"/>
  <c r="O13" i="2" s="1"/>
  <c r="M13" i="2"/>
  <c r="K13" i="2"/>
  <c r="I13" i="2"/>
  <c r="G13" i="2"/>
  <c r="U12" i="2"/>
  <c r="T12" i="2"/>
  <c r="N12" i="2"/>
  <c r="O12" i="2" s="1"/>
  <c r="M12" i="2"/>
  <c r="K12" i="2"/>
  <c r="I12" i="2"/>
  <c r="G12" i="2"/>
  <c r="U11" i="2"/>
  <c r="T11" i="2"/>
  <c r="N11" i="2"/>
  <c r="O11" i="2" s="1"/>
  <c r="M11" i="2"/>
  <c r="K11" i="2"/>
  <c r="I11" i="2"/>
  <c r="G11" i="2"/>
  <c r="S10" i="2"/>
  <c r="R10" i="2"/>
  <c r="Q10" i="2"/>
  <c r="T10" i="2" s="1"/>
  <c r="P10" i="2"/>
  <c r="U10" i="2" s="1"/>
  <c r="L10" i="2"/>
  <c r="K10" i="2"/>
  <c r="J10" i="2"/>
  <c r="H10" i="2"/>
  <c r="F10" i="2"/>
  <c r="E10" i="2"/>
  <c r="M10" i="2" s="1"/>
  <c r="D10" i="2"/>
  <c r="I10" i="2" s="1"/>
  <c r="U9" i="2"/>
  <c r="T9" i="2"/>
  <c r="N9" i="2"/>
  <c r="O9" i="2" s="1"/>
  <c r="M9" i="2"/>
  <c r="K9" i="2"/>
  <c r="I9" i="2"/>
  <c r="G9" i="2"/>
  <c r="U8" i="2"/>
  <c r="T8" i="2"/>
  <c r="N8" i="2"/>
  <c r="O8" i="2" s="1"/>
  <c r="M8" i="2"/>
  <c r="K8" i="2"/>
  <c r="I8" i="2"/>
  <c r="G8" i="2"/>
  <c r="T339" i="1"/>
  <c r="S339" i="1"/>
  <c r="R339" i="1"/>
  <c r="Q339" i="1"/>
  <c r="P339" i="1"/>
  <c r="U339" i="1" s="1"/>
  <c r="L339" i="1"/>
  <c r="J339" i="1"/>
  <c r="H339" i="1"/>
  <c r="F339" i="1"/>
  <c r="N339" i="1" s="1"/>
  <c r="E339" i="1"/>
  <c r="D339" i="1"/>
  <c r="S338" i="1"/>
  <c r="R338" i="1"/>
  <c r="Q338" i="1"/>
  <c r="P338" i="1"/>
  <c r="U338" i="1" s="1"/>
  <c r="L338" i="1"/>
  <c r="J338" i="1"/>
  <c r="K338" i="1" s="1"/>
  <c r="H338" i="1"/>
  <c r="F338" i="1"/>
  <c r="E338" i="1"/>
  <c r="M338" i="1" s="1"/>
  <c r="D338" i="1"/>
  <c r="I338" i="1" s="1"/>
  <c r="T337" i="1"/>
  <c r="S337" i="1"/>
  <c r="R337" i="1"/>
  <c r="Q337" i="1"/>
  <c r="P337" i="1"/>
  <c r="M337" i="1"/>
  <c r="L337" i="1"/>
  <c r="J337" i="1"/>
  <c r="H337" i="1"/>
  <c r="F337" i="1"/>
  <c r="E337" i="1"/>
  <c r="D337" i="1"/>
  <c r="U336" i="1"/>
  <c r="T336" i="1"/>
  <c r="N336" i="1"/>
  <c r="O336" i="1" s="1"/>
  <c r="M336" i="1"/>
  <c r="K336" i="1"/>
  <c r="I336" i="1"/>
  <c r="G336" i="1"/>
  <c r="U335" i="1"/>
  <c r="T335" i="1"/>
  <c r="N335" i="1"/>
  <c r="O335" i="1" s="1"/>
  <c r="M335" i="1"/>
  <c r="K335" i="1"/>
  <c r="I335" i="1"/>
  <c r="G335" i="1"/>
  <c r="U334" i="1"/>
  <c r="T334" i="1"/>
  <c r="N334" i="1"/>
  <c r="O334" i="1" s="1"/>
  <c r="M334" i="1"/>
  <c r="K334" i="1"/>
  <c r="I334" i="1"/>
  <c r="G334" i="1"/>
  <c r="U333" i="1"/>
  <c r="T333" i="1"/>
  <c r="O333" i="1"/>
  <c r="N333" i="1"/>
  <c r="M333" i="1"/>
  <c r="K333" i="1"/>
  <c r="I333" i="1"/>
  <c r="G333" i="1"/>
  <c r="S332" i="1"/>
  <c r="R332" i="1"/>
  <c r="Q332" i="1"/>
  <c r="P332" i="1"/>
  <c r="L332" i="1"/>
  <c r="J332" i="1"/>
  <c r="K332" i="1" s="1"/>
  <c r="H332" i="1"/>
  <c r="N332" i="1" s="1"/>
  <c r="F332" i="1"/>
  <c r="E332" i="1"/>
  <c r="M332" i="1" s="1"/>
  <c r="D332" i="1"/>
  <c r="O332" i="1" s="1"/>
  <c r="U331" i="1"/>
  <c r="T331" i="1"/>
  <c r="N331" i="1"/>
  <c r="O331" i="1" s="1"/>
  <c r="M331" i="1"/>
  <c r="K331" i="1"/>
  <c r="I331" i="1"/>
  <c r="G331" i="1"/>
  <c r="U330" i="1"/>
  <c r="T330" i="1"/>
  <c r="N330" i="1"/>
  <c r="O330" i="1" s="1"/>
  <c r="M330" i="1"/>
  <c r="K330" i="1"/>
  <c r="I330" i="1"/>
  <c r="G330" i="1"/>
  <c r="U329" i="1"/>
  <c r="T329" i="1"/>
  <c r="N329" i="1"/>
  <c r="O329" i="1" s="1"/>
  <c r="M329" i="1"/>
  <c r="K329" i="1"/>
  <c r="I329" i="1"/>
  <c r="G329" i="1"/>
  <c r="U328" i="1"/>
  <c r="T328" i="1"/>
  <c r="N328" i="1"/>
  <c r="O328" i="1" s="1"/>
  <c r="M328" i="1"/>
  <c r="K328" i="1"/>
  <c r="I328" i="1"/>
  <c r="G328" i="1"/>
  <c r="U327" i="1"/>
  <c r="T327" i="1"/>
  <c r="N327" i="1"/>
  <c r="O327" i="1" s="1"/>
  <c r="M327" i="1"/>
  <c r="K327" i="1"/>
  <c r="I327" i="1"/>
  <c r="G327" i="1"/>
  <c r="U326" i="1"/>
  <c r="T326" i="1"/>
  <c r="N326" i="1"/>
  <c r="O326" i="1" s="1"/>
  <c r="M326" i="1"/>
  <c r="K326" i="1"/>
  <c r="I326" i="1"/>
  <c r="G326" i="1"/>
  <c r="U325" i="1"/>
  <c r="T325" i="1"/>
  <c r="N325" i="1"/>
  <c r="O325" i="1" s="1"/>
  <c r="M325" i="1"/>
  <c r="K325" i="1"/>
  <c r="I325" i="1"/>
  <c r="G325" i="1"/>
  <c r="U324" i="1"/>
  <c r="T324" i="1"/>
  <c r="N324" i="1"/>
  <c r="O324" i="1" s="1"/>
  <c r="M324" i="1"/>
  <c r="K324" i="1"/>
  <c r="I324" i="1"/>
  <c r="G324" i="1"/>
  <c r="S323" i="1"/>
  <c r="R323" i="1"/>
  <c r="Q323" i="1"/>
  <c r="T323" i="1" s="1"/>
  <c r="P323" i="1"/>
  <c r="L323" i="1"/>
  <c r="J323" i="1"/>
  <c r="H323" i="1"/>
  <c r="F323" i="1"/>
  <c r="E323" i="1"/>
  <c r="K323" i="1" s="1"/>
  <c r="D323" i="1"/>
  <c r="U322" i="1"/>
  <c r="T322" i="1"/>
  <c r="N322" i="1"/>
  <c r="O322" i="1" s="1"/>
  <c r="M322" i="1"/>
  <c r="K322" i="1"/>
  <c r="I322" i="1"/>
  <c r="G322" i="1"/>
  <c r="U321" i="1"/>
  <c r="T321" i="1"/>
  <c r="N321" i="1"/>
  <c r="O321" i="1" s="1"/>
  <c r="M321" i="1"/>
  <c r="K321" i="1"/>
  <c r="I321" i="1"/>
  <c r="G321" i="1"/>
  <c r="U320" i="1"/>
  <c r="T320" i="1"/>
  <c r="N320" i="1"/>
  <c r="O320" i="1" s="1"/>
  <c r="M320" i="1"/>
  <c r="K320" i="1"/>
  <c r="I320" i="1"/>
  <c r="G320" i="1"/>
  <c r="U319" i="1"/>
  <c r="T319" i="1"/>
  <c r="N319" i="1"/>
  <c r="O319" i="1" s="1"/>
  <c r="M319" i="1"/>
  <c r="K319" i="1"/>
  <c r="I319" i="1"/>
  <c r="G319" i="1"/>
  <c r="U318" i="1"/>
  <c r="T318" i="1"/>
  <c r="N318" i="1"/>
  <c r="O318" i="1" s="1"/>
  <c r="M318" i="1"/>
  <c r="K318" i="1"/>
  <c r="I318" i="1"/>
  <c r="G318" i="1"/>
  <c r="S317" i="1"/>
  <c r="T317" i="1" s="1"/>
  <c r="R317" i="1"/>
  <c r="Q317" i="1"/>
  <c r="P317" i="1"/>
  <c r="U317" i="1" s="1"/>
  <c r="O317" i="1"/>
  <c r="N317" i="1"/>
  <c r="L317" i="1"/>
  <c r="J317" i="1"/>
  <c r="K317" i="1" s="1"/>
  <c r="H317" i="1"/>
  <c r="F317" i="1"/>
  <c r="E317" i="1"/>
  <c r="M317" i="1" s="1"/>
  <c r="D317" i="1"/>
  <c r="I317" i="1" s="1"/>
  <c r="U316" i="1"/>
  <c r="T316" i="1"/>
  <c r="N316" i="1"/>
  <c r="O316" i="1" s="1"/>
  <c r="M316" i="1"/>
  <c r="K316" i="1"/>
  <c r="I316" i="1"/>
  <c r="G316" i="1"/>
  <c r="U315" i="1"/>
  <c r="T315" i="1"/>
  <c r="N315" i="1"/>
  <c r="O315" i="1" s="1"/>
  <c r="M315" i="1"/>
  <c r="K315" i="1"/>
  <c r="I315" i="1"/>
  <c r="G315" i="1"/>
  <c r="U314" i="1"/>
  <c r="T314" i="1"/>
  <c r="N314" i="1"/>
  <c r="O314" i="1" s="1"/>
  <c r="M314" i="1"/>
  <c r="K314" i="1"/>
  <c r="I314" i="1"/>
  <c r="G314" i="1"/>
  <c r="U313" i="1"/>
  <c r="T313" i="1"/>
  <c r="N313" i="1"/>
  <c r="O313" i="1" s="1"/>
  <c r="M313" i="1"/>
  <c r="K313" i="1"/>
  <c r="I313" i="1"/>
  <c r="G313" i="1"/>
  <c r="U312" i="1"/>
  <c r="T312" i="1"/>
  <c r="N312" i="1"/>
  <c r="O312" i="1" s="1"/>
  <c r="M312" i="1"/>
  <c r="K312" i="1"/>
  <c r="I312" i="1"/>
  <c r="G312" i="1"/>
  <c r="U311" i="1"/>
  <c r="T311" i="1"/>
  <c r="O311" i="1"/>
  <c r="N311" i="1"/>
  <c r="M311" i="1"/>
  <c r="K311" i="1"/>
  <c r="I311" i="1"/>
  <c r="G311" i="1"/>
  <c r="U310" i="1"/>
  <c r="S310" i="1"/>
  <c r="R310" i="1"/>
  <c r="Q310" i="1"/>
  <c r="P310" i="1"/>
  <c r="L310" i="1"/>
  <c r="J310" i="1"/>
  <c r="H310" i="1"/>
  <c r="F310" i="1"/>
  <c r="N310" i="1" s="1"/>
  <c r="E310" i="1"/>
  <c r="D310" i="1"/>
  <c r="U309" i="1"/>
  <c r="T309" i="1"/>
  <c r="O309" i="1"/>
  <c r="N309" i="1"/>
  <c r="M309" i="1"/>
  <c r="K309" i="1"/>
  <c r="I309" i="1"/>
  <c r="G309" i="1"/>
  <c r="U308" i="1"/>
  <c r="T308" i="1"/>
  <c r="O308" i="1"/>
  <c r="N308" i="1"/>
  <c r="M308" i="1"/>
  <c r="K308" i="1"/>
  <c r="I308" i="1"/>
  <c r="G308" i="1"/>
  <c r="U307" i="1"/>
  <c r="T307" i="1"/>
  <c r="O307" i="1"/>
  <c r="N307" i="1"/>
  <c r="M307" i="1"/>
  <c r="K307" i="1"/>
  <c r="I307" i="1"/>
  <c r="G307" i="1"/>
  <c r="U306" i="1"/>
  <c r="T306" i="1"/>
  <c r="O306" i="1"/>
  <c r="N306" i="1"/>
  <c r="M306" i="1"/>
  <c r="K306" i="1"/>
  <c r="I306" i="1"/>
  <c r="G306" i="1"/>
  <c r="U305" i="1"/>
  <c r="T305" i="1"/>
  <c r="O305" i="1"/>
  <c r="N305" i="1"/>
  <c r="M305" i="1"/>
  <c r="K305" i="1"/>
  <c r="I305" i="1"/>
  <c r="G305" i="1"/>
  <c r="U304" i="1"/>
  <c r="T304" i="1"/>
  <c r="O304" i="1"/>
  <c r="N304" i="1"/>
  <c r="M304" i="1"/>
  <c r="K304" i="1"/>
  <c r="I304" i="1"/>
  <c r="G304" i="1"/>
  <c r="S303" i="1"/>
  <c r="R303" i="1"/>
  <c r="Q303" i="1"/>
  <c r="P303" i="1"/>
  <c r="U303" i="1" s="1"/>
  <c r="L303" i="1"/>
  <c r="J303" i="1"/>
  <c r="H303" i="1"/>
  <c r="F303" i="1"/>
  <c r="N303" i="1" s="1"/>
  <c r="O303" i="1" s="1"/>
  <c r="E303" i="1"/>
  <c r="M303" i="1" s="1"/>
  <c r="D303" i="1"/>
  <c r="I303" i="1" s="1"/>
  <c r="U302" i="1"/>
  <c r="T302" i="1"/>
  <c r="N302" i="1"/>
  <c r="O302" i="1" s="1"/>
  <c r="M302" i="1"/>
  <c r="K302" i="1"/>
  <c r="I302" i="1"/>
  <c r="G302" i="1"/>
  <c r="S299" i="1"/>
  <c r="R299" i="1"/>
  <c r="Q299" i="1"/>
  <c r="T299" i="1" s="1"/>
  <c r="P299" i="1"/>
  <c r="L299" i="1"/>
  <c r="J299" i="1"/>
  <c r="H299" i="1"/>
  <c r="U299" i="1" s="1"/>
  <c r="F299" i="1"/>
  <c r="E299" i="1"/>
  <c r="D299" i="1"/>
  <c r="S298" i="1"/>
  <c r="T298" i="1" s="1"/>
  <c r="R298" i="1"/>
  <c r="Q298" i="1"/>
  <c r="P298" i="1"/>
  <c r="L298" i="1"/>
  <c r="K298" i="1"/>
  <c r="J298" i="1"/>
  <c r="H298" i="1"/>
  <c r="F298" i="1"/>
  <c r="E298" i="1"/>
  <c r="D298" i="1"/>
  <c r="U297" i="1"/>
  <c r="T297" i="1"/>
  <c r="O297" i="1"/>
  <c r="N297" i="1"/>
  <c r="M297" i="1"/>
  <c r="K297" i="1"/>
  <c r="I297" i="1"/>
  <c r="G297" i="1"/>
  <c r="U296" i="1"/>
  <c r="T296" i="1"/>
  <c r="N296" i="1"/>
  <c r="O296" i="1" s="1"/>
  <c r="M296" i="1"/>
  <c r="K296" i="1"/>
  <c r="I296" i="1"/>
  <c r="G296" i="1"/>
  <c r="U295" i="1"/>
  <c r="T295" i="1"/>
  <c r="N295" i="1"/>
  <c r="O295" i="1" s="1"/>
  <c r="M295" i="1"/>
  <c r="K295" i="1"/>
  <c r="I295" i="1"/>
  <c r="G295" i="1"/>
  <c r="U294" i="1"/>
  <c r="T294" i="1"/>
  <c r="O294" i="1"/>
  <c r="N294" i="1"/>
  <c r="M294" i="1"/>
  <c r="K294" i="1"/>
  <c r="I294" i="1"/>
  <c r="G294" i="1"/>
  <c r="U293" i="1"/>
  <c r="T293" i="1"/>
  <c r="N293" i="1"/>
  <c r="O293" i="1" s="1"/>
  <c r="M293" i="1"/>
  <c r="K293" i="1"/>
  <c r="I293" i="1"/>
  <c r="G293" i="1"/>
  <c r="S292" i="1"/>
  <c r="R292" i="1"/>
  <c r="Q292" i="1"/>
  <c r="T292" i="1" s="1"/>
  <c r="P292" i="1"/>
  <c r="U292" i="1" s="1"/>
  <c r="L292" i="1"/>
  <c r="J292" i="1"/>
  <c r="H292" i="1"/>
  <c r="F292" i="1"/>
  <c r="E292" i="1"/>
  <c r="D292" i="1"/>
  <c r="U291" i="1"/>
  <c r="T291" i="1"/>
  <c r="N291" i="1"/>
  <c r="O291" i="1" s="1"/>
  <c r="M291" i="1"/>
  <c r="K291" i="1"/>
  <c r="I291" i="1"/>
  <c r="G291" i="1"/>
  <c r="U290" i="1"/>
  <c r="T290" i="1"/>
  <c r="N290" i="1"/>
  <c r="O290" i="1" s="1"/>
  <c r="M290" i="1"/>
  <c r="K290" i="1"/>
  <c r="I290" i="1"/>
  <c r="G290" i="1"/>
  <c r="U289" i="1"/>
  <c r="T289" i="1"/>
  <c r="N289" i="1"/>
  <c r="O289" i="1" s="1"/>
  <c r="M289" i="1"/>
  <c r="K289" i="1"/>
  <c r="I289" i="1"/>
  <c r="G289" i="1"/>
  <c r="U288" i="1"/>
  <c r="T288" i="1"/>
  <c r="N288" i="1"/>
  <c r="O288" i="1" s="1"/>
  <c r="M288" i="1"/>
  <c r="K288" i="1"/>
  <c r="I288" i="1"/>
  <c r="G288" i="1"/>
  <c r="U287" i="1"/>
  <c r="T287" i="1"/>
  <c r="O287" i="1"/>
  <c r="N287" i="1"/>
  <c r="M287" i="1"/>
  <c r="K287" i="1"/>
  <c r="I287" i="1"/>
  <c r="G287" i="1"/>
  <c r="U286" i="1"/>
  <c r="T286" i="1"/>
  <c r="N286" i="1"/>
  <c r="O286" i="1" s="1"/>
  <c r="M286" i="1"/>
  <c r="K286" i="1"/>
  <c r="I286" i="1"/>
  <c r="G286" i="1"/>
  <c r="S285" i="1"/>
  <c r="T285" i="1" s="1"/>
  <c r="R285" i="1"/>
  <c r="Q285" i="1"/>
  <c r="P285" i="1"/>
  <c r="U285" i="1" s="1"/>
  <c r="L285" i="1"/>
  <c r="J285" i="1"/>
  <c r="K285" i="1" s="1"/>
  <c r="H285" i="1"/>
  <c r="G285" i="1"/>
  <c r="F285" i="1"/>
  <c r="N285" i="1" s="1"/>
  <c r="O285" i="1" s="1"/>
  <c r="E285" i="1"/>
  <c r="D285" i="1"/>
  <c r="I285" i="1" s="1"/>
  <c r="U284" i="1"/>
  <c r="T284" i="1"/>
  <c r="N284" i="1"/>
  <c r="O284" i="1" s="1"/>
  <c r="M284" i="1"/>
  <c r="K284" i="1"/>
  <c r="I284" i="1"/>
  <c r="G284" i="1"/>
  <c r="U283" i="1"/>
  <c r="T283" i="1"/>
  <c r="N283" i="1"/>
  <c r="O283" i="1" s="1"/>
  <c r="M283" i="1"/>
  <c r="K283" i="1"/>
  <c r="I283" i="1"/>
  <c r="G283" i="1"/>
  <c r="U282" i="1"/>
  <c r="T282" i="1"/>
  <c r="N282" i="1"/>
  <c r="O282" i="1" s="1"/>
  <c r="M282" i="1"/>
  <c r="K282" i="1"/>
  <c r="I282" i="1"/>
  <c r="G282" i="1"/>
  <c r="U281" i="1"/>
  <c r="T281" i="1"/>
  <c r="N281" i="1"/>
  <c r="O281" i="1" s="1"/>
  <c r="M281" i="1"/>
  <c r="K281" i="1"/>
  <c r="I281" i="1"/>
  <c r="G281" i="1"/>
  <c r="U280" i="1"/>
  <c r="T280" i="1"/>
  <c r="N280" i="1"/>
  <c r="O280" i="1" s="1"/>
  <c r="M280" i="1"/>
  <c r="K280" i="1"/>
  <c r="I280" i="1"/>
  <c r="G280" i="1"/>
  <c r="U279" i="1"/>
  <c r="T279" i="1"/>
  <c r="N279" i="1"/>
  <c r="O279" i="1" s="1"/>
  <c r="M279" i="1"/>
  <c r="K279" i="1"/>
  <c r="I279" i="1"/>
  <c r="G279" i="1"/>
  <c r="U278" i="1"/>
  <c r="T278" i="1"/>
  <c r="N278" i="1"/>
  <c r="O278" i="1" s="1"/>
  <c r="M278" i="1"/>
  <c r="K278" i="1"/>
  <c r="I278" i="1"/>
  <c r="G278" i="1"/>
  <c r="U277" i="1"/>
  <c r="T277" i="1"/>
  <c r="N277" i="1"/>
  <c r="O277" i="1" s="1"/>
  <c r="M277" i="1"/>
  <c r="K277" i="1"/>
  <c r="I277" i="1"/>
  <c r="G277" i="1"/>
  <c r="U276" i="1"/>
  <c r="T276" i="1"/>
  <c r="N276" i="1"/>
  <c r="O276" i="1" s="1"/>
  <c r="M276" i="1"/>
  <c r="K276" i="1"/>
  <c r="I276" i="1"/>
  <c r="G276" i="1"/>
  <c r="U275" i="1"/>
  <c r="S275" i="1"/>
  <c r="R275" i="1"/>
  <c r="Q275" i="1"/>
  <c r="P275" i="1"/>
  <c r="L275" i="1"/>
  <c r="J275" i="1"/>
  <c r="H275" i="1"/>
  <c r="F275" i="1"/>
  <c r="N275" i="1" s="1"/>
  <c r="E275" i="1"/>
  <c r="D275" i="1"/>
  <c r="U274" i="1"/>
  <c r="T274" i="1"/>
  <c r="O274" i="1"/>
  <c r="N274" i="1"/>
  <c r="M274" i="1"/>
  <c r="K274" i="1"/>
  <c r="I274" i="1"/>
  <c r="G274" i="1"/>
  <c r="U273" i="1"/>
  <c r="T273" i="1"/>
  <c r="O273" i="1"/>
  <c r="N273" i="1"/>
  <c r="M273" i="1"/>
  <c r="K273" i="1"/>
  <c r="I273" i="1"/>
  <c r="G273" i="1"/>
  <c r="U272" i="1"/>
  <c r="T272" i="1"/>
  <c r="O272" i="1"/>
  <c r="N272" i="1"/>
  <c r="M272" i="1"/>
  <c r="K272" i="1"/>
  <c r="I272" i="1"/>
  <c r="G272" i="1"/>
  <c r="U271" i="1"/>
  <c r="T271" i="1"/>
  <c r="O271" i="1"/>
  <c r="N271" i="1"/>
  <c r="M271" i="1"/>
  <c r="K271" i="1"/>
  <c r="I271" i="1"/>
  <c r="G271" i="1"/>
  <c r="U270" i="1"/>
  <c r="T270" i="1"/>
  <c r="O270" i="1"/>
  <c r="N270" i="1"/>
  <c r="M270" i="1"/>
  <c r="K270" i="1"/>
  <c r="I270" i="1"/>
  <c r="G270" i="1"/>
  <c r="U269" i="1"/>
  <c r="T269" i="1"/>
  <c r="O269" i="1"/>
  <c r="N269" i="1"/>
  <c r="M269" i="1"/>
  <c r="K269" i="1"/>
  <c r="I269" i="1"/>
  <c r="G269" i="1"/>
  <c r="U268" i="1"/>
  <c r="T268" i="1"/>
  <c r="O268" i="1"/>
  <c r="N268" i="1"/>
  <c r="M268" i="1"/>
  <c r="K268" i="1"/>
  <c r="I268" i="1"/>
  <c r="G268" i="1"/>
  <c r="S267" i="1"/>
  <c r="R267" i="1"/>
  <c r="Q267" i="1"/>
  <c r="P267" i="1"/>
  <c r="U267" i="1" s="1"/>
  <c r="L267" i="1"/>
  <c r="J267" i="1"/>
  <c r="H267" i="1"/>
  <c r="F267" i="1"/>
  <c r="N267" i="1" s="1"/>
  <c r="E267" i="1"/>
  <c r="D267" i="1"/>
  <c r="I267" i="1" s="1"/>
  <c r="U266" i="1"/>
  <c r="T266" i="1"/>
  <c r="N266" i="1"/>
  <c r="O266" i="1" s="1"/>
  <c r="M266" i="1"/>
  <c r="K266" i="1"/>
  <c r="I266" i="1"/>
  <c r="G266" i="1"/>
  <c r="U265" i="1"/>
  <c r="T265" i="1"/>
  <c r="N265" i="1"/>
  <c r="O265" i="1" s="1"/>
  <c r="M265" i="1"/>
  <c r="K265" i="1"/>
  <c r="I265" i="1"/>
  <c r="G265" i="1"/>
  <c r="U264" i="1"/>
  <c r="T264" i="1"/>
  <c r="N264" i="1"/>
  <c r="O264" i="1" s="1"/>
  <c r="M264" i="1"/>
  <c r="K264" i="1"/>
  <c r="I264" i="1"/>
  <c r="G264" i="1"/>
  <c r="U263" i="1"/>
  <c r="T263" i="1"/>
  <c r="N263" i="1"/>
  <c r="O263" i="1" s="1"/>
  <c r="M263" i="1"/>
  <c r="K263" i="1"/>
  <c r="I263" i="1"/>
  <c r="G263" i="1"/>
  <c r="S260" i="1"/>
  <c r="R260" i="1"/>
  <c r="Q260" i="1"/>
  <c r="T260" i="1" s="1"/>
  <c r="P260" i="1"/>
  <c r="U260" i="1" s="1"/>
  <c r="L260" i="1"/>
  <c r="J260" i="1"/>
  <c r="H260" i="1"/>
  <c r="F260" i="1"/>
  <c r="N260" i="1" s="1"/>
  <c r="E260" i="1"/>
  <c r="D260" i="1"/>
  <c r="S259" i="1"/>
  <c r="R259" i="1"/>
  <c r="Q259" i="1"/>
  <c r="P259" i="1"/>
  <c r="L259" i="1"/>
  <c r="J259" i="1"/>
  <c r="H259" i="1"/>
  <c r="G259" i="1"/>
  <c r="F259" i="1"/>
  <c r="E259" i="1"/>
  <c r="M259" i="1" s="1"/>
  <c r="D259" i="1"/>
  <c r="U258" i="1"/>
  <c r="T258" i="1"/>
  <c r="O258" i="1"/>
  <c r="N258" i="1"/>
  <c r="M258" i="1"/>
  <c r="K258" i="1"/>
  <c r="I258" i="1"/>
  <c r="G258" i="1"/>
  <c r="U257" i="1"/>
  <c r="T257" i="1"/>
  <c r="O257" i="1"/>
  <c r="N257" i="1"/>
  <c r="M257" i="1"/>
  <c r="K257" i="1"/>
  <c r="I257" i="1"/>
  <c r="G257" i="1"/>
  <c r="U256" i="1"/>
  <c r="T256" i="1"/>
  <c r="N256" i="1"/>
  <c r="O256" i="1" s="1"/>
  <c r="M256" i="1"/>
  <c r="K256" i="1"/>
  <c r="I256" i="1"/>
  <c r="G256" i="1"/>
  <c r="U255" i="1"/>
  <c r="T255" i="1"/>
  <c r="N255" i="1"/>
  <c r="O255" i="1" s="1"/>
  <c r="M255" i="1"/>
  <c r="K255" i="1"/>
  <c r="I255" i="1"/>
  <c r="G255" i="1"/>
  <c r="S254" i="1"/>
  <c r="R254" i="1"/>
  <c r="Q254" i="1"/>
  <c r="T254" i="1" s="1"/>
  <c r="P254" i="1"/>
  <c r="U254" i="1" s="1"/>
  <c r="L254" i="1"/>
  <c r="J254" i="1"/>
  <c r="H254" i="1"/>
  <c r="F254" i="1"/>
  <c r="E254" i="1"/>
  <c r="D254" i="1"/>
  <c r="U253" i="1"/>
  <c r="T253" i="1"/>
  <c r="N253" i="1"/>
  <c r="O253" i="1" s="1"/>
  <c r="M253" i="1"/>
  <c r="K253" i="1"/>
  <c r="I253" i="1"/>
  <c r="G253" i="1"/>
  <c r="U252" i="1"/>
  <c r="T252" i="1"/>
  <c r="N252" i="1"/>
  <c r="O252" i="1" s="1"/>
  <c r="M252" i="1"/>
  <c r="K252" i="1"/>
  <c r="I252" i="1"/>
  <c r="G252" i="1"/>
  <c r="U251" i="1"/>
  <c r="T251" i="1"/>
  <c r="O251" i="1"/>
  <c r="N251" i="1"/>
  <c r="M251" i="1"/>
  <c r="K251" i="1"/>
  <c r="I251" i="1"/>
  <c r="G251" i="1"/>
  <c r="U250" i="1"/>
  <c r="T250" i="1"/>
  <c r="N250" i="1"/>
  <c r="O250" i="1" s="1"/>
  <c r="M250" i="1"/>
  <c r="K250" i="1"/>
  <c r="I250" i="1"/>
  <c r="G250" i="1"/>
  <c r="U249" i="1"/>
  <c r="T249" i="1"/>
  <c r="O249" i="1"/>
  <c r="N249" i="1"/>
  <c r="M249" i="1"/>
  <c r="K249" i="1"/>
  <c r="I249" i="1"/>
  <c r="G249" i="1"/>
  <c r="U248" i="1"/>
  <c r="T248" i="1"/>
  <c r="O248" i="1"/>
  <c r="N248" i="1"/>
  <c r="M248" i="1"/>
  <c r="K248" i="1"/>
  <c r="I248" i="1"/>
  <c r="G248" i="1"/>
  <c r="U247" i="1"/>
  <c r="S247" i="1"/>
  <c r="R247" i="1"/>
  <c r="Q247" i="1"/>
  <c r="T247" i="1" s="1"/>
  <c r="P247" i="1"/>
  <c r="L247" i="1"/>
  <c r="J247" i="1"/>
  <c r="I247" i="1"/>
  <c r="H247" i="1"/>
  <c r="F247" i="1"/>
  <c r="N247" i="1" s="1"/>
  <c r="O247" i="1" s="1"/>
  <c r="E247" i="1"/>
  <c r="M247" i="1" s="1"/>
  <c r="D247" i="1"/>
  <c r="U246" i="1"/>
  <c r="T246" i="1"/>
  <c r="O246" i="1"/>
  <c r="N246" i="1"/>
  <c r="M246" i="1"/>
  <c r="K246" i="1"/>
  <c r="I246" i="1"/>
  <c r="G246" i="1"/>
  <c r="U245" i="1"/>
  <c r="T245" i="1"/>
  <c r="N245" i="1"/>
  <c r="O245" i="1" s="1"/>
  <c r="M245" i="1"/>
  <c r="K245" i="1"/>
  <c r="I245" i="1"/>
  <c r="G245" i="1"/>
  <c r="U244" i="1"/>
  <c r="T244" i="1"/>
  <c r="N244" i="1"/>
  <c r="O244" i="1" s="1"/>
  <c r="M244" i="1"/>
  <c r="K244" i="1"/>
  <c r="I244" i="1"/>
  <c r="G244" i="1"/>
  <c r="U243" i="1"/>
  <c r="T243" i="1"/>
  <c r="N243" i="1"/>
  <c r="O243" i="1" s="1"/>
  <c r="M243" i="1"/>
  <c r="K243" i="1"/>
  <c r="I243" i="1"/>
  <c r="G243" i="1"/>
  <c r="U242" i="1"/>
  <c r="T242" i="1"/>
  <c r="N242" i="1"/>
  <c r="O242" i="1" s="1"/>
  <c r="M242" i="1"/>
  <c r="K242" i="1"/>
  <c r="I242" i="1"/>
  <c r="G242" i="1"/>
  <c r="U241" i="1"/>
  <c r="T241" i="1"/>
  <c r="N241" i="1"/>
  <c r="O241" i="1" s="1"/>
  <c r="M241" i="1"/>
  <c r="K241" i="1"/>
  <c r="I241" i="1"/>
  <c r="G241" i="1"/>
  <c r="S240" i="1"/>
  <c r="R240" i="1"/>
  <c r="Q240" i="1"/>
  <c r="T240" i="1" s="1"/>
  <c r="P240" i="1"/>
  <c r="L240" i="1"/>
  <c r="J240" i="1"/>
  <c r="H240" i="1"/>
  <c r="F240" i="1"/>
  <c r="E240" i="1"/>
  <c r="K240" i="1" s="1"/>
  <c r="D240" i="1"/>
  <c r="U239" i="1"/>
  <c r="T239" i="1"/>
  <c r="O239" i="1"/>
  <c r="N239" i="1"/>
  <c r="M239" i="1"/>
  <c r="K239" i="1"/>
  <c r="I239" i="1"/>
  <c r="G239" i="1"/>
  <c r="U238" i="1"/>
  <c r="T238" i="1"/>
  <c r="N238" i="1"/>
  <c r="O238" i="1" s="1"/>
  <c r="M238" i="1"/>
  <c r="K238" i="1"/>
  <c r="I238" i="1"/>
  <c r="G238" i="1"/>
  <c r="U237" i="1"/>
  <c r="T237" i="1"/>
  <c r="N237" i="1"/>
  <c r="O237" i="1" s="1"/>
  <c r="M237" i="1"/>
  <c r="K237" i="1"/>
  <c r="I237" i="1"/>
  <c r="G237" i="1"/>
  <c r="U236" i="1"/>
  <c r="T236" i="1"/>
  <c r="N236" i="1"/>
  <c r="O236" i="1" s="1"/>
  <c r="M236" i="1"/>
  <c r="K236" i="1"/>
  <c r="I236" i="1"/>
  <c r="G236" i="1"/>
  <c r="U235" i="1"/>
  <c r="T235" i="1"/>
  <c r="O235" i="1"/>
  <c r="N235" i="1"/>
  <c r="M235" i="1"/>
  <c r="K235" i="1"/>
  <c r="I235" i="1"/>
  <c r="G235" i="1"/>
  <c r="U234" i="1"/>
  <c r="T234" i="1"/>
  <c r="O234" i="1"/>
  <c r="N234" i="1"/>
  <c r="M234" i="1"/>
  <c r="K234" i="1"/>
  <c r="I234" i="1"/>
  <c r="G234" i="1"/>
  <c r="S231" i="1"/>
  <c r="R231" i="1"/>
  <c r="Q231" i="1"/>
  <c r="P231" i="1"/>
  <c r="U231" i="1" s="1"/>
  <c r="L231" i="1"/>
  <c r="K231" i="1"/>
  <c r="J231" i="1"/>
  <c r="H231" i="1"/>
  <c r="G231" i="1"/>
  <c r="F231" i="1"/>
  <c r="N231" i="1" s="1"/>
  <c r="E231" i="1"/>
  <c r="D231" i="1"/>
  <c r="I231" i="1" s="1"/>
  <c r="S230" i="1"/>
  <c r="R230" i="1"/>
  <c r="Q230" i="1"/>
  <c r="P230" i="1"/>
  <c r="M230" i="1"/>
  <c r="L230" i="1"/>
  <c r="J230" i="1"/>
  <c r="I230" i="1"/>
  <c r="H230" i="1"/>
  <c r="F230" i="1"/>
  <c r="E230" i="1"/>
  <c r="D230" i="1"/>
  <c r="G230" i="1" s="1"/>
  <c r="U229" i="1"/>
  <c r="T229" i="1"/>
  <c r="O229" i="1"/>
  <c r="N229" i="1"/>
  <c r="M229" i="1"/>
  <c r="K229" i="1"/>
  <c r="I229" i="1"/>
  <c r="G229" i="1"/>
  <c r="U228" i="1"/>
  <c r="T228" i="1"/>
  <c r="N228" i="1"/>
  <c r="O228" i="1" s="1"/>
  <c r="M228" i="1"/>
  <c r="K228" i="1"/>
  <c r="I228" i="1"/>
  <c r="G228" i="1"/>
  <c r="U227" i="1"/>
  <c r="T227" i="1"/>
  <c r="O227" i="1"/>
  <c r="N227" i="1"/>
  <c r="M227" i="1"/>
  <c r="K227" i="1"/>
  <c r="I227" i="1"/>
  <c r="G227" i="1"/>
  <c r="U226" i="1"/>
  <c r="T226" i="1"/>
  <c r="N226" i="1"/>
  <c r="O226" i="1" s="1"/>
  <c r="M226" i="1"/>
  <c r="K226" i="1"/>
  <c r="I226" i="1"/>
  <c r="G226" i="1"/>
  <c r="U225" i="1"/>
  <c r="T225" i="1"/>
  <c r="N225" i="1"/>
  <c r="O225" i="1" s="1"/>
  <c r="M225" i="1"/>
  <c r="K225" i="1"/>
  <c r="I225" i="1"/>
  <c r="G225" i="1"/>
  <c r="S224" i="1"/>
  <c r="R224" i="1"/>
  <c r="Q224" i="1"/>
  <c r="T224" i="1" s="1"/>
  <c r="P224" i="1"/>
  <c r="L224" i="1"/>
  <c r="J224" i="1"/>
  <c r="H224" i="1"/>
  <c r="U224" i="1" s="1"/>
  <c r="F224" i="1"/>
  <c r="E224" i="1"/>
  <c r="D224" i="1"/>
  <c r="I224" i="1" s="1"/>
  <c r="U223" i="1"/>
  <c r="T223" i="1"/>
  <c r="O223" i="1"/>
  <c r="N223" i="1"/>
  <c r="M223" i="1"/>
  <c r="K223" i="1"/>
  <c r="I223" i="1"/>
  <c r="G223" i="1"/>
  <c r="U222" i="1"/>
  <c r="T222" i="1"/>
  <c r="O222" i="1"/>
  <c r="N222" i="1"/>
  <c r="M222" i="1"/>
  <c r="K222" i="1"/>
  <c r="I222" i="1"/>
  <c r="G222" i="1"/>
  <c r="U221" i="1"/>
  <c r="T221" i="1"/>
  <c r="O221" i="1"/>
  <c r="N221" i="1"/>
  <c r="M221" i="1"/>
  <c r="K221" i="1"/>
  <c r="I221" i="1"/>
  <c r="G221" i="1"/>
  <c r="U220" i="1"/>
  <c r="T220" i="1"/>
  <c r="N220" i="1"/>
  <c r="O220" i="1" s="1"/>
  <c r="M220" i="1"/>
  <c r="K220" i="1"/>
  <c r="I220" i="1"/>
  <c r="G220" i="1"/>
  <c r="U219" i="1"/>
  <c r="T219" i="1"/>
  <c r="N219" i="1"/>
  <c r="O219" i="1" s="1"/>
  <c r="M219" i="1"/>
  <c r="K219" i="1"/>
  <c r="I219" i="1"/>
  <c r="G219" i="1"/>
  <c r="U218" i="1"/>
  <c r="T218" i="1"/>
  <c r="N218" i="1"/>
  <c r="O218" i="1" s="1"/>
  <c r="M218" i="1"/>
  <c r="K218" i="1"/>
  <c r="I218" i="1"/>
  <c r="G218" i="1"/>
  <c r="U217" i="1"/>
  <c r="T217" i="1"/>
  <c r="O217" i="1"/>
  <c r="N217" i="1"/>
  <c r="M217" i="1"/>
  <c r="K217" i="1"/>
  <c r="I217" i="1"/>
  <c r="G217" i="1"/>
  <c r="S216" i="1"/>
  <c r="T216" i="1" s="1"/>
  <c r="R216" i="1"/>
  <c r="Q216" i="1"/>
  <c r="P216" i="1"/>
  <c r="L216" i="1"/>
  <c r="K216" i="1"/>
  <c r="J216" i="1"/>
  <c r="H216" i="1"/>
  <c r="F216" i="1"/>
  <c r="E216" i="1"/>
  <c r="D216" i="1"/>
  <c r="U215" i="1"/>
  <c r="T215" i="1"/>
  <c r="N215" i="1"/>
  <c r="O215" i="1" s="1"/>
  <c r="M215" i="1"/>
  <c r="K215" i="1"/>
  <c r="I215" i="1"/>
  <c r="G215" i="1"/>
  <c r="U214" i="1"/>
  <c r="T214" i="1"/>
  <c r="O214" i="1"/>
  <c r="N214" i="1"/>
  <c r="M214" i="1"/>
  <c r="K214" i="1"/>
  <c r="I214" i="1"/>
  <c r="G214" i="1"/>
  <c r="U213" i="1"/>
  <c r="T213" i="1"/>
  <c r="N213" i="1"/>
  <c r="O213" i="1" s="1"/>
  <c r="M213" i="1"/>
  <c r="K213" i="1"/>
  <c r="I213" i="1"/>
  <c r="G213" i="1"/>
  <c r="U212" i="1"/>
  <c r="T212" i="1"/>
  <c r="O212" i="1"/>
  <c r="N212" i="1"/>
  <c r="M212" i="1"/>
  <c r="K212" i="1"/>
  <c r="I212" i="1"/>
  <c r="G212" i="1"/>
  <c r="U211" i="1"/>
  <c r="T211" i="1"/>
  <c r="N211" i="1"/>
  <c r="O211" i="1" s="1"/>
  <c r="M211" i="1"/>
  <c r="K211" i="1"/>
  <c r="I211" i="1"/>
  <c r="G211" i="1"/>
  <c r="U210" i="1"/>
  <c r="T210" i="1"/>
  <c r="N210" i="1"/>
  <c r="O210" i="1" s="1"/>
  <c r="M210" i="1"/>
  <c r="K210" i="1"/>
  <c r="I210" i="1"/>
  <c r="G210" i="1"/>
  <c r="U209" i="1"/>
  <c r="T209" i="1"/>
  <c r="N209" i="1"/>
  <c r="O209" i="1" s="1"/>
  <c r="M209" i="1"/>
  <c r="K209" i="1"/>
  <c r="I209" i="1"/>
  <c r="G209" i="1"/>
  <c r="U208" i="1"/>
  <c r="T208" i="1"/>
  <c r="O208" i="1"/>
  <c r="N208" i="1"/>
  <c r="M208" i="1"/>
  <c r="K208" i="1"/>
  <c r="I208" i="1"/>
  <c r="G208" i="1"/>
  <c r="S205" i="1"/>
  <c r="R205" i="1"/>
  <c r="Q205" i="1"/>
  <c r="P205" i="1"/>
  <c r="U205" i="1" s="1"/>
  <c r="N205" i="1"/>
  <c r="M205" i="1"/>
  <c r="L205" i="1"/>
  <c r="J205" i="1"/>
  <c r="I205" i="1"/>
  <c r="H205" i="1"/>
  <c r="F205" i="1"/>
  <c r="E205" i="1"/>
  <c r="K205" i="1" s="1"/>
  <c r="D205" i="1"/>
  <c r="T204" i="1"/>
  <c r="S204" i="1"/>
  <c r="R204" i="1"/>
  <c r="Q204" i="1"/>
  <c r="P204" i="1"/>
  <c r="L204" i="1"/>
  <c r="J204" i="1"/>
  <c r="H204" i="1"/>
  <c r="G204" i="1"/>
  <c r="F204" i="1"/>
  <c r="E204" i="1"/>
  <c r="M204" i="1" s="1"/>
  <c r="D204" i="1"/>
  <c r="U203" i="1"/>
  <c r="T203" i="1"/>
  <c r="O203" i="1"/>
  <c r="N203" i="1"/>
  <c r="M203" i="1"/>
  <c r="K203" i="1"/>
  <c r="I203" i="1"/>
  <c r="G203" i="1"/>
  <c r="U202" i="1"/>
  <c r="T202" i="1"/>
  <c r="O202" i="1"/>
  <c r="N202" i="1"/>
  <c r="M202" i="1"/>
  <c r="K202" i="1"/>
  <c r="I202" i="1"/>
  <c r="G202" i="1"/>
  <c r="U201" i="1"/>
  <c r="T201" i="1"/>
  <c r="O201" i="1"/>
  <c r="N201" i="1"/>
  <c r="M201" i="1"/>
  <c r="K201" i="1"/>
  <c r="I201" i="1"/>
  <c r="G201" i="1"/>
  <c r="U200" i="1"/>
  <c r="T200" i="1"/>
  <c r="N200" i="1"/>
  <c r="O200" i="1" s="1"/>
  <c r="M200" i="1"/>
  <c r="K200" i="1"/>
  <c r="I200" i="1"/>
  <c r="G200" i="1"/>
  <c r="U199" i="1"/>
  <c r="T199" i="1"/>
  <c r="N199" i="1"/>
  <c r="O199" i="1" s="1"/>
  <c r="M199" i="1"/>
  <c r="K199" i="1"/>
  <c r="I199" i="1"/>
  <c r="G199" i="1"/>
  <c r="S198" i="1"/>
  <c r="R198" i="1"/>
  <c r="Q198" i="1"/>
  <c r="P198" i="1"/>
  <c r="L198" i="1"/>
  <c r="J198" i="1"/>
  <c r="H198" i="1"/>
  <c r="U198" i="1" s="1"/>
  <c r="F198" i="1"/>
  <c r="G198" i="1" s="1"/>
  <c r="E198" i="1"/>
  <c r="D198" i="1"/>
  <c r="I198" i="1" s="1"/>
  <c r="U197" i="1"/>
  <c r="T197" i="1"/>
  <c r="O197" i="1"/>
  <c r="N197" i="1"/>
  <c r="M197" i="1"/>
  <c r="K197" i="1"/>
  <c r="I197" i="1"/>
  <c r="G197" i="1"/>
  <c r="U196" i="1"/>
  <c r="T196" i="1"/>
  <c r="O196" i="1"/>
  <c r="N196" i="1"/>
  <c r="M196" i="1"/>
  <c r="K196" i="1"/>
  <c r="I196" i="1"/>
  <c r="G196" i="1"/>
  <c r="U195" i="1"/>
  <c r="T195" i="1"/>
  <c r="O195" i="1"/>
  <c r="N195" i="1"/>
  <c r="M195" i="1"/>
  <c r="K195" i="1"/>
  <c r="I195" i="1"/>
  <c r="G195" i="1"/>
  <c r="U194" i="1"/>
  <c r="T194" i="1"/>
  <c r="O194" i="1"/>
  <c r="N194" i="1"/>
  <c r="M194" i="1"/>
  <c r="K194" i="1"/>
  <c r="I194" i="1"/>
  <c r="G194" i="1"/>
  <c r="U193" i="1"/>
  <c r="T193" i="1"/>
  <c r="O193" i="1"/>
  <c r="N193" i="1"/>
  <c r="M193" i="1"/>
  <c r="K193" i="1"/>
  <c r="I193" i="1"/>
  <c r="G193" i="1"/>
  <c r="U192" i="1"/>
  <c r="T192" i="1"/>
  <c r="O192" i="1"/>
  <c r="N192" i="1"/>
  <c r="M192" i="1"/>
  <c r="K192" i="1"/>
  <c r="I192" i="1"/>
  <c r="G192" i="1"/>
  <c r="S191" i="1"/>
  <c r="T191" i="1" s="1"/>
  <c r="R191" i="1"/>
  <c r="Q191" i="1"/>
  <c r="P191" i="1"/>
  <c r="U191" i="1" s="1"/>
  <c r="L191" i="1"/>
  <c r="J191" i="1"/>
  <c r="H191" i="1"/>
  <c r="G191" i="1"/>
  <c r="F191" i="1"/>
  <c r="E191" i="1"/>
  <c r="K191" i="1" s="1"/>
  <c r="D191" i="1"/>
  <c r="I191" i="1" s="1"/>
  <c r="U190" i="1"/>
  <c r="T190" i="1"/>
  <c r="N190" i="1"/>
  <c r="O190" i="1" s="1"/>
  <c r="M190" i="1"/>
  <c r="K190" i="1"/>
  <c r="I190" i="1"/>
  <c r="G190" i="1"/>
  <c r="U189" i="1"/>
  <c r="T189" i="1"/>
  <c r="O189" i="1"/>
  <c r="N189" i="1"/>
  <c r="M189" i="1"/>
  <c r="K189" i="1"/>
  <c r="I189" i="1"/>
  <c r="G189" i="1"/>
  <c r="U188" i="1"/>
  <c r="T188" i="1"/>
  <c r="N188" i="1"/>
  <c r="O188" i="1" s="1"/>
  <c r="M188" i="1"/>
  <c r="K188" i="1"/>
  <c r="I188" i="1"/>
  <c r="G188" i="1"/>
  <c r="U187" i="1"/>
  <c r="T187" i="1"/>
  <c r="O187" i="1"/>
  <c r="N187" i="1"/>
  <c r="M187" i="1"/>
  <c r="K187" i="1"/>
  <c r="I187" i="1"/>
  <c r="G187" i="1"/>
  <c r="U186" i="1"/>
  <c r="T186" i="1"/>
  <c r="O186" i="1"/>
  <c r="N186" i="1"/>
  <c r="M186" i="1"/>
  <c r="K186" i="1"/>
  <c r="I186" i="1"/>
  <c r="G186" i="1"/>
  <c r="S185" i="1"/>
  <c r="R185" i="1"/>
  <c r="Q185" i="1"/>
  <c r="P185" i="1"/>
  <c r="U185" i="1" s="1"/>
  <c r="N185" i="1"/>
  <c r="M185" i="1"/>
  <c r="L185" i="1"/>
  <c r="J185" i="1"/>
  <c r="I185" i="1"/>
  <c r="H185" i="1"/>
  <c r="F185" i="1"/>
  <c r="E185" i="1"/>
  <c r="K185" i="1" s="1"/>
  <c r="D185" i="1"/>
  <c r="U184" i="1"/>
  <c r="T184" i="1"/>
  <c r="N184" i="1"/>
  <c r="O184" i="1" s="1"/>
  <c r="M184" i="1"/>
  <c r="K184" i="1"/>
  <c r="I184" i="1"/>
  <c r="G184" i="1"/>
  <c r="U183" i="1"/>
  <c r="T183" i="1"/>
  <c r="O183" i="1"/>
  <c r="N183" i="1"/>
  <c r="M183" i="1"/>
  <c r="K183" i="1"/>
  <c r="I183" i="1"/>
  <c r="G183" i="1"/>
  <c r="U182" i="1"/>
  <c r="T182" i="1"/>
  <c r="N182" i="1"/>
  <c r="O182" i="1" s="1"/>
  <c r="M182" i="1"/>
  <c r="K182" i="1"/>
  <c r="I182" i="1"/>
  <c r="G182" i="1"/>
  <c r="U181" i="1"/>
  <c r="T181" i="1"/>
  <c r="N181" i="1"/>
  <c r="O181" i="1" s="1"/>
  <c r="M181" i="1"/>
  <c r="K181" i="1"/>
  <c r="I181" i="1"/>
  <c r="G181" i="1"/>
  <c r="U180" i="1"/>
  <c r="T180" i="1"/>
  <c r="N180" i="1"/>
  <c r="O180" i="1" s="1"/>
  <c r="M180" i="1"/>
  <c r="K180" i="1"/>
  <c r="I180" i="1"/>
  <c r="G180" i="1"/>
  <c r="T179" i="1"/>
  <c r="S179" i="1"/>
  <c r="R179" i="1"/>
  <c r="Q179" i="1"/>
  <c r="P179" i="1"/>
  <c r="U179" i="1" s="1"/>
  <c r="L179" i="1"/>
  <c r="J179" i="1"/>
  <c r="H179" i="1"/>
  <c r="G179" i="1"/>
  <c r="F179" i="1"/>
  <c r="E179" i="1"/>
  <c r="M179" i="1" s="1"/>
  <c r="D179" i="1"/>
  <c r="U178" i="1"/>
  <c r="T178" i="1"/>
  <c r="O178" i="1"/>
  <c r="N178" i="1"/>
  <c r="M178" i="1"/>
  <c r="K178" i="1"/>
  <c r="I178" i="1"/>
  <c r="G178" i="1"/>
  <c r="U177" i="1"/>
  <c r="T177" i="1"/>
  <c r="O177" i="1"/>
  <c r="N177" i="1"/>
  <c r="M177" i="1"/>
  <c r="K177" i="1"/>
  <c r="I177" i="1"/>
  <c r="G177" i="1"/>
  <c r="U176" i="1"/>
  <c r="T176" i="1"/>
  <c r="O176" i="1"/>
  <c r="N176" i="1"/>
  <c r="M176" i="1"/>
  <c r="K176" i="1"/>
  <c r="I176" i="1"/>
  <c r="G176" i="1"/>
  <c r="U175" i="1"/>
  <c r="T175" i="1"/>
  <c r="N175" i="1"/>
  <c r="O175" i="1" s="1"/>
  <c r="M175" i="1"/>
  <c r="K175" i="1"/>
  <c r="I175" i="1"/>
  <c r="G175" i="1"/>
  <c r="U174" i="1"/>
  <c r="T174" i="1"/>
  <c r="O174" i="1"/>
  <c r="N174" i="1"/>
  <c r="M174" i="1"/>
  <c r="K174" i="1"/>
  <c r="I174" i="1"/>
  <c r="G174" i="1"/>
  <c r="U173" i="1"/>
  <c r="T173" i="1"/>
  <c r="O173" i="1"/>
  <c r="N173" i="1"/>
  <c r="M173" i="1"/>
  <c r="K173" i="1"/>
  <c r="I173" i="1"/>
  <c r="G173" i="1"/>
  <c r="S170" i="1"/>
  <c r="R170" i="1"/>
  <c r="Q170" i="1"/>
  <c r="T170" i="1" s="1"/>
  <c r="P170" i="1"/>
  <c r="U170" i="1" s="1"/>
  <c r="L170" i="1"/>
  <c r="J170" i="1"/>
  <c r="I170" i="1"/>
  <c r="H170" i="1"/>
  <c r="F170" i="1"/>
  <c r="E170" i="1"/>
  <c r="K170" i="1" s="1"/>
  <c r="D170" i="1"/>
  <c r="S169" i="1"/>
  <c r="T169" i="1" s="1"/>
  <c r="R169" i="1"/>
  <c r="Q169" i="1"/>
  <c r="P169" i="1"/>
  <c r="L169" i="1"/>
  <c r="J169" i="1"/>
  <c r="H169" i="1"/>
  <c r="F169" i="1"/>
  <c r="E169" i="1"/>
  <c r="K169" i="1" s="1"/>
  <c r="D169" i="1"/>
  <c r="U168" i="1"/>
  <c r="T168" i="1"/>
  <c r="O168" i="1"/>
  <c r="N168" i="1"/>
  <c r="M168" i="1"/>
  <c r="K168" i="1"/>
  <c r="I168" i="1"/>
  <c r="G168" i="1"/>
  <c r="U167" i="1"/>
  <c r="T167" i="1"/>
  <c r="O167" i="1"/>
  <c r="N167" i="1"/>
  <c r="M167" i="1"/>
  <c r="K167" i="1"/>
  <c r="I167" i="1"/>
  <c r="G167" i="1"/>
  <c r="U166" i="1"/>
  <c r="T166" i="1"/>
  <c r="N166" i="1"/>
  <c r="O166" i="1" s="1"/>
  <c r="M166" i="1"/>
  <c r="K166" i="1"/>
  <c r="I166" i="1"/>
  <c r="G166" i="1"/>
  <c r="U165" i="1"/>
  <c r="T165" i="1"/>
  <c r="O165" i="1"/>
  <c r="N165" i="1"/>
  <c r="M165" i="1"/>
  <c r="K165" i="1"/>
  <c r="I165" i="1"/>
  <c r="G165" i="1"/>
  <c r="U164" i="1"/>
  <c r="T164" i="1"/>
  <c r="N164" i="1"/>
  <c r="O164" i="1" s="1"/>
  <c r="M164" i="1"/>
  <c r="K164" i="1"/>
  <c r="I164" i="1"/>
  <c r="G164" i="1"/>
  <c r="S163" i="1"/>
  <c r="R163" i="1"/>
  <c r="Q163" i="1"/>
  <c r="T163" i="1" s="1"/>
  <c r="P163" i="1"/>
  <c r="L163" i="1"/>
  <c r="M163" i="1" s="1"/>
  <c r="J163" i="1"/>
  <c r="H163" i="1"/>
  <c r="U163" i="1" s="1"/>
  <c r="F163" i="1"/>
  <c r="G163" i="1" s="1"/>
  <c r="E163" i="1"/>
  <c r="D163" i="1"/>
  <c r="I163" i="1" s="1"/>
  <c r="U162" i="1"/>
  <c r="T162" i="1"/>
  <c r="O162" i="1"/>
  <c r="N162" i="1"/>
  <c r="M162" i="1"/>
  <c r="K162" i="1"/>
  <c r="I162" i="1"/>
  <c r="G162" i="1"/>
  <c r="U161" i="1"/>
  <c r="T161" i="1"/>
  <c r="O161" i="1"/>
  <c r="N161" i="1"/>
  <c r="M161" i="1"/>
  <c r="K161" i="1"/>
  <c r="I161" i="1"/>
  <c r="G161" i="1"/>
  <c r="U160" i="1"/>
  <c r="T160" i="1"/>
  <c r="O160" i="1"/>
  <c r="N160" i="1"/>
  <c r="M160" i="1"/>
  <c r="K160" i="1"/>
  <c r="I160" i="1"/>
  <c r="G160" i="1"/>
  <c r="U159" i="1"/>
  <c r="T159" i="1"/>
  <c r="O159" i="1"/>
  <c r="N159" i="1"/>
  <c r="M159" i="1"/>
  <c r="K159" i="1"/>
  <c r="I159" i="1"/>
  <c r="G159" i="1"/>
  <c r="U158" i="1"/>
  <c r="T158" i="1"/>
  <c r="O158" i="1"/>
  <c r="N158" i="1"/>
  <c r="M158" i="1"/>
  <c r="K158" i="1"/>
  <c r="I158" i="1"/>
  <c r="G158" i="1"/>
  <c r="S157" i="1"/>
  <c r="R157" i="1"/>
  <c r="Q157" i="1"/>
  <c r="P157" i="1"/>
  <c r="L157" i="1"/>
  <c r="J157" i="1"/>
  <c r="H157" i="1"/>
  <c r="F157" i="1"/>
  <c r="N157" i="1" s="1"/>
  <c r="E157" i="1"/>
  <c r="D157" i="1"/>
  <c r="I157" i="1" s="1"/>
  <c r="U156" i="1"/>
  <c r="T156" i="1"/>
  <c r="O156" i="1"/>
  <c r="N156" i="1"/>
  <c r="M156" i="1"/>
  <c r="K156" i="1"/>
  <c r="I156" i="1"/>
  <c r="G156" i="1"/>
  <c r="U155" i="1"/>
  <c r="T155" i="1"/>
  <c r="O155" i="1"/>
  <c r="N155" i="1"/>
  <c r="M155" i="1"/>
  <c r="K155" i="1"/>
  <c r="I155" i="1"/>
  <c r="G155" i="1"/>
  <c r="U154" i="1"/>
  <c r="T154" i="1"/>
  <c r="O154" i="1"/>
  <c r="N154" i="1"/>
  <c r="M154" i="1"/>
  <c r="K154" i="1"/>
  <c r="I154" i="1"/>
  <c r="G154" i="1"/>
  <c r="U153" i="1"/>
  <c r="T153" i="1"/>
  <c r="N153" i="1"/>
  <c r="O153" i="1" s="1"/>
  <c r="M153" i="1"/>
  <c r="K153" i="1"/>
  <c r="I153" i="1"/>
  <c r="G153" i="1"/>
  <c r="U152" i="1"/>
  <c r="T152" i="1"/>
  <c r="N152" i="1"/>
  <c r="O152" i="1" s="1"/>
  <c r="M152" i="1"/>
  <c r="K152" i="1"/>
  <c r="I152" i="1"/>
  <c r="G152" i="1"/>
  <c r="U151" i="1"/>
  <c r="T151" i="1"/>
  <c r="O151" i="1"/>
  <c r="N151" i="1"/>
  <c r="M151" i="1"/>
  <c r="K151" i="1"/>
  <c r="I151" i="1"/>
  <c r="G151" i="1"/>
  <c r="S150" i="1"/>
  <c r="R150" i="1"/>
  <c r="Q150" i="1"/>
  <c r="T150" i="1" s="1"/>
  <c r="P150" i="1"/>
  <c r="L150" i="1"/>
  <c r="J150" i="1"/>
  <c r="H150" i="1"/>
  <c r="U150" i="1" s="1"/>
  <c r="F150" i="1"/>
  <c r="E150" i="1"/>
  <c r="D150" i="1"/>
  <c r="I150" i="1" s="1"/>
  <c r="U149" i="1"/>
  <c r="T149" i="1"/>
  <c r="N149" i="1"/>
  <c r="O149" i="1" s="1"/>
  <c r="M149" i="1"/>
  <c r="K149" i="1"/>
  <c r="I149" i="1"/>
  <c r="G149" i="1"/>
  <c r="U148" i="1"/>
  <c r="T148" i="1"/>
  <c r="N148" i="1"/>
  <c r="O148" i="1" s="1"/>
  <c r="M148" i="1"/>
  <c r="K148" i="1"/>
  <c r="I148" i="1"/>
  <c r="G148" i="1"/>
  <c r="U147" i="1"/>
  <c r="T147" i="1"/>
  <c r="N147" i="1"/>
  <c r="O147" i="1" s="1"/>
  <c r="M147" i="1"/>
  <c r="K147" i="1"/>
  <c r="I147" i="1"/>
  <c r="G147" i="1"/>
  <c r="U146" i="1"/>
  <c r="T146" i="1"/>
  <c r="N146" i="1"/>
  <c r="O146" i="1" s="1"/>
  <c r="M146" i="1"/>
  <c r="K146" i="1"/>
  <c r="I146" i="1"/>
  <c r="G146" i="1"/>
  <c r="U145" i="1"/>
  <c r="T145" i="1"/>
  <c r="O145" i="1"/>
  <c r="N145" i="1"/>
  <c r="M145" i="1"/>
  <c r="K145" i="1"/>
  <c r="I145" i="1"/>
  <c r="G145" i="1"/>
  <c r="S144" i="1"/>
  <c r="T144" i="1" s="1"/>
  <c r="R144" i="1"/>
  <c r="Q144" i="1"/>
  <c r="P144" i="1"/>
  <c r="L144" i="1"/>
  <c r="K144" i="1"/>
  <c r="J144" i="1"/>
  <c r="H144" i="1"/>
  <c r="F144" i="1"/>
  <c r="E144" i="1"/>
  <c r="D144" i="1"/>
  <c r="U143" i="1"/>
  <c r="T143" i="1"/>
  <c r="O143" i="1"/>
  <c r="N143" i="1"/>
  <c r="M143" i="1"/>
  <c r="K143" i="1"/>
  <c r="I143" i="1"/>
  <c r="G143" i="1"/>
  <c r="U142" i="1"/>
  <c r="T142" i="1"/>
  <c r="O142" i="1"/>
  <c r="N142" i="1"/>
  <c r="M142" i="1"/>
  <c r="K142" i="1"/>
  <c r="I142" i="1"/>
  <c r="G142" i="1"/>
  <c r="U141" i="1"/>
  <c r="T141" i="1"/>
  <c r="O141" i="1"/>
  <c r="N141" i="1"/>
  <c r="M141" i="1"/>
  <c r="K141" i="1"/>
  <c r="I141" i="1"/>
  <c r="G141" i="1"/>
  <c r="U140" i="1"/>
  <c r="T140" i="1"/>
  <c r="O140" i="1"/>
  <c r="N140" i="1"/>
  <c r="M140" i="1"/>
  <c r="K140" i="1"/>
  <c r="I140" i="1"/>
  <c r="G140" i="1"/>
  <c r="U139" i="1"/>
  <c r="T139" i="1"/>
  <c r="N139" i="1"/>
  <c r="O139" i="1" s="1"/>
  <c r="M139" i="1"/>
  <c r="K139" i="1"/>
  <c r="I139" i="1"/>
  <c r="G139" i="1"/>
  <c r="U138" i="1"/>
  <c r="T138" i="1"/>
  <c r="N138" i="1"/>
  <c r="O138" i="1" s="1"/>
  <c r="M138" i="1"/>
  <c r="K138" i="1"/>
  <c r="I138" i="1"/>
  <c r="G138" i="1"/>
  <c r="S137" i="1"/>
  <c r="R137" i="1"/>
  <c r="Q137" i="1"/>
  <c r="T137" i="1" s="1"/>
  <c r="P137" i="1"/>
  <c r="U137" i="1" s="1"/>
  <c r="M137" i="1"/>
  <c r="L137" i="1"/>
  <c r="J137" i="1"/>
  <c r="H137" i="1"/>
  <c r="I137" i="1" s="1"/>
  <c r="F137" i="1"/>
  <c r="E137" i="1"/>
  <c r="K137" i="1" s="1"/>
  <c r="D137" i="1"/>
  <c r="U136" i="1"/>
  <c r="T136" i="1"/>
  <c r="N136" i="1"/>
  <c r="O136" i="1" s="1"/>
  <c r="M136" i="1"/>
  <c r="K136" i="1"/>
  <c r="I136" i="1"/>
  <c r="G136" i="1"/>
  <c r="U135" i="1"/>
  <c r="T135" i="1"/>
  <c r="N135" i="1"/>
  <c r="O135" i="1" s="1"/>
  <c r="M135" i="1"/>
  <c r="K135" i="1"/>
  <c r="I135" i="1"/>
  <c r="G135" i="1"/>
  <c r="U134" i="1"/>
  <c r="T134" i="1"/>
  <c r="N134" i="1"/>
  <c r="O134" i="1" s="1"/>
  <c r="M134" i="1"/>
  <c r="K134" i="1"/>
  <c r="I134" i="1"/>
  <c r="G134" i="1"/>
  <c r="U133" i="1"/>
  <c r="T133" i="1"/>
  <c r="N133" i="1"/>
  <c r="O133" i="1" s="1"/>
  <c r="M133" i="1"/>
  <c r="K133" i="1"/>
  <c r="I133" i="1"/>
  <c r="G133" i="1"/>
  <c r="S132" i="1"/>
  <c r="T132" i="1" s="1"/>
  <c r="R132" i="1"/>
  <c r="Q132" i="1"/>
  <c r="P132" i="1"/>
  <c r="L132" i="1"/>
  <c r="K132" i="1"/>
  <c r="J132" i="1"/>
  <c r="H132" i="1"/>
  <c r="F132" i="1"/>
  <c r="N132" i="1" s="1"/>
  <c r="E132" i="1"/>
  <c r="D132" i="1"/>
  <c r="U131" i="1"/>
  <c r="T131" i="1"/>
  <c r="O131" i="1"/>
  <c r="N131" i="1"/>
  <c r="M131" i="1"/>
  <c r="K131" i="1"/>
  <c r="I131" i="1"/>
  <c r="G131" i="1"/>
  <c r="U130" i="1"/>
  <c r="T130" i="1"/>
  <c r="N130" i="1"/>
  <c r="O130" i="1" s="1"/>
  <c r="M130" i="1"/>
  <c r="K130" i="1"/>
  <c r="I130" i="1"/>
  <c r="G130" i="1"/>
  <c r="U129" i="1"/>
  <c r="T129" i="1"/>
  <c r="O129" i="1"/>
  <c r="N129" i="1"/>
  <c r="M129" i="1"/>
  <c r="K129" i="1"/>
  <c r="I129" i="1"/>
  <c r="G129" i="1"/>
  <c r="U128" i="1"/>
  <c r="T128" i="1"/>
  <c r="O128" i="1"/>
  <c r="N128" i="1"/>
  <c r="M128" i="1"/>
  <c r="K128" i="1"/>
  <c r="I128" i="1"/>
  <c r="G128" i="1"/>
  <c r="U127" i="1"/>
  <c r="T127" i="1"/>
  <c r="N127" i="1"/>
  <c r="O127" i="1" s="1"/>
  <c r="M127" i="1"/>
  <c r="K127" i="1"/>
  <c r="I127" i="1"/>
  <c r="G127" i="1"/>
  <c r="S126" i="1"/>
  <c r="R126" i="1"/>
  <c r="Q126" i="1"/>
  <c r="T126" i="1" s="1"/>
  <c r="P126" i="1"/>
  <c r="U126" i="1" s="1"/>
  <c r="L126" i="1"/>
  <c r="J126" i="1"/>
  <c r="I126" i="1"/>
  <c r="H126" i="1"/>
  <c r="F126" i="1"/>
  <c r="E126" i="1"/>
  <c r="K126" i="1" s="1"/>
  <c r="D126" i="1"/>
  <c r="U125" i="1"/>
  <c r="T125" i="1"/>
  <c r="N125" i="1"/>
  <c r="O125" i="1" s="1"/>
  <c r="M125" i="1"/>
  <c r="K125" i="1"/>
  <c r="I125" i="1"/>
  <c r="G125" i="1"/>
  <c r="U124" i="1"/>
  <c r="T124" i="1"/>
  <c r="N124" i="1"/>
  <c r="O124" i="1" s="1"/>
  <c r="M124" i="1"/>
  <c r="K124" i="1"/>
  <c r="I124" i="1"/>
  <c r="G124" i="1"/>
  <c r="U123" i="1"/>
  <c r="T123" i="1"/>
  <c r="O123" i="1"/>
  <c r="N123" i="1"/>
  <c r="M123" i="1"/>
  <c r="K123" i="1"/>
  <c r="I123" i="1"/>
  <c r="G123" i="1"/>
  <c r="U122" i="1"/>
  <c r="T122" i="1"/>
  <c r="N122" i="1"/>
  <c r="O122" i="1" s="1"/>
  <c r="M122" i="1"/>
  <c r="K122" i="1"/>
  <c r="I122" i="1"/>
  <c r="G122" i="1"/>
  <c r="S121" i="1"/>
  <c r="R121" i="1"/>
  <c r="Q121" i="1"/>
  <c r="T121" i="1" s="1"/>
  <c r="P121" i="1"/>
  <c r="L121" i="1"/>
  <c r="J121" i="1"/>
  <c r="I121" i="1"/>
  <c r="H121" i="1"/>
  <c r="F121" i="1"/>
  <c r="N121" i="1" s="1"/>
  <c r="O121" i="1" s="1"/>
  <c r="E121" i="1"/>
  <c r="M121" i="1" s="1"/>
  <c r="D121" i="1"/>
  <c r="U120" i="1"/>
  <c r="T120" i="1"/>
  <c r="O120" i="1"/>
  <c r="N120" i="1"/>
  <c r="M120" i="1"/>
  <c r="K120" i="1"/>
  <c r="I120" i="1"/>
  <c r="G120" i="1"/>
  <c r="U119" i="1"/>
  <c r="T119" i="1"/>
  <c r="O119" i="1"/>
  <c r="N119" i="1"/>
  <c r="M119" i="1"/>
  <c r="K119" i="1"/>
  <c r="I119" i="1"/>
  <c r="G119" i="1"/>
  <c r="U118" i="1"/>
  <c r="T118" i="1"/>
  <c r="O118" i="1"/>
  <c r="N118" i="1"/>
  <c r="M118" i="1"/>
  <c r="K118" i="1"/>
  <c r="I118" i="1"/>
  <c r="G118" i="1"/>
  <c r="U117" i="1"/>
  <c r="T117" i="1"/>
  <c r="O117" i="1"/>
  <c r="N117" i="1"/>
  <c r="M117" i="1"/>
  <c r="K117" i="1"/>
  <c r="I117" i="1"/>
  <c r="G117" i="1"/>
  <c r="U116" i="1"/>
  <c r="T116" i="1"/>
  <c r="O116" i="1"/>
  <c r="N116" i="1"/>
  <c r="M116" i="1"/>
  <c r="K116" i="1"/>
  <c r="I116" i="1"/>
  <c r="G116" i="1"/>
  <c r="U115" i="1"/>
  <c r="T115" i="1"/>
  <c r="O115" i="1"/>
  <c r="N115" i="1"/>
  <c r="M115" i="1"/>
  <c r="K115" i="1"/>
  <c r="I115" i="1"/>
  <c r="G115" i="1"/>
  <c r="U114" i="1"/>
  <c r="T114" i="1"/>
  <c r="O114" i="1"/>
  <c r="N114" i="1"/>
  <c r="M114" i="1"/>
  <c r="K114" i="1"/>
  <c r="I114" i="1"/>
  <c r="G114" i="1"/>
  <c r="U113" i="1"/>
  <c r="T113" i="1"/>
  <c r="O113" i="1"/>
  <c r="N113" i="1"/>
  <c r="M113" i="1"/>
  <c r="K113" i="1"/>
  <c r="I113" i="1"/>
  <c r="G113" i="1"/>
  <c r="S112" i="1"/>
  <c r="R112" i="1"/>
  <c r="Q112" i="1"/>
  <c r="P112" i="1"/>
  <c r="L112" i="1"/>
  <c r="J112" i="1"/>
  <c r="H112" i="1"/>
  <c r="U112" i="1" s="1"/>
  <c r="F112" i="1"/>
  <c r="E112" i="1"/>
  <c r="M112" i="1" s="1"/>
  <c r="D112" i="1"/>
  <c r="I112" i="1" s="1"/>
  <c r="U111" i="1"/>
  <c r="T111" i="1"/>
  <c r="O111" i="1"/>
  <c r="N111" i="1"/>
  <c r="M111" i="1"/>
  <c r="K111" i="1"/>
  <c r="I111" i="1"/>
  <c r="G111" i="1"/>
  <c r="U110" i="1"/>
  <c r="T110" i="1"/>
  <c r="O110" i="1"/>
  <c r="N110" i="1"/>
  <c r="M110" i="1"/>
  <c r="K110" i="1"/>
  <c r="I110" i="1"/>
  <c r="G110" i="1"/>
  <c r="U109" i="1"/>
  <c r="T109" i="1"/>
  <c r="O109" i="1"/>
  <c r="N109" i="1"/>
  <c r="M109" i="1"/>
  <c r="K109" i="1"/>
  <c r="I109" i="1"/>
  <c r="G109" i="1"/>
  <c r="U108" i="1"/>
  <c r="T108" i="1"/>
  <c r="O108" i="1"/>
  <c r="N108" i="1"/>
  <c r="M108" i="1"/>
  <c r="K108" i="1"/>
  <c r="I108" i="1"/>
  <c r="G108" i="1"/>
  <c r="U107" i="1"/>
  <c r="T107" i="1"/>
  <c r="O107" i="1"/>
  <c r="N107" i="1"/>
  <c r="M107" i="1"/>
  <c r="K107" i="1"/>
  <c r="I107" i="1"/>
  <c r="G107" i="1"/>
  <c r="S106" i="1"/>
  <c r="T106" i="1" s="1"/>
  <c r="R106" i="1"/>
  <c r="Q106" i="1"/>
  <c r="P106" i="1"/>
  <c r="U106" i="1" s="1"/>
  <c r="L106" i="1"/>
  <c r="J106" i="1"/>
  <c r="I106" i="1"/>
  <c r="H106" i="1"/>
  <c r="G106" i="1"/>
  <c r="F106" i="1"/>
  <c r="E106" i="1"/>
  <c r="D106" i="1"/>
  <c r="U105" i="1"/>
  <c r="T105" i="1"/>
  <c r="O105" i="1"/>
  <c r="N105" i="1"/>
  <c r="M105" i="1"/>
  <c r="K105" i="1"/>
  <c r="I105" i="1"/>
  <c r="G105" i="1"/>
  <c r="S102" i="1"/>
  <c r="R102" i="1"/>
  <c r="Q102" i="1"/>
  <c r="P102" i="1"/>
  <c r="U102" i="1" s="1"/>
  <c r="L102" i="1"/>
  <c r="J102" i="1"/>
  <c r="H102" i="1"/>
  <c r="I102" i="1" s="1"/>
  <c r="F102" i="1"/>
  <c r="N102" i="1" s="1"/>
  <c r="O102" i="1" s="1"/>
  <c r="E102" i="1"/>
  <c r="M102" i="1" s="1"/>
  <c r="D102" i="1"/>
  <c r="T101" i="1"/>
  <c r="S101" i="1"/>
  <c r="R101" i="1"/>
  <c r="Q101" i="1"/>
  <c r="P101" i="1"/>
  <c r="U101" i="1" s="1"/>
  <c r="L101" i="1"/>
  <c r="K101" i="1"/>
  <c r="J101" i="1"/>
  <c r="I101" i="1"/>
  <c r="H101" i="1"/>
  <c r="F101" i="1"/>
  <c r="E101" i="1"/>
  <c r="D101" i="1"/>
  <c r="G101" i="1" s="1"/>
  <c r="U100" i="1"/>
  <c r="T100" i="1"/>
  <c r="O100" i="1"/>
  <c r="N100" i="1"/>
  <c r="M100" i="1"/>
  <c r="K100" i="1"/>
  <c r="I100" i="1"/>
  <c r="G100" i="1"/>
  <c r="U99" i="1"/>
  <c r="T99" i="1"/>
  <c r="O99" i="1"/>
  <c r="N99" i="1"/>
  <c r="M99" i="1"/>
  <c r="K99" i="1"/>
  <c r="I99" i="1"/>
  <c r="G99" i="1"/>
  <c r="U98" i="1"/>
  <c r="T98" i="1"/>
  <c r="O98" i="1"/>
  <c r="N98" i="1"/>
  <c r="M98" i="1"/>
  <c r="K98" i="1"/>
  <c r="I98" i="1"/>
  <c r="G98" i="1"/>
  <c r="U97" i="1"/>
  <c r="T97" i="1"/>
  <c r="O97" i="1"/>
  <c r="N97" i="1"/>
  <c r="M97" i="1"/>
  <c r="K97" i="1"/>
  <c r="I97" i="1"/>
  <c r="G97" i="1"/>
  <c r="S96" i="1"/>
  <c r="R96" i="1"/>
  <c r="Q96" i="1"/>
  <c r="T96" i="1" s="1"/>
  <c r="P96" i="1"/>
  <c r="L96" i="1"/>
  <c r="J96" i="1"/>
  <c r="H96" i="1"/>
  <c r="I96" i="1" s="1"/>
  <c r="F96" i="1"/>
  <c r="E96" i="1"/>
  <c r="K96" i="1" s="1"/>
  <c r="D96" i="1"/>
  <c r="U95" i="1"/>
  <c r="T95" i="1"/>
  <c r="O95" i="1"/>
  <c r="N95" i="1"/>
  <c r="M95" i="1"/>
  <c r="K95" i="1"/>
  <c r="I95" i="1"/>
  <c r="G95" i="1"/>
  <c r="U94" i="1"/>
  <c r="T94" i="1"/>
  <c r="N94" i="1"/>
  <c r="O94" i="1" s="1"/>
  <c r="M94" i="1"/>
  <c r="K94" i="1"/>
  <c r="I94" i="1"/>
  <c r="G94" i="1"/>
  <c r="U93" i="1"/>
  <c r="T93" i="1"/>
  <c r="N93" i="1"/>
  <c r="O93" i="1" s="1"/>
  <c r="M93" i="1"/>
  <c r="K93" i="1"/>
  <c r="I93" i="1"/>
  <c r="G93" i="1"/>
  <c r="U92" i="1"/>
  <c r="T92" i="1"/>
  <c r="N92" i="1"/>
  <c r="O92" i="1" s="1"/>
  <c r="M92" i="1"/>
  <c r="K92" i="1"/>
  <c r="I92" i="1"/>
  <c r="G92" i="1"/>
  <c r="S91" i="1"/>
  <c r="R91" i="1"/>
  <c r="Q91" i="1"/>
  <c r="T91" i="1" s="1"/>
  <c r="P91" i="1"/>
  <c r="U91" i="1" s="1"/>
  <c r="L91" i="1"/>
  <c r="J91" i="1"/>
  <c r="H91" i="1"/>
  <c r="F91" i="1"/>
  <c r="N91" i="1" s="1"/>
  <c r="E91" i="1"/>
  <c r="K91" i="1" s="1"/>
  <c r="D91" i="1"/>
  <c r="U90" i="1"/>
  <c r="T90" i="1"/>
  <c r="O90" i="1"/>
  <c r="N90" i="1"/>
  <c r="M90" i="1"/>
  <c r="K90" i="1"/>
  <c r="I90" i="1"/>
  <c r="G90" i="1"/>
  <c r="U89" i="1"/>
  <c r="T89" i="1"/>
  <c r="O89" i="1"/>
  <c r="N89" i="1"/>
  <c r="M89" i="1"/>
  <c r="K89" i="1"/>
  <c r="I89" i="1"/>
  <c r="G89" i="1"/>
  <c r="U88" i="1"/>
  <c r="T88" i="1"/>
  <c r="O88" i="1"/>
  <c r="N88" i="1"/>
  <c r="M88" i="1"/>
  <c r="K88" i="1"/>
  <c r="I88" i="1"/>
  <c r="G88" i="1"/>
  <c r="S85" i="1"/>
  <c r="R85" i="1"/>
  <c r="Q85" i="1"/>
  <c r="P85" i="1"/>
  <c r="U85" i="1" s="1"/>
  <c r="L85" i="1"/>
  <c r="J85" i="1"/>
  <c r="K85" i="1" s="1"/>
  <c r="I85" i="1"/>
  <c r="H85" i="1"/>
  <c r="F85" i="1"/>
  <c r="N85" i="1" s="1"/>
  <c r="O85" i="1" s="1"/>
  <c r="E85" i="1"/>
  <c r="D85" i="1"/>
  <c r="S84" i="1"/>
  <c r="R84" i="1"/>
  <c r="Q84" i="1"/>
  <c r="T84" i="1" s="1"/>
  <c r="P84" i="1"/>
  <c r="L84" i="1"/>
  <c r="K84" i="1"/>
  <c r="J84" i="1"/>
  <c r="H84" i="1"/>
  <c r="F84" i="1"/>
  <c r="E84" i="1"/>
  <c r="D84" i="1"/>
  <c r="I84" i="1" s="1"/>
  <c r="U83" i="1"/>
  <c r="T83" i="1"/>
  <c r="O83" i="1"/>
  <c r="N83" i="1"/>
  <c r="M83" i="1"/>
  <c r="K83" i="1"/>
  <c r="I83" i="1"/>
  <c r="G83" i="1"/>
  <c r="U82" i="1"/>
  <c r="T82" i="1"/>
  <c r="O82" i="1"/>
  <c r="N82" i="1"/>
  <c r="M82" i="1"/>
  <c r="K82" i="1"/>
  <c r="I82" i="1"/>
  <c r="G82" i="1"/>
  <c r="U81" i="1"/>
  <c r="T81" i="1"/>
  <c r="O81" i="1"/>
  <c r="N81" i="1"/>
  <c r="M81" i="1"/>
  <c r="K81" i="1"/>
  <c r="I81" i="1"/>
  <c r="G81" i="1"/>
  <c r="U80" i="1"/>
  <c r="T80" i="1"/>
  <c r="O80" i="1"/>
  <c r="N80" i="1"/>
  <c r="M80" i="1"/>
  <c r="K80" i="1"/>
  <c r="I80" i="1"/>
  <c r="G80" i="1"/>
  <c r="U79" i="1"/>
  <c r="T79" i="1"/>
  <c r="N79" i="1"/>
  <c r="O79" i="1" s="1"/>
  <c r="M79" i="1"/>
  <c r="K79" i="1"/>
  <c r="I79" i="1"/>
  <c r="G79" i="1"/>
  <c r="S78" i="1"/>
  <c r="R78" i="1"/>
  <c r="Q78" i="1"/>
  <c r="T78" i="1" s="1"/>
  <c r="P78" i="1"/>
  <c r="U78" i="1" s="1"/>
  <c r="L78" i="1"/>
  <c r="J78" i="1"/>
  <c r="H78" i="1"/>
  <c r="F78" i="1"/>
  <c r="E78" i="1"/>
  <c r="K78" i="1" s="1"/>
  <c r="D78" i="1"/>
  <c r="I78" i="1" s="1"/>
  <c r="U77" i="1"/>
  <c r="T77" i="1"/>
  <c r="N77" i="1"/>
  <c r="O77" i="1" s="1"/>
  <c r="M77" i="1"/>
  <c r="K77" i="1"/>
  <c r="I77" i="1"/>
  <c r="G77" i="1"/>
  <c r="U76" i="1"/>
  <c r="T76" i="1"/>
  <c r="N76" i="1"/>
  <c r="O76" i="1" s="1"/>
  <c r="M76" i="1"/>
  <c r="K76" i="1"/>
  <c r="I76" i="1"/>
  <c r="G76" i="1"/>
  <c r="U75" i="1"/>
  <c r="T75" i="1"/>
  <c r="N75" i="1"/>
  <c r="O75" i="1" s="1"/>
  <c r="M75" i="1"/>
  <c r="K75" i="1"/>
  <c r="I75" i="1"/>
  <c r="G75" i="1"/>
  <c r="U74" i="1"/>
  <c r="T74" i="1"/>
  <c r="O74" i="1"/>
  <c r="N74" i="1"/>
  <c r="M74" i="1"/>
  <c r="K74" i="1"/>
  <c r="I74" i="1"/>
  <c r="G74" i="1"/>
  <c r="U73" i="1"/>
  <c r="T73" i="1"/>
  <c r="N73" i="1"/>
  <c r="O73" i="1" s="1"/>
  <c r="M73" i="1"/>
  <c r="K73" i="1"/>
  <c r="I73" i="1"/>
  <c r="G73" i="1"/>
  <c r="U72" i="1"/>
  <c r="T72" i="1"/>
  <c r="N72" i="1"/>
  <c r="O72" i="1" s="1"/>
  <c r="M72" i="1"/>
  <c r="K72" i="1"/>
  <c r="I72" i="1"/>
  <c r="G72" i="1"/>
  <c r="U71" i="1"/>
  <c r="T71" i="1"/>
  <c r="N71" i="1"/>
  <c r="O71" i="1" s="1"/>
  <c r="M71" i="1"/>
  <c r="K71" i="1"/>
  <c r="I71" i="1"/>
  <c r="G71" i="1"/>
  <c r="S70" i="1"/>
  <c r="R70" i="1"/>
  <c r="Q70" i="1"/>
  <c r="T70" i="1" s="1"/>
  <c r="P70" i="1"/>
  <c r="L70" i="1"/>
  <c r="J70" i="1"/>
  <c r="H70" i="1"/>
  <c r="I70" i="1" s="1"/>
  <c r="G70" i="1"/>
  <c r="F70" i="1"/>
  <c r="E70" i="1"/>
  <c r="K70" i="1" s="1"/>
  <c r="D70" i="1"/>
  <c r="U69" i="1"/>
  <c r="T69" i="1"/>
  <c r="O69" i="1"/>
  <c r="N69" i="1"/>
  <c r="M69" i="1"/>
  <c r="K69" i="1"/>
  <c r="I69" i="1"/>
  <c r="G69" i="1"/>
  <c r="U68" i="1"/>
  <c r="T68" i="1"/>
  <c r="O68" i="1"/>
  <c r="N68" i="1"/>
  <c r="M68" i="1"/>
  <c r="K68" i="1"/>
  <c r="I68" i="1"/>
  <c r="G68" i="1"/>
  <c r="U67" i="1"/>
  <c r="T67" i="1"/>
  <c r="O67" i="1"/>
  <c r="N67" i="1"/>
  <c r="M67" i="1"/>
  <c r="K67" i="1"/>
  <c r="I67" i="1"/>
  <c r="G67" i="1"/>
  <c r="U66" i="1"/>
  <c r="T66" i="1"/>
  <c r="O66" i="1"/>
  <c r="N66" i="1"/>
  <c r="M66" i="1"/>
  <c r="K66" i="1"/>
  <c r="I66" i="1"/>
  <c r="G66" i="1"/>
  <c r="U65" i="1"/>
  <c r="T65" i="1"/>
  <c r="O65" i="1"/>
  <c r="N65" i="1"/>
  <c r="M65" i="1"/>
  <c r="K65" i="1"/>
  <c r="I65" i="1"/>
  <c r="G65" i="1"/>
  <c r="U64" i="1"/>
  <c r="T64" i="1"/>
  <c r="O64" i="1"/>
  <c r="N64" i="1"/>
  <c r="M64" i="1"/>
  <c r="K64" i="1"/>
  <c r="I64" i="1"/>
  <c r="G64" i="1"/>
  <c r="S63" i="1"/>
  <c r="R63" i="1"/>
  <c r="Q63" i="1"/>
  <c r="P63" i="1"/>
  <c r="U63" i="1" s="1"/>
  <c r="L63" i="1"/>
  <c r="J63" i="1"/>
  <c r="K63" i="1" s="1"/>
  <c r="I63" i="1"/>
  <c r="H63" i="1"/>
  <c r="F63" i="1"/>
  <c r="N63" i="1" s="1"/>
  <c r="E63" i="1"/>
  <c r="M63" i="1" s="1"/>
  <c r="D63" i="1"/>
  <c r="U62" i="1"/>
  <c r="T62" i="1"/>
  <c r="N62" i="1"/>
  <c r="O62" i="1" s="1"/>
  <c r="M62" i="1"/>
  <c r="K62" i="1"/>
  <c r="I62" i="1"/>
  <c r="G62" i="1"/>
  <c r="U61" i="1"/>
  <c r="T61" i="1"/>
  <c r="N61" i="1"/>
  <c r="O61" i="1" s="1"/>
  <c r="M61" i="1"/>
  <c r="K61" i="1"/>
  <c r="I61" i="1"/>
  <c r="G61" i="1"/>
  <c r="U60" i="1"/>
  <c r="T60" i="1"/>
  <c r="O60" i="1"/>
  <c r="N60" i="1"/>
  <c r="M60" i="1"/>
  <c r="K60" i="1"/>
  <c r="I60" i="1"/>
  <c r="G60" i="1"/>
  <c r="U59" i="1"/>
  <c r="T59" i="1"/>
  <c r="O59" i="1"/>
  <c r="N59" i="1"/>
  <c r="M59" i="1"/>
  <c r="K59" i="1"/>
  <c r="I59" i="1"/>
  <c r="G59" i="1"/>
  <c r="S58" i="1"/>
  <c r="R58" i="1"/>
  <c r="Q58" i="1"/>
  <c r="T58" i="1" s="1"/>
  <c r="P58" i="1"/>
  <c r="L58" i="1"/>
  <c r="K58" i="1"/>
  <c r="J58" i="1"/>
  <c r="I58" i="1"/>
  <c r="H58" i="1"/>
  <c r="F58" i="1"/>
  <c r="G58" i="1" s="1"/>
  <c r="E58" i="1"/>
  <c r="D58" i="1"/>
  <c r="U57" i="1"/>
  <c r="T57" i="1"/>
  <c r="O57" i="1"/>
  <c r="N57" i="1"/>
  <c r="M57" i="1"/>
  <c r="K57" i="1"/>
  <c r="I57" i="1"/>
  <c r="G57" i="1"/>
  <c r="S54" i="1"/>
  <c r="R54" i="1"/>
  <c r="Q54" i="1"/>
  <c r="P54" i="1"/>
  <c r="U54" i="1" s="1"/>
  <c r="L54" i="1"/>
  <c r="J54" i="1"/>
  <c r="H54" i="1"/>
  <c r="I54" i="1" s="1"/>
  <c r="F54" i="1"/>
  <c r="G54" i="1" s="1"/>
  <c r="E54" i="1"/>
  <c r="K54" i="1" s="1"/>
  <c r="D54" i="1"/>
  <c r="S53" i="1"/>
  <c r="T53" i="1" s="1"/>
  <c r="R53" i="1"/>
  <c r="Q53" i="1"/>
  <c r="P53" i="1"/>
  <c r="U53" i="1" s="1"/>
  <c r="L53" i="1"/>
  <c r="J53" i="1"/>
  <c r="H53" i="1"/>
  <c r="G53" i="1"/>
  <c r="F53" i="1"/>
  <c r="E53" i="1"/>
  <c r="K53" i="1" s="1"/>
  <c r="D53" i="1"/>
  <c r="I53" i="1" s="1"/>
  <c r="U52" i="1"/>
  <c r="T52" i="1"/>
  <c r="N52" i="1"/>
  <c r="O52" i="1" s="1"/>
  <c r="M52" i="1"/>
  <c r="K52" i="1"/>
  <c r="I52" i="1"/>
  <c r="G52" i="1"/>
  <c r="U51" i="1"/>
  <c r="T51" i="1"/>
  <c r="O51" i="1"/>
  <c r="N51" i="1"/>
  <c r="M51" i="1"/>
  <c r="K51" i="1"/>
  <c r="I51" i="1"/>
  <c r="G51" i="1"/>
  <c r="U50" i="1"/>
  <c r="T50" i="1"/>
  <c r="O50" i="1"/>
  <c r="N50" i="1"/>
  <c r="M50" i="1"/>
  <c r="K50" i="1"/>
  <c r="I50" i="1"/>
  <c r="G50" i="1"/>
  <c r="U49" i="1"/>
  <c r="T49" i="1"/>
  <c r="O49" i="1"/>
  <c r="N49" i="1"/>
  <c r="M49" i="1"/>
  <c r="K49" i="1"/>
  <c r="I49" i="1"/>
  <c r="G49" i="1"/>
  <c r="U48" i="1"/>
  <c r="T48" i="1"/>
  <c r="O48" i="1"/>
  <c r="N48" i="1"/>
  <c r="M48" i="1"/>
  <c r="K48" i="1"/>
  <c r="I48" i="1"/>
  <c r="G48" i="1"/>
  <c r="S47" i="1"/>
  <c r="R47" i="1"/>
  <c r="Q47" i="1"/>
  <c r="P47" i="1"/>
  <c r="L47" i="1"/>
  <c r="J47" i="1"/>
  <c r="K47" i="1" s="1"/>
  <c r="I47" i="1"/>
  <c r="H47" i="1"/>
  <c r="U47" i="1" s="1"/>
  <c r="F47" i="1"/>
  <c r="N47" i="1" s="1"/>
  <c r="O47" i="1" s="1"/>
  <c r="E47" i="1"/>
  <c r="M47" i="1" s="1"/>
  <c r="D47" i="1"/>
  <c r="U46" i="1"/>
  <c r="T46" i="1"/>
  <c r="O46" i="1"/>
  <c r="N46" i="1"/>
  <c r="M46" i="1"/>
  <c r="K46" i="1"/>
  <c r="I46" i="1"/>
  <c r="G46" i="1"/>
  <c r="U45" i="1"/>
  <c r="T45" i="1"/>
  <c r="O45" i="1"/>
  <c r="N45" i="1"/>
  <c r="M45" i="1"/>
  <c r="K45" i="1"/>
  <c r="I45" i="1"/>
  <c r="G45" i="1"/>
  <c r="U44" i="1"/>
  <c r="T44" i="1"/>
  <c r="O44" i="1"/>
  <c r="N44" i="1"/>
  <c r="M44" i="1"/>
  <c r="K44" i="1"/>
  <c r="I44" i="1"/>
  <c r="G44" i="1"/>
  <c r="U43" i="1"/>
  <c r="T43" i="1"/>
  <c r="O43" i="1"/>
  <c r="N43" i="1"/>
  <c r="M43" i="1"/>
  <c r="K43" i="1"/>
  <c r="I43" i="1"/>
  <c r="G43" i="1"/>
  <c r="U42" i="1"/>
  <c r="T42" i="1"/>
  <c r="O42" i="1"/>
  <c r="N42" i="1"/>
  <c r="M42" i="1"/>
  <c r="K42" i="1"/>
  <c r="I42" i="1"/>
  <c r="G42" i="1"/>
  <c r="U41" i="1"/>
  <c r="T41" i="1"/>
  <c r="O41" i="1"/>
  <c r="N41" i="1"/>
  <c r="M41" i="1"/>
  <c r="K41" i="1"/>
  <c r="I41" i="1"/>
  <c r="G41" i="1"/>
  <c r="S40" i="1"/>
  <c r="R40" i="1"/>
  <c r="Q40" i="1"/>
  <c r="T40" i="1" s="1"/>
  <c r="P40" i="1"/>
  <c r="U40" i="1" s="1"/>
  <c r="L40" i="1"/>
  <c r="K40" i="1"/>
  <c r="J40" i="1"/>
  <c r="H40" i="1"/>
  <c r="G40" i="1"/>
  <c r="F40" i="1"/>
  <c r="E40" i="1"/>
  <c r="D40" i="1"/>
  <c r="I40" i="1" s="1"/>
  <c r="U39" i="1"/>
  <c r="T39" i="1"/>
  <c r="N39" i="1"/>
  <c r="O39" i="1" s="1"/>
  <c r="M39" i="1"/>
  <c r="K39" i="1"/>
  <c r="I39" i="1"/>
  <c r="G39" i="1"/>
  <c r="U38" i="1"/>
  <c r="T38" i="1"/>
  <c r="N38" i="1"/>
  <c r="O38" i="1" s="1"/>
  <c r="M38" i="1"/>
  <c r="K38" i="1"/>
  <c r="I38" i="1"/>
  <c r="G38" i="1"/>
  <c r="U37" i="1"/>
  <c r="T37" i="1"/>
  <c r="N37" i="1"/>
  <c r="O37" i="1" s="1"/>
  <c r="M37" i="1"/>
  <c r="K37" i="1"/>
  <c r="I37" i="1"/>
  <c r="G37" i="1"/>
  <c r="U36" i="1"/>
  <c r="T36" i="1"/>
  <c r="O36" i="1"/>
  <c r="N36" i="1"/>
  <c r="M36" i="1"/>
  <c r="K36" i="1"/>
  <c r="I36" i="1"/>
  <c r="G36" i="1"/>
  <c r="S35" i="1"/>
  <c r="R35" i="1"/>
  <c r="Q35" i="1"/>
  <c r="T35" i="1" s="1"/>
  <c r="P35" i="1"/>
  <c r="U35" i="1" s="1"/>
  <c r="L35" i="1"/>
  <c r="J35" i="1"/>
  <c r="H35" i="1"/>
  <c r="F35" i="1"/>
  <c r="E35" i="1"/>
  <c r="D35" i="1"/>
  <c r="I35" i="1" s="1"/>
  <c r="U34" i="1"/>
  <c r="T34" i="1"/>
  <c r="O34" i="1"/>
  <c r="N34" i="1"/>
  <c r="M34" i="1"/>
  <c r="K34" i="1"/>
  <c r="I34" i="1"/>
  <c r="G34" i="1"/>
  <c r="U33" i="1"/>
  <c r="T33" i="1"/>
  <c r="N33" i="1"/>
  <c r="O33" i="1" s="1"/>
  <c r="M33" i="1"/>
  <c r="K33" i="1"/>
  <c r="I33" i="1"/>
  <c r="G33" i="1"/>
  <c r="U32" i="1"/>
  <c r="T32" i="1"/>
  <c r="O32" i="1"/>
  <c r="N32" i="1"/>
  <c r="M32" i="1"/>
  <c r="K32" i="1"/>
  <c r="I32" i="1"/>
  <c r="G32" i="1"/>
  <c r="U31" i="1"/>
  <c r="T31" i="1"/>
  <c r="N31" i="1"/>
  <c r="O31" i="1" s="1"/>
  <c r="M31" i="1"/>
  <c r="K31" i="1"/>
  <c r="I31" i="1"/>
  <c r="G31" i="1"/>
  <c r="U30" i="1"/>
  <c r="T30" i="1"/>
  <c r="N30" i="1"/>
  <c r="O30" i="1" s="1"/>
  <c r="M30" i="1"/>
  <c r="K30" i="1"/>
  <c r="I30" i="1"/>
  <c r="G30" i="1"/>
  <c r="U29" i="1"/>
  <c r="T29" i="1"/>
  <c r="O29" i="1"/>
  <c r="N29" i="1"/>
  <c r="M29" i="1"/>
  <c r="K29" i="1"/>
  <c r="I29" i="1"/>
  <c r="G29" i="1"/>
  <c r="U28" i="1"/>
  <c r="T28" i="1"/>
  <c r="O28" i="1"/>
  <c r="N28" i="1"/>
  <c r="M28" i="1"/>
  <c r="K28" i="1"/>
  <c r="I28" i="1"/>
  <c r="G28" i="1"/>
  <c r="T27" i="1"/>
  <c r="S27" i="1"/>
  <c r="R27" i="1"/>
  <c r="Q27" i="1"/>
  <c r="P27" i="1"/>
  <c r="L27" i="1"/>
  <c r="J27" i="1"/>
  <c r="H27" i="1"/>
  <c r="I27" i="1" s="1"/>
  <c r="G27" i="1"/>
  <c r="F27" i="1"/>
  <c r="E27" i="1"/>
  <c r="K27" i="1" s="1"/>
  <c r="D27" i="1"/>
  <c r="U26" i="1"/>
  <c r="T26" i="1"/>
  <c r="N26" i="1"/>
  <c r="O26" i="1" s="1"/>
  <c r="M26" i="1"/>
  <c r="K26" i="1"/>
  <c r="I26" i="1"/>
  <c r="G26" i="1"/>
  <c r="U25" i="1"/>
  <c r="T25" i="1"/>
  <c r="N25" i="1"/>
  <c r="O25" i="1" s="1"/>
  <c r="M25" i="1"/>
  <c r="K25" i="1"/>
  <c r="I25" i="1"/>
  <c r="G25" i="1"/>
  <c r="U24" i="1"/>
  <c r="T24" i="1"/>
  <c r="O24" i="1"/>
  <c r="N24" i="1"/>
  <c r="M24" i="1"/>
  <c r="K24" i="1"/>
  <c r="I24" i="1"/>
  <c r="G24" i="1"/>
  <c r="U23" i="1"/>
  <c r="T23" i="1"/>
  <c r="N23" i="1"/>
  <c r="O23" i="1" s="1"/>
  <c r="M23" i="1"/>
  <c r="K23" i="1"/>
  <c r="I23" i="1"/>
  <c r="G23" i="1"/>
  <c r="U22" i="1"/>
  <c r="T22" i="1"/>
  <c r="O22" i="1"/>
  <c r="N22" i="1"/>
  <c r="M22" i="1"/>
  <c r="K22" i="1"/>
  <c r="I22" i="1"/>
  <c r="G22" i="1"/>
  <c r="U21" i="1"/>
  <c r="T21" i="1"/>
  <c r="O21" i="1"/>
  <c r="N21" i="1"/>
  <c r="M21" i="1"/>
  <c r="K21" i="1"/>
  <c r="I21" i="1"/>
  <c r="G21" i="1"/>
  <c r="U20" i="1"/>
  <c r="T20" i="1"/>
  <c r="O20" i="1"/>
  <c r="N20" i="1"/>
  <c r="M20" i="1"/>
  <c r="K20" i="1"/>
  <c r="I20" i="1"/>
  <c r="G20" i="1"/>
  <c r="S19" i="1"/>
  <c r="R19" i="1"/>
  <c r="Q19" i="1"/>
  <c r="P19" i="1"/>
  <c r="U19" i="1" s="1"/>
  <c r="L19" i="1"/>
  <c r="J19" i="1"/>
  <c r="H19" i="1"/>
  <c r="F19" i="1"/>
  <c r="E19" i="1"/>
  <c r="M19" i="1" s="1"/>
  <c r="D19" i="1"/>
  <c r="I19" i="1" s="1"/>
  <c r="U18" i="1"/>
  <c r="T18" i="1"/>
  <c r="O18" i="1"/>
  <c r="N18" i="1"/>
  <c r="M18" i="1"/>
  <c r="K18" i="1"/>
  <c r="I18" i="1"/>
  <c r="G18" i="1"/>
  <c r="U17" i="1"/>
  <c r="T17" i="1"/>
  <c r="O17" i="1"/>
  <c r="N17" i="1"/>
  <c r="M17" i="1"/>
  <c r="K17" i="1"/>
  <c r="I17" i="1"/>
  <c r="G17" i="1"/>
  <c r="U16" i="1"/>
  <c r="T16" i="1"/>
  <c r="O16" i="1"/>
  <c r="N16" i="1"/>
  <c r="M16" i="1"/>
  <c r="K16" i="1"/>
  <c r="I16" i="1"/>
  <c r="G16" i="1"/>
  <c r="U15" i="1"/>
  <c r="T15" i="1"/>
  <c r="O15" i="1"/>
  <c r="N15" i="1"/>
  <c r="M15" i="1"/>
  <c r="K15" i="1"/>
  <c r="I15" i="1"/>
  <c r="G15" i="1"/>
  <c r="U14" i="1"/>
  <c r="T14" i="1"/>
  <c r="O14" i="1"/>
  <c r="N14" i="1"/>
  <c r="M14" i="1"/>
  <c r="K14" i="1"/>
  <c r="I14" i="1"/>
  <c r="G14" i="1"/>
  <c r="U13" i="1"/>
  <c r="T13" i="1"/>
  <c r="O13" i="1"/>
  <c r="N13" i="1"/>
  <c r="M13" i="1"/>
  <c r="K13" i="1"/>
  <c r="I13" i="1"/>
  <c r="G13" i="1"/>
  <c r="U12" i="1"/>
  <c r="T12" i="1"/>
  <c r="O12" i="1"/>
  <c r="N12" i="1"/>
  <c r="M12" i="1"/>
  <c r="K12" i="1"/>
  <c r="I12" i="1"/>
  <c r="G12" i="1"/>
  <c r="U11" i="1"/>
  <c r="T11" i="1"/>
  <c r="O11" i="1"/>
  <c r="N11" i="1"/>
  <c r="M11" i="1"/>
  <c r="K11" i="1"/>
  <c r="I11" i="1"/>
  <c r="G11" i="1"/>
  <c r="T10" i="1"/>
  <c r="S10" i="1"/>
  <c r="R10" i="1"/>
  <c r="Q10" i="1"/>
  <c r="P10" i="1"/>
  <c r="U10" i="1" s="1"/>
  <c r="L10" i="1"/>
  <c r="J10" i="1"/>
  <c r="K10" i="1" s="1"/>
  <c r="I10" i="1"/>
  <c r="H10" i="1"/>
  <c r="G10" i="1"/>
  <c r="F10" i="1"/>
  <c r="E10" i="1"/>
  <c r="M10" i="1" s="1"/>
  <c r="D10" i="1"/>
  <c r="U9" i="1"/>
  <c r="T9" i="1"/>
  <c r="O9" i="1"/>
  <c r="N9" i="1"/>
  <c r="M9" i="1"/>
  <c r="K9" i="1"/>
  <c r="I9" i="1"/>
  <c r="G9" i="1"/>
  <c r="U8" i="1"/>
  <c r="T8" i="1"/>
  <c r="O8" i="1"/>
  <c r="N8" i="1"/>
  <c r="M8" i="1"/>
  <c r="K8" i="1"/>
  <c r="I8" i="1"/>
  <c r="G8" i="1"/>
  <c r="O204" i="4" l="1"/>
  <c r="I204" i="4"/>
  <c r="U96" i="1"/>
  <c r="M275" i="3"/>
  <c r="K275" i="3"/>
  <c r="I240" i="8"/>
  <c r="G240" i="8"/>
  <c r="O240" i="8"/>
  <c r="N19" i="1"/>
  <c r="O19" i="1" s="1"/>
  <c r="K35" i="1"/>
  <c r="G137" i="1"/>
  <c r="N137" i="1"/>
  <c r="O137" i="1" s="1"/>
  <c r="M157" i="1"/>
  <c r="K157" i="1"/>
  <c r="M53" i="2"/>
  <c r="K53" i="2"/>
  <c r="G102" i="4"/>
  <c r="I102" i="4"/>
  <c r="I137" i="4"/>
  <c r="G137" i="4"/>
  <c r="G144" i="4"/>
  <c r="N144" i="4"/>
  <c r="O144" i="4" s="1"/>
  <c r="K58" i="6"/>
  <c r="M58" i="6"/>
  <c r="G35" i="1"/>
  <c r="G84" i="1"/>
  <c r="N10" i="2"/>
  <c r="O10" i="2" s="1"/>
  <c r="G10" i="2"/>
  <c r="I63" i="2"/>
  <c r="G63" i="2"/>
  <c r="O191" i="4"/>
  <c r="U27" i="1"/>
  <c r="M144" i="3"/>
  <c r="K144" i="3"/>
  <c r="G63" i="4"/>
  <c r="I63" i="4"/>
  <c r="O157" i="4"/>
  <c r="I157" i="4"/>
  <c r="M121" i="3"/>
  <c r="K121" i="3"/>
  <c r="I157" i="8"/>
  <c r="G157" i="8"/>
  <c r="O157" i="8"/>
  <c r="N169" i="2"/>
  <c r="O169" i="2" s="1"/>
  <c r="G169" i="2"/>
  <c r="I85" i="3"/>
  <c r="N216" i="3"/>
  <c r="G216" i="3"/>
  <c r="U337" i="4"/>
  <c r="K85" i="9"/>
  <c r="M85" i="9"/>
  <c r="I163" i="13"/>
  <c r="G163" i="13"/>
  <c r="K19" i="1"/>
  <c r="N27" i="1"/>
  <c r="O27" i="1" s="1"/>
  <c r="M40" i="1"/>
  <c r="M267" i="1"/>
  <c r="K267" i="1"/>
  <c r="K157" i="14"/>
  <c r="M157" i="14"/>
  <c r="I91" i="1"/>
  <c r="G91" i="1"/>
  <c r="G121" i="1"/>
  <c r="U19" i="2"/>
  <c r="N121" i="2"/>
  <c r="O121" i="2" s="1"/>
  <c r="G121" i="2"/>
  <c r="I292" i="3"/>
  <c r="G292" i="3"/>
  <c r="T54" i="4"/>
  <c r="K132" i="4"/>
  <c r="O91" i="1"/>
  <c r="M101" i="1"/>
  <c r="G112" i="1"/>
  <c r="T157" i="1"/>
  <c r="O185" i="1"/>
  <c r="O205" i="1"/>
  <c r="K247" i="1"/>
  <c r="O267" i="1"/>
  <c r="I298" i="1"/>
  <c r="U298" i="1"/>
  <c r="O35" i="2"/>
  <c r="O53" i="2"/>
  <c r="K102" i="2"/>
  <c r="T121" i="2"/>
  <c r="I132" i="2"/>
  <c r="I157" i="2"/>
  <c r="N179" i="2"/>
  <c r="M198" i="2"/>
  <c r="I205" i="2"/>
  <c r="M224" i="2"/>
  <c r="I231" i="2"/>
  <c r="G292" i="2"/>
  <c r="G299" i="2"/>
  <c r="K303" i="2"/>
  <c r="K310" i="2"/>
  <c r="N323" i="2"/>
  <c r="N339" i="2"/>
  <c r="G47" i="3"/>
  <c r="M101" i="3"/>
  <c r="T101" i="3"/>
  <c r="N179" i="3"/>
  <c r="T216" i="3"/>
  <c r="K240" i="3"/>
  <c r="M310" i="3"/>
  <c r="I338" i="3"/>
  <c r="G10" i="4"/>
  <c r="G27" i="4"/>
  <c r="I47" i="4"/>
  <c r="G53" i="4"/>
  <c r="K63" i="4"/>
  <c r="K70" i="4"/>
  <c r="U78" i="4"/>
  <c r="I85" i="4"/>
  <c r="G91" i="4"/>
  <c r="M102" i="4"/>
  <c r="K106" i="4"/>
  <c r="U112" i="4"/>
  <c r="M137" i="4"/>
  <c r="M157" i="4"/>
  <c r="K169" i="4"/>
  <c r="M185" i="4"/>
  <c r="G191" i="4"/>
  <c r="M204" i="4"/>
  <c r="M216" i="4"/>
  <c r="T230" i="4"/>
  <c r="T240" i="4"/>
  <c r="M260" i="4"/>
  <c r="N285" i="4"/>
  <c r="K299" i="4"/>
  <c r="K303" i="4"/>
  <c r="K337" i="4"/>
  <c r="G112" i="6"/>
  <c r="N112" i="6"/>
  <c r="O112" i="6" s="1"/>
  <c r="N144" i="6"/>
  <c r="O144" i="6" s="1"/>
  <c r="I63" i="8"/>
  <c r="G63" i="8"/>
  <c r="O63" i="8"/>
  <c r="O63" i="1"/>
  <c r="N101" i="1"/>
  <c r="O101" i="1" s="1"/>
  <c r="K121" i="1"/>
  <c r="I144" i="1"/>
  <c r="N163" i="1"/>
  <c r="O163" i="1" s="1"/>
  <c r="K179" i="1"/>
  <c r="T198" i="1"/>
  <c r="K204" i="1"/>
  <c r="I216" i="1"/>
  <c r="K230" i="1"/>
  <c r="T230" i="1"/>
  <c r="K259" i="1"/>
  <c r="G267" i="1"/>
  <c r="T267" i="1"/>
  <c r="T275" i="1"/>
  <c r="K292" i="1"/>
  <c r="M298" i="1"/>
  <c r="G303" i="1"/>
  <c r="T303" i="1"/>
  <c r="T310" i="1"/>
  <c r="T338" i="1"/>
  <c r="M27" i="2"/>
  <c r="G35" i="2"/>
  <c r="G53" i="2"/>
  <c r="N63" i="2"/>
  <c r="O63" i="2" s="1"/>
  <c r="T84" i="2"/>
  <c r="G102" i="2"/>
  <c r="K106" i="2"/>
  <c r="T112" i="2"/>
  <c r="T126" i="2"/>
  <c r="M132" i="2"/>
  <c r="U132" i="2"/>
  <c r="I137" i="2"/>
  <c r="M157" i="2"/>
  <c r="U157" i="2"/>
  <c r="I163" i="2"/>
  <c r="T170" i="2"/>
  <c r="M205" i="2"/>
  <c r="M231" i="2"/>
  <c r="T275" i="2"/>
  <c r="U298" i="2"/>
  <c r="K317" i="2"/>
  <c r="M337" i="2"/>
  <c r="U338" i="2"/>
  <c r="I35" i="3"/>
  <c r="I63" i="3"/>
  <c r="K169" i="3"/>
  <c r="K185" i="3"/>
  <c r="T204" i="3"/>
  <c r="N254" i="3"/>
  <c r="O254" i="3" s="1"/>
  <c r="M47" i="4"/>
  <c r="N58" i="4"/>
  <c r="O58" i="4" s="1"/>
  <c r="M85" i="4"/>
  <c r="N101" i="4"/>
  <c r="O101" i="4" s="1"/>
  <c r="M112" i="4"/>
  <c r="O137" i="4"/>
  <c r="G216" i="4"/>
  <c r="G260" i="4"/>
  <c r="M310" i="6"/>
  <c r="K310" i="6"/>
  <c r="M102" i="7"/>
  <c r="K102" i="7"/>
  <c r="N53" i="1"/>
  <c r="O53" i="1" s="1"/>
  <c r="M58" i="1"/>
  <c r="U58" i="1"/>
  <c r="G78" i="1"/>
  <c r="K106" i="1"/>
  <c r="G126" i="1"/>
  <c r="I132" i="1"/>
  <c r="K163" i="1"/>
  <c r="G170" i="1"/>
  <c r="G185" i="1"/>
  <c r="T185" i="1"/>
  <c r="K198" i="1"/>
  <c r="G205" i="1"/>
  <c r="T205" i="1"/>
  <c r="N254" i="1"/>
  <c r="N292" i="1"/>
  <c r="N298" i="1"/>
  <c r="O298" i="1" s="1"/>
  <c r="G317" i="1"/>
  <c r="N338" i="1"/>
  <c r="O338" i="1" s="1"/>
  <c r="N27" i="2"/>
  <c r="O27" i="2" s="1"/>
  <c r="T27" i="2"/>
  <c r="K40" i="2"/>
  <c r="M47" i="2"/>
  <c r="T47" i="2"/>
  <c r="M58" i="2"/>
  <c r="G84" i="2"/>
  <c r="T96" i="2"/>
  <c r="I101" i="2"/>
  <c r="O101" i="2"/>
  <c r="G112" i="2"/>
  <c r="K126" i="2"/>
  <c r="N132" i="2"/>
  <c r="O132" i="2" s="1"/>
  <c r="K150" i="2"/>
  <c r="T150" i="2"/>
  <c r="N157" i="2"/>
  <c r="O157" i="2" s="1"/>
  <c r="K170" i="2"/>
  <c r="N205" i="2"/>
  <c r="N231" i="2"/>
  <c r="I247" i="2"/>
  <c r="N260" i="2"/>
  <c r="T267" i="2"/>
  <c r="K285" i="2"/>
  <c r="K292" i="2"/>
  <c r="K299" i="2"/>
  <c r="U310" i="2"/>
  <c r="K323" i="2"/>
  <c r="K332" i="2"/>
  <c r="N10" i="3"/>
  <c r="K19" i="3"/>
  <c r="K27" i="3"/>
  <c r="K54" i="3"/>
  <c r="K78" i="3"/>
  <c r="N101" i="3"/>
  <c r="K102" i="3"/>
  <c r="K106" i="3"/>
  <c r="K170" i="3"/>
  <c r="K179" i="3"/>
  <c r="I191" i="3"/>
  <c r="N204" i="3"/>
  <c r="K216" i="3"/>
  <c r="N231" i="3"/>
  <c r="I260" i="3"/>
  <c r="N275" i="3"/>
  <c r="K323" i="3"/>
  <c r="N338" i="3"/>
  <c r="G19" i="4"/>
  <c r="G40" i="4"/>
  <c r="K54" i="4"/>
  <c r="K58" i="4"/>
  <c r="N70" i="4"/>
  <c r="O70" i="4" s="1"/>
  <c r="N78" i="4"/>
  <c r="O78" i="4" s="1"/>
  <c r="K96" i="4"/>
  <c r="K101" i="4"/>
  <c r="N106" i="4"/>
  <c r="O106" i="4" s="1"/>
  <c r="N112" i="4"/>
  <c r="O112" i="4" s="1"/>
  <c r="K126" i="4"/>
  <c r="M132" i="4"/>
  <c r="U150" i="4"/>
  <c r="I191" i="4"/>
  <c r="U198" i="4"/>
  <c r="U259" i="4"/>
  <c r="T275" i="4"/>
  <c r="M292" i="4"/>
  <c r="U35" i="6"/>
  <c r="U70" i="1"/>
  <c r="M85" i="1"/>
  <c r="K112" i="1"/>
  <c r="U121" i="1"/>
  <c r="M132" i="1"/>
  <c r="I179" i="1"/>
  <c r="I204" i="1"/>
  <c r="U204" i="1"/>
  <c r="N216" i="1"/>
  <c r="U230" i="1"/>
  <c r="I259" i="1"/>
  <c r="U259" i="1"/>
  <c r="G298" i="1"/>
  <c r="K303" i="1"/>
  <c r="K310" i="1"/>
  <c r="I332" i="1"/>
  <c r="U332" i="1"/>
  <c r="K339" i="1"/>
  <c r="G27" i="2"/>
  <c r="K84" i="2"/>
  <c r="K96" i="2"/>
  <c r="U101" i="2"/>
  <c r="I106" i="2"/>
  <c r="O106" i="2"/>
  <c r="G132" i="2"/>
  <c r="G157" i="2"/>
  <c r="M179" i="2"/>
  <c r="K191" i="2"/>
  <c r="M247" i="2"/>
  <c r="N285" i="2"/>
  <c r="N27" i="3"/>
  <c r="K35" i="3"/>
  <c r="K47" i="3"/>
  <c r="N58" i="3"/>
  <c r="K63" i="3"/>
  <c r="K70" i="3"/>
  <c r="N84" i="3"/>
  <c r="N102" i="3"/>
  <c r="K132" i="3"/>
  <c r="O169" i="3"/>
  <c r="N170" i="3"/>
  <c r="M198" i="3"/>
  <c r="N224" i="3"/>
  <c r="M298" i="3"/>
  <c r="N332" i="3"/>
  <c r="K10" i="4"/>
  <c r="K19" i="4"/>
  <c r="K27" i="4"/>
  <c r="G47" i="4"/>
  <c r="G58" i="4"/>
  <c r="T58" i="4"/>
  <c r="T78" i="4"/>
  <c r="G85" i="4"/>
  <c r="G101" i="4"/>
  <c r="T101" i="4"/>
  <c r="T112" i="4"/>
  <c r="N132" i="4"/>
  <c r="O132" i="4" s="1"/>
  <c r="G150" i="4"/>
  <c r="T169" i="4"/>
  <c r="M179" i="4"/>
  <c r="K191" i="4"/>
  <c r="U224" i="4"/>
  <c r="M254" i="4"/>
  <c r="T254" i="4"/>
  <c r="G292" i="4"/>
  <c r="T310" i="4"/>
  <c r="N317" i="4"/>
  <c r="T337" i="4"/>
  <c r="I224" i="5"/>
  <c r="N285" i="5"/>
  <c r="I53" i="7"/>
  <c r="G53" i="7"/>
  <c r="U106" i="2"/>
  <c r="O144" i="2"/>
  <c r="K216" i="2"/>
  <c r="K259" i="2"/>
  <c r="K298" i="2"/>
  <c r="I310" i="2"/>
  <c r="K338" i="2"/>
  <c r="O106" i="3"/>
  <c r="K267" i="3"/>
  <c r="U35" i="4"/>
  <c r="U54" i="4"/>
  <c r="U96" i="4"/>
  <c r="M169" i="4"/>
  <c r="K185" i="4"/>
  <c r="U285" i="4"/>
  <c r="M299" i="4"/>
  <c r="I337" i="4"/>
  <c r="N144" i="5"/>
  <c r="O144" i="5" s="1"/>
  <c r="G144" i="5"/>
  <c r="I19" i="6"/>
  <c r="I35" i="6"/>
  <c r="K40" i="6"/>
  <c r="M40" i="6"/>
  <c r="U144" i="6"/>
  <c r="M240" i="6"/>
  <c r="K240" i="6"/>
  <c r="M27" i="7"/>
  <c r="K27" i="7"/>
  <c r="T54" i="1"/>
  <c r="N70" i="1"/>
  <c r="O70" i="1" s="1"/>
  <c r="M84" i="1"/>
  <c r="U84" i="1"/>
  <c r="G96" i="1"/>
  <c r="T102" i="1"/>
  <c r="K150" i="1"/>
  <c r="I169" i="1"/>
  <c r="N179" i="1"/>
  <c r="N204" i="1"/>
  <c r="M231" i="1"/>
  <c r="M240" i="1"/>
  <c r="G247" i="1"/>
  <c r="N259" i="1"/>
  <c r="O259" i="1" s="1"/>
  <c r="M285" i="1"/>
  <c r="M323" i="1"/>
  <c r="G332" i="1"/>
  <c r="K337" i="1"/>
  <c r="N19" i="2"/>
  <c r="O19" i="2" s="1"/>
  <c r="N40" i="2"/>
  <c r="O40" i="2" s="1"/>
  <c r="T40" i="2"/>
  <c r="M54" i="2"/>
  <c r="T54" i="2"/>
  <c r="M70" i="2"/>
  <c r="G78" i="2"/>
  <c r="U84" i="2"/>
  <c r="M85" i="2"/>
  <c r="G101" i="2"/>
  <c r="N106" i="2"/>
  <c r="I121" i="2"/>
  <c r="U121" i="2"/>
  <c r="M144" i="2"/>
  <c r="U144" i="2"/>
  <c r="I169" i="2"/>
  <c r="U169" i="2"/>
  <c r="N298" i="2"/>
  <c r="O298" i="2" s="1"/>
  <c r="T310" i="2"/>
  <c r="N338" i="2"/>
  <c r="T339" i="2"/>
  <c r="N19" i="3"/>
  <c r="N40" i="3"/>
  <c r="T54" i="3"/>
  <c r="T78" i="3"/>
  <c r="U106" i="3"/>
  <c r="N112" i="3"/>
  <c r="N137" i="3"/>
  <c r="N169" i="3"/>
  <c r="T198" i="3"/>
  <c r="I216" i="3"/>
  <c r="M231" i="3"/>
  <c r="N240" i="3"/>
  <c r="T254" i="3"/>
  <c r="N267" i="3"/>
  <c r="K292" i="3"/>
  <c r="N339" i="3"/>
  <c r="N35" i="4"/>
  <c r="O35" i="4" s="1"/>
  <c r="N54" i="4"/>
  <c r="O54" i="4" s="1"/>
  <c r="K84" i="4"/>
  <c r="N96" i="4"/>
  <c r="O96" i="4" s="1"/>
  <c r="K121" i="4"/>
  <c r="T126" i="4"/>
  <c r="G179" i="4"/>
  <c r="N185" i="4"/>
  <c r="K230" i="4"/>
  <c r="K240" i="4"/>
  <c r="U267" i="4"/>
  <c r="M323" i="4"/>
  <c r="G150" i="1"/>
  <c r="G224" i="1"/>
  <c r="O231" i="1"/>
  <c r="T259" i="1"/>
  <c r="N299" i="1"/>
  <c r="T332" i="1"/>
  <c r="O54" i="2"/>
  <c r="O70" i="2"/>
  <c r="O85" i="2"/>
  <c r="T101" i="2"/>
  <c r="M121" i="2"/>
  <c r="M169" i="2"/>
  <c r="N185" i="2"/>
  <c r="G310" i="2"/>
  <c r="G85" i="3"/>
  <c r="N337" i="3"/>
  <c r="K47" i="4"/>
  <c r="G84" i="4"/>
  <c r="K85" i="4"/>
  <c r="G121" i="4"/>
  <c r="N198" i="4"/>
  <c r="N205" i="4"/>
  <c r="N259" i="4"/>
  <c r="K292" i="4"/>
  <c r="G337" i="4"/>
  <c r="I144" i="6"/>
  <c r="I70" i="7"/>
  <c r="G70" i="7"/>
  <c r="K339" i="4"/>
  <c r="M85" i="5"/>
  <c r="T85" i="5"/>
  <c r="G96" i="5"/>
  <c r="O121" i="5"/>
  <c r="T144" i="5"/>
  <c r="G185" i="5"/>
  <c r="U231" i="5"/>
  <c r="I317" i="5"/>
  <c r="U332" i="5"/>
  <c r="N53" i="6"/>
  <c r="G102" i="6"/>
  <c r="G132" i="6"/>
  <c r="U137" i="6"/>
  <c r="G157" i="6"/>
  <c r="G169" i="6"/>
  <c r="M179" i="6"/>
  <c r="G191" i="6"/>
  <c r="K204" i="6"/>
  <c r="M230" i="6"/>
  <c r="N240" i="6"/>
  <c r="O240" i="6" s="1"/>
  <c r="T240" i="6"/>
  <c r="G260" i="6"/>
  <c r="T292" i="6"/>
  <c r="T299" i="6"/>
  <c r="N310" i="6"/>
  <c r="O310" i="6" s="1"/>
  <c r="N27" i="7"/>
  <c r="O27" i="7" s="1"/>
  <c r="K47" i="7"/>
  <c r="G58" i="7"/>
  <c r="N47" i="9"/>
  <c r="O47" i="9" s="1"/>
  <c r="G47" i="9"/>
  <c r="K338" i="4"/>
  <c r="U19" i="5"/>
  <c r="U40" i="5"/>
  <c r="U47" i="5"/>
  <c r="T54" i="5"/>
  <c r="O58" i="5"/>
  <c r="K78" i="5"/>
  <c r="G85" i="5"/>
  <c r="I102" i="5"/>
  <c r="G121" i="5"/>
  <c r="T121" i="5"/>
  <c r="M150" i="5"/>
  <c r="N157" i="5"/>
  <c r="U179" i="5"/>
  <c r="M205" i="5"/>
  <c r="K224" i="5"/>
  <c r="M240" i="5"/>
  <c r="K247" i="5"/>
  <c r="M259" i="5"/>
  <c r="T259" i="5"/>
  <c r="M298" i="5"/>
  <c r="T298" i="5"/>
  <c r="M317" i="5"/>
  <c r="U317" i="5"/>
  <c r="I332" i="5"/>
  <c r="K338" i="5"/>
  <c r="K10" i="6"/>
  <c r="K19" i="6"/>
  <c r="K27" i="6"/>
  <c r="M96" i="6"/>
  <c r="N126" i="6"/>
  <c r="O126" i="6" s="1"/>
  <c r="M137" i="6"/>
  <c r="T137" i="6"/>
  <c r="K144" i="6"/>
  <c r="G150" i="6"/>
  <c r="U163" i="6"/>
  <c r="N205" i="6"/>
  <c r="G240" i="6"/>
  <c r="U247" i="6"/>
  <c r="U267" i="6"/>
  <c r="K292" i="6"/>
  <c r="K299" i="6"/>
  <c r="T310" i="6"/>
  <c r="T317" i="6"/>
  <c r="I323" i="6"/>
  <c r="U323" i="6"/>
  <c r="K338" i="6"/>
  <c r="T27" i="7"/>
  <c r="O70" i="7"/>
  <c r="U126" i="7"/>
  <c r="I126" i="7"/>
  <c r="I157" i="7"/>
  <c r="G157" i="7"/>
  <c r="K112" i="8"/>
  <c r="M112" i="8"/>
  <c r="I106" i="9"/>
  <c r="U35" i="5"/>
  <c r="N54" i="5"/>
  <c r="O54" i="5" s="1"/>
  <c r="K58" i="5"/>
  <c r="K63" i="5"/>
  <c r="U84" i="5"/>
  <c r="K96" i="5"/>
  <c r="M102" i="5"/>
  <c r="T102" i="5"/>
  <c r="T126" i="5"/>
  <c r="M137" i="5"/>
  <c r="T170" i="5"/>
  <c r="T198" i="5"/>
  <c r="G205" i="5"/>
  <c r="K216" i="5"/>
  <c r="M231" i="5"/>
  <c r="N259" i="5"/>
  <c r="O259" i="5" s="1"/>
  <c r="N298" i="5"/>
  <c r="O298" i="5" s="1"/>
  <c r="K303" i="5"/>
  <c r="M332" i="5"/>
  <c r="K337" i="5"/>
  <c r="N27" i="6"/>
  <c r="K35" i="6"/>
  <c r="M54" i="6"/>
  <c r="M78" i="6"/>
  <c r="M85" i="6"/>
  <c r="N96" i="6"/>
  <c r="O96" i="6" s="1"/>
  <c r="T96" i="6"/>
  <c r="K112" i="6"/>
  <c r="K150" i="6"/>
  <c r="T150" i="6"/>
  <c r="M163" i="6"/>
  <c r="U170" i="6"/>
  <c r="T185" i="6"/>
  <c r="U224" i="6"/>
  <c r="T231" i="6"/>
  <c r="K298" i="6"/>
  <c r="I91" i="7"/>
  <c r="G91" i="7"/>
  <c r="U10" i="5"/>
  <c r="I19" i="5"/>
  <c r="I47" i="5"/>
  <c r="U53" i="5"/>
  <c r="N58" i="5"/>
  <c r="U78" i="5"/>
  <c r="K85" i="5"/>
  <c r="K106" i="5"/>
  <c r="M112" i="5"/>
  <c r="K126" i="5"/>
  <c r="N137" i="5"/>
  <c r="O137" i="5" s="1"/>
  <c r="M170" i="5"/>
  <c r="K185" i="5"/>
  <c r="M198" i="5"/>
  <c r="U204" i="5"/>
  <c r="T231" i="5"/>
  <c r="T240" i="5"/>
  <c r="U247" i="5"/>
  <c r="K260" i="5"/>
  <c r="K299" i="5"/>
  <c r="K310" i="5"/>
  <c r="G317" i="5"/>
  <c r="N337" i="5"/>
  <c r="U338" i="5"/>
  <c r="N54" i="6"/>
  <c r="O54" i="6" s="1"/>
  <c r="T54" i="6"/>
  <c r="M63" i="6"/>
  <c r="N78" i="6"/>
  <c r="O78" i="6" s="1"/>
  <c r="T78" i="6"/>
  <c r="M84" i="6"/>
  <c r="N85" i="6"/>
  <c r="O85" i="6" s="1"/>
  <c r="K102" i="6"/>
  <c r="K106" i="6"/>
  <c r="M126" i="6"/>
  <c r="T126" i="6"/>
  <c r="N150" i="6"/>
  <c r="O150" i="6" s="1"/>
  <c r="K169" i="6"/>
  <c r="G170" i="6"/>
  <c r="M216" i="6"/>
  <c r="N216" i="6"/>
  <c r="O216" i="6" s="1"/>
  <c r="K247" i="6"/>
  <c r="K254" i="6"/>
  <c r="K259" i="6"/>
  <c r="K267" i="6"/>
  <c r="K275" i="6"/>
  <c r="K285" i="6"/>
  <c r="N323" i="6"/>
  <c r="O323" i="6" s="1"/>
  <c r="U339" i="6"/>
  <c r="U10" i="7"/>
  <c r="U19" i="7"/>
  <c r="K35" i="7"/>
  <c r="N47" i="7"/>
  <c r="O47" i="7" s="1"/>
  <c r="M63" i="7"/>
  <c r="M91" i="7"/>
  <c r="K91" i="7"/>
  <c r="I198" i="7"/>
  <c r="G198" i="7"/>
  <c r="I35" i="5"/>
  <c r="K40" i="5"/>
  <c r="O63" i="5"/>
  <c r="U137" i="5"/>
  <c r="K179" i="5"/>
  <c r="T224" i="5"/>
  <c r="I338" i="5"/>
  <c r="U85" i="6"/>
  <c r="K185" i="6"/>
  <c r="K224" i="6"/>
  <c r="K231" i="6"/>
  <c r="O292" i="6"/>
  <c r="O299" i="6"/>
  <c r="I339" i="6"/>
  <c r="G35" i="7"/>
  <c r="G47" i="7"/>
  <c r="O63" i="7"/>
  <c r="O91" i="7"/>
  <c r="I19" i="8"/>
  <c r="K292" i="9"/>
  <c r="M292" i="9"/>
  <c r="O10" i="5"/>
  <c r="G19" i="5"/>
  <c r="K27" i="5"/>
  <c r="M35" i="5"/>
  <c r="T35" i="5"/>
  <c r="N40" i="5"/>
  <c r="N47" i="5"/>
  <c r="O47" i="5" s="1"/>
  <c r="U63" i="5"/>
  <c r="I78" i="5"/>
  <c r="K84" i="5"/>
  <c r="U85" i="5"/>
  <c r="K102" i="5"/>
  <c r="M132" i="5"/>
  <c r="G163" i="5"/>
  <c r="N179" i="5"/>
  <c r="K240" i="5"/>
  <c r="I247" i="5"/>
  <c r="I303" i="5"/>
  <c r="N35" i="6"/>
  <c r="O35" i="6" s="1"/>
  <c r="T35" i="6"/>
  <c r="T53" i="6"/>
  <c r="T70" i="6"/>
  <c r="I96" i="6"/>
  <c r="O102" i="6"/>
  <c r="I150" i="6"/>
  <c r="T216" i="6"/>
  <c r="M339" i="6"/>
  <c r="O19" i="7"/>
  <c r="T54" i="7"/>
  <c r="K78" i="7"/>
  <c r="N170" i="7"/>
  <c r="O170" i="7" s="1"/>
  <c r="U170" i="7"/>
  <c r="I170" i="7"/>
  <c r="M337" i="7"/>
  <c r="K337" i="7"/>
  <c r="T338" i="8"/>
  <c r="I40" i="9"/>
  <c r="G40" i="9"/>
  <c r="N27" i="5"/>
  <c r="O27" i="5" s="1"/>
  <c r="N35" i="5"/>
  <c r="O35" i="5" s="1"/>
  <c r="T78" i="5"/>
  <c r="N84" i="5"/>
  <c r="O84" i="5" s="1"/>
  <c r="N240" i="5"/>
  <c r="T247" i="5"/>
  <c r="T267" i="5"/>
  <c r="T285" i="5"/>
  <c r="T292" i="5"/>
  <c r="T338" i="5"/>
  <c r="N19" i="6"/>
  <c r="O19" i="6" s="1"/>
  <c r="G35" i="6"/>
  <c r="G144" i="6"/>
  <c r="M191" i="6"/>
  <c r="I310" i="6"/>
  <c r="U310" i="6"/>
  <c r="M10" i="7"/>
  <c r="T10" i="7"/>
  <c r="K19" i="7"/>
  <c r="I27" i="7"/>
  <c r="U27" i="7"/>
  <c r="K54" i="7"/>
  <c r="G78" i="7"/>
  <c r="G84" i="7"/>
  <c r="N191" i="8"/>
  <c r="O191" i="8" s="1"/>
  <c r="U191" i="8"/>
  <c r="G216" i="8"/>
  <c r="N260" i="8"/>
  <c r="O260" i="8" s="1"/>
  <c r="T85" i="10"/>
  <c r="M198" i="7"/>
  <c r="O40" i="8"/>
  <c r="K47" i="8"/>
  <c r="U54" i="8"/>
  <c r="K84" i="8"/>
  <c r="K85" i="8"/>
  <c r="M91" i="8"/>
  <c r="U102" i="8"/>
  <c r="K106" i="8"/>
  <c r="N112" i="8"/>
  <c r="K121" i="8"/>
  <c r="K137" i="8"/>
  <c r="K150" i="8"/>
  <c r="K163" i="8"/>
  <c r="K169" i="8"/>
  <c r="I191" i="8"/>
  <c r="T198" i="8"/>
  <c r="M205" i="8"/>
  <c r="T216" i="8"/>
  <c r="U224" i="8"/>
  <c r="G230" i="8"/>
  <c r="I260" i="8"/>
  <c r="T267" i="8"/>
  <c r="K275" i="8"/>
  <c r="K285" i="8"/>
  <c r="K292" i="8"/>
  <c r="T298" i="8"/>
  <c r="T303" i="8"/>
  <c r="K310" i="8"/>
  <c r="K317" i="8"/>
  <c r="I323" i="8"/>
  <c r="M40" i="9"/>
  <c r="T47" i="9"/>
  <c r="N53" i="9"/>
  <c r="O53" i="9" s="1"/>
  <c r="K58" i="9"/>
  <c r="K96" i="9"/>
  <c r="K132" i="9"/>
  <c r="I144" i="9"/>
  <c r="M179" i="9"/>
  <c r="N191" i="9"/>
  <c r="O191" i="9" s="1"/>
  <c r="U231" i="9"/>
  <c r="K259" i="9"/>
  <c r="N260" i="9"/>
  <c r="G267" i="9"/>
  <c r="N332" i="9"/>
  <c r="O332" i="9" s="1"/>
  <c r="N337" i="9"/>
  <c r="G40" i="10"/>
  <c r="U47" i="10"/>
  <c r="N54" i="10"/>
  <c r="M91" i="10"/>
  <c r="M102" i="10"/>
  <c r="K102" i="10"/>
  <c r="N106" i="10"/>
  <c r="O106" i="10" s="1"/>
  <c r="M170" i="10"/>
  <c r="K170" i="10"/>
  <c r="N205" i="10"/>
  <c r="G205" i="10"/>
  <c r="M126" i="13"/>
  <c r="K126" i="13"/>
  <c r="G112" i="7"/>
  <c r="M132" i="7"/>
  <c r="O157" i="7"/>
  <c r="N27" i="8"/>
  <c r="K40" i="8"/>
  <c r="N53" i="8"/>
  <c r="N85" i="8"/>
  <c r="N91" i="8"/>
  <c r="O91" i="8" s="1"/>
  <c r="K132" i="8"/>
  <c r="T323" i="8"/>
  <c r="K35" i="9"/>
  <c r="N40" i="9"/>
  <c r="O40" i="9" s="1"/>
  <c r="M84" i="9"/>
  <c r="N91" i="9"/>
  <c r="O91" i="9" s="1"/>
  <c r="K101" i="9"/>
  <c r="K102" i="9"/>
  <c r="K106" i="9"/>
  <c r="K137" i="9"/>
  <c r="M157" i="9"/>
  <c r="T157" i="9"/>
  <c r="M169" i="9"/>
  <c r="G179" i="9"/>
  <c r="K204" i="9"/>
  <c r="K216" i="9"/>
  <c r="U224" i="9"/>
  <c r="N267" i="9"/>
  <c r="K275" i="9"/>
  <c r="K323" i="9"/>
  <c r="I19" i="10"/>
  <c r="N163" i="11"/>
  <c r="G163" i="11"/>
  <c r="I85" i="13"/>
  <c r="G85" i="13"/>
  <c r="T91" i="7"/>
  <c r="K126" i="7"/>
  <c r="N132" i="7"/>
  <c r="O132" i="7" s="1"/>
  <c r="T157" i="7"/>
  <c r="K170" i="7"/>
  <c r="M205" i="7"/>
  <c r="I224" i="7"/>
  <c r="U106" i="8"/>
  <c r="M339" i="8"/>
  <c r="U19" i="9"/>
  <c r="M53" i="9"/>
  <c r="T53" i="9"/>
  <c r="M63" i="9"/>
  <c r="N84" i="9"/>
  <c r="O84" i="9" s="1"/>
  <c r="K112" i="9"/>
  <c r="N132" i="9"/>
  <c r="O132" i="9" s="1"/>
  <c r="N137" i="9"/>
  <c r="K144" i="9"/>
  <c r="M150" i="9"/>
  <c r="G157" i="9"/>
  <c r="G169" i="9"/>
  <c r="U170" i="9"/>
  <c r="M191" i="9"/>
  <c r="T191" i="9"/>
  <c r="K198" i="9"/>
  <c r="K205" i="9"/>
  <c r="U259" i="9"/>
  <c r="M310" i="9"/>
  <c r="N323" i="9"/>
  <c r="K332" i="9"/>
  <c r="K10" i="10"/>
  <c r="M19" i="10"/>
  <c r="T35" i="10"/>
  <c r="K47" i="10"/>
  <c r="N53" i="10"/>
  <c r="O53" i="10" s="1"/>
  <c r="O58" i="10"/>
  <c r="G84" i="10"/>
  <c r="K112" i="10"/>
  <c r="T121" i="10"/>
  <c r="K58" i="11"/>
  <c r="U204" i="11"/>
  <c r="K216" i="11"/>
  <c r="M216" i="11"/>
  <c r="K84" i="7"/>
  <c r="I106" i="7"/>
  <c r="U106" i="7"/>
  <c r="G132" i="7"/>
  <c r="T132" i="7"/>
  <c r="U144" i="7"/>
  <c r="O150" i="7"/>
  <c r="G205" i="7"/>
  <c r="K224" i="7"/>
  <c r="K230" i="7"/>
  <c r="K260" i="7"/>
  <c r="M338" i="7"/>
  <c r="N10" i="8"/>
  <c r="O10" i="8" s="1"/>
  <c r="O35" i="8"/>
  <c r="M54" i="8"/>
  <c r="T54" i="8"/>
  <c r="O132" i="8"/>
  <c r="M144" i="8"/>
  <c r="O169" i="8"/>
  <c r="I275" i="8"/>
  <c r="U275" i="8"/>
  <c r="O292" i="8"/>
  <c r="I310" i="8"/>
  <c r="U310" i="8"/>
  <c r="O339" i="8"/>
  <c r="N58" i="9"/>
  <c r="O58" i="9" s="1"/>
  <c r="U63" i="9"/>
  <c r="T91" i="9"/>
  <c r="N112" i="9"/>
  <c r="U150" i="9"/>
  <c r="U163" i="9"/>
  <c r="K230" i="9"/>
  <c r="U254" i="9"/>
  <c r="M260" i="9"/>
  <c r="N317" i="9"/>
  <c r="N338" i="9"/>
  <c r="O338" i="9" s="1"/>
  <c r="N19" i="10"/>
  <c r="I35" i="10"/>
  <c r="U78" i="10"/>
  <c r="K150" i="10"/>
  <c r="T157" i="10"/>
  <c r="M332" i="10"/>
  <c r="T338" i="10"/>
  <c r="I27" i="11"/>
  <c r="I204" i="11"/>
  <c r="K96" i="7"/>
  <c r="U121" i="7"/>
  <c r="M163" i="7"/>
  <c r="U204" i="7"/>
  <c r="K216" i="7"/>
  <c r="M247" i="7"/>
  <c r="O259" i="7"/>
  <c r="M285" i="7"/>
  <c r="M298" i="7"/>
  <c r="M303" i="7"/>
  <c r="M310" i="7"/>
  <c r="I106" i="8"/>
  <c r="G150" i="8"/>
  <c r="G169" i="8"/>
  <c r="K205" i="8"/>
  <c r="M260" i="8"/>
  <c r="M275" i="8"/>
  <c r="I299" i="8"/>
  <c r="M310" i="8"/>
  <c r="M317" i="8"/>
  <c r="K323" i="8"/>
  <c r="M337" i="8"/>
  <c r="U338" i="8"/>
  <c r="O19" i="9"/>
  <c r="K224" i="9"/>
  <c r="N231" i="9"/>
  <c r="I259" i="9"/>
  <c r="K299" i="9"/>
  <c r="I144" i="10"/>
  <c r="I157" i="10"/>
  <c r="N198" i="10"/>
  <c r="O198" i="10" s="1"/>
  <c r="G198" i="10"/>
  <c r="I96" i="11"/>
  <c r="G96" i="11"/>
  <c r="M85" i="7"/>
  <c r="G96" i="7"/>
  <c r="K101" i="7"/>
  <c r="N106" i="7"/>
  <c r="O106" i="7" s="1"/>
  <c r="N126" i="7"/>
  <c r="O126" i="7" s="1"/>
  <c r="K137" i="7"/>
  <c r="K157" i="7"/>
  <c r="K191" i="7"/>
  <c r="N216" i="7"/>
  <c r="N224" i="7"/>
  <c r="O224" i="7" s="1"/>
  <c r="T231" i="7"/>
  <c r="G247" i="7"/>
  <c r="T267" i="7"/>
  <c r="G303" i="7"/>
  <c r="M332" i="7"/>
  <c r="M19" i="8"/>
  <c r="T35" i="8"/>
  <c r="G47" i="8"/>
  <c r="U85" i="8"/>
  <c r="U91" i="8"/>
  <c r="M106" i="8"/>
  <c r="T106" i="8"/>
  <c r="G121" i="8"/>
  <c r="N132" i="8"/>
  <c r="M179" i="8"/>
  <c r="M185" i="8"/>
  <c r="U260" i="8"/>
  <c r="G292" i="8"/>
  <c r="M299" i="8"/>
  <c r="U299" i="8"/>
  <c r="O337" i="8"/>
  <c r="T337" i="8"/>
  <c r="M10" i="9"/>
  <c r="U47" i="9"/>
  <c r="I53" i="9"/>
  <c r="T54" i="9"/>
  <c r="I84" i="9"/>
  <c r="G101" i="9"/>
  <c r="T106" i="9"/>
  <c r="M121" i="9"/>
  <c r="N144" i="9"/>
  <c r="O144" i="9" s="1"/>
  <c r="T204" i="9"/>
  <c r="T216" i="9"/>
  <c r="T240" i="9"/>
  <c r="T260" i="9"/>
  <c r="O10" i="10"/>
  <c r="O27" i="10"/>
  <c r="N35" i="10"/>
  <c r="O35" i="10" s="1"/>
  <c r="G47" i="10"/>
  <c r="T47" i="10"/>
  <c r="K63" i="10"/>
  <c r="T70" i="10"/>
  <c r="M126" i="10"/>
  <c r="K126" i="10"/>
  <c r="G101" i="12"/>
  <c r="N101" i="12"/>
  <c r="O101" i="12" s="1"/>
  <c r="T106" i="7"/>
  <c r="K132" i="7"/>
  <c r="G137" i="7"/>
  <c r="T170" i="7"/>
  <c r="M179" i="7"/>
  <c r="N191" i="7"/>
  <c r="K198" i="7"/>
  <c r="K204" i="7"/>
  <c r="K205" i="7"/>
  <c r="U299" i="7"/>
  <c r="N332" i="7"/>
  <c r="N19" i="8"/>
  <c r="O19" i="8" s="1"/>
  <c r="K54" i="8"/>
  <c r="N58" i="8"/>
  <c r="N70" i="8"/>
  <c r="O70" i="8" s="1"/>
  <c r="N84" i="8"/>
  <c r="K96" i="8"/>
  <c r="N106" i="8"/>
  <c r="O106" i="8" s="1"/>
  <c r="N121" i="8"/>
  <c r="G132" i="8"/>
  <c r="T137" i="8"/>
  <c r="I150" i="8"/>
  <c r="K157" i="8"/>
  <c r="T163" i="8"/>
  <c r="N179" i="8"/>
  <c r="O179" i="8" s="1"/>
  <c r="T191" i="8"/>
  <c r="N204" i="8"/>
  <c r="U205" i="8"/>
  <c r="M216" i="8"/>
  <c r="N231" i="8"/>
  <c r="K240" i="8"/>
  <c r="T260" i="8"/>
  <c r="G275" i="8"/>
  <c r="T275" i="8"/>
  <c r="G310" i="8"/>
  <c r="T310" i="8"/>
  <c r="T317" i="8"/>
  <c r="U323" i="8"/>
  <c r="M332" i="8"/>
  <c r="K339" i="8"/>
  <c r="O10" i="9"/>
  <c r="T27" i="9"/>
  <c r="K40" i="9"/>
  <c r="M47" i="9"/>
  <c r="I91" i="9"/>
  <c r="T96" i="9"/>
  <c r="G106" i="9"/>
  <c r="N121" i="9"/>
  <c r="O121" i="9" s="1"/>
  <c r="U126" i="9"/>
  <c r="N170" i="9"/>
  <c r="K191" i="9"/>
  <c r="G204" i="9"/>
  <c r="G216" i="9"/>
  <c r="T230" i="9"/>
  <c r="M240" i="9"/>
  <c r="N259" i="9"/>
  <c r="O259" i="9" s="1"/>
  <c r="U285" i="9"/>
  <c r="T292" i="9"/>
  <c r="I298" i="9"/>
  <c r="I303" i="9"/>
  <c r="N339" i="9"/>
  <c r="U35" i="10"/>
  <c r="O54" i="10"/>
  <c r="G70" i="10"/>
  <c r="N132" i="10"/>
  <c r="O132" i="10" s="1"/>
  <c r="G157" i="10"/>
  <c r="I63" i="11"/>
  <c r="O63" i="11"/>
  <c r="G58" i="12"/>
  <c r="N58" i="12"/>
  <c r="O58" i="12" s="1"/>
  <c r="T91" i="10"/>
  <c r="T106" i="10"/>
  <c r="U163" i="10"/>
  <c r="T179" i="10"/>
  <c r="I185" i="10"/>
  <c r="O185" i="10"/>
  <c r="T198" i="10"/>
  <c r="K230" i="10"/>
  <c r="T230" i="10"/>
  <c r="T240" i="10"/>
  <c r="T275" i="10"/>
  <c r="U285" i="10"/>
  <c r="I292" i="10"/>
  <c r="K299" i="10"/>
  <c r="N338" i="10"/>
  <c r="I19" i="11"/>
  <c r="T19" i="11"/>
  <c r="K54" i="11"/>
  <c r="T78" i="11"/>
  <c r="I85" i="11"/>
  <c r="N106" i="11"/>
  <c r="O106" i="11" s="1"/>
  <c r="I170" i="11"/>
  <c r="N216" i="11"/>
  <c r="K259" i="11"/>
  <c r="N260" i="11"/>
  <c r="N267" i="11"/>
  <c r="T275" i="11"/>
  <c r="T27" i="13"/>
  <c r="K179" i="14"/>
  <c r="M179" i="14"/>
  <c r="I70" i="15"/>
  <c r="G70" i="15"/>
  <c r="I102" i="15"/>
  <c r="U102" i="15"/>
  <c r="M185" i="10"/>
  <c r="U185" i="10"/>
  <c r="T205" i="10"/>
  <c r="G230" i="10"/>
  <c r="K247" i="10"/>
  <c r="N275" i="10"/>
  <c r="N323" i="10"/>
  <c r="M19" i="11"/>
  <c r="U35" i="11"/>
  <c r="I70" i="11"/>
  <c r="I101" i="11"/>
  <c r="K102" i="11"/>
  <c r="G144" i="11"/>
  <c r="T163" i="11"/>
  <c r="M170" i="11"/>
  <c r="I317" i="11"/>
  <c r="G317" i="11"/>
  <c r="G191" i="12"/>
  <c r="N191" i="12"/>
  <c r="O191" i="12" s="1"/>
  <c r="I204" i="12"/>
  <c r="G204" i="12"/>
  <c r="I47" i="13"/>
  <c r="G47" i="13"/>
  <c r="O47" i="13"/>
  <c r="K91" i="13"/>
  <c r="M91" i="13"/>
  <c r="M150" i="13"/>
  <c r="K150" i="13"/>
  <c r="N185" i="13"/>
  <c r="O185" i="13" s="1"/>
  <c r="O10" i="16"/>
  <c r="I10" i="16"/>
  <c r="O63" i="16"/>
  <c r="I63" i="16"/>
  <c r="N112" i="10"/>
  <c r="M144" i="10"/>
  <c r="N185" i="10"/>
  <c r="I224" i="10"/>
  <c r="M254" i="10"/>
  <c r="U259" i="10"/>
  <c r="M339" i="10"/>
  <c r="N40" i="11"/>
  <c r="O40" i="11" s="1"/>
  <c r="K47" i="11"/>
  <c r="M58" i="11"/>
  <c r="T106" i="11"/>
  <c r="K121" i="11"/>
  <c r="T157" i="11"/>
  <c r="O169" i="11"/>
  <c r="N170" i="11"/>
  <c r="O170" i="11" s="1"/>
  <c r="M205" i="11"/>
  <c r="N231" i="11"/>
  <c r="K247" i="11"/>
  <c r="U259" i="11"/>
  <c r="K303" i="11"/>
  <c r="I70" i="13"/>
  <c r="G70" i="13"/>
  <c r="U137" i="13"/>
  <c r="I169" i="13"/>
  <c r="G169" i="13"/>
  <c r="G224" i="14"/>
  <c r="I224" i="14"/>
  <c r="I35" i="15"/>
  <c r="U35" i="15"/>
  <c r="O70" i="15"/>
  <c r="G144" i="10"/>
  <c r="G185" i="10"/>
  <c r="K198" i="10"/>
  <c r="G204" i="10"/>
  <c r="K205" i="10"/>
  <c r="K216" i="10"/>
  <c r="M224" i="10"/>
  <c r="U224" i="10"/>
  <c r="T254" i="10"/>
  <c r="K332" i="10"/>
  <c r="N339" i="10"/>
  <c r="O339" i="10" s="1"/>
  <c r="U19" i="11"/>
  <c r="G40" i="11"/>
  <c r="O58" i="11"/>
  <c r="I102" i="11"/>
  <c r="U102" i="11"/>
  <c r="G121" i="11"/>
  <c r="K126" i="11"/>
  <c r="O132" i="11"/>
  <c r="K150" i="11"/>
  <c r="K157" i="11"/>
  <c r="K163" i="11"/>
  <c r="G170" i="11"/>
  <c r="O185" i="11"/>
  <c r="K198" i="11"/>
  <c r="O205" i="11"/>
  <c r="O204" i="12"/>
  <c r="K10" i="13"/>
  <c r="M10" i="13"/>
  <c r="N27" i="13"/>
  <c r="O27" i="13" s="1"/>
  <c r="K63" i="13"/>
  <c r="I121" i="13"/>
  <c r="I137" i="13"/>
  <c r="I224" i="13"/>
  <c r="G224" i="13"/>
  <c r="N240" i="13"/>
  <c r="O240" i="13" s="1"/>
  <c r="G240" i="13"/>
  <c r="N121" i="14"/>
  <c r="U121" i="14"/>
  <c r="I47" i="15"/>
  <c r="U47" i="15"/>
  <c r="M191" i="10"/>
  <c r="N224" i="10"/>
  <c r="O224" i="10" s="1"/>
  <c r="G137" i="11"/>
  <c r="N169" i="11"/>
  <c r="U185" i="11"/>
  <c r="K204" i="11"/>
  <c r="K230" i="11"/>
  <c r="U267" i="11"/>
  <c r="I84" i="12"/>
  <c r="I132" i="12"/>
  <c r="G132" i="12"/>
  <c r="M254" i="12"/>
  <c r="K254" i="12"/>
  <c r="O70" i="13"/>
  <c r="M96" i="13"/>
  <c r="K96" i="13"/>
  <c r="O169" i="13"/>
  <c r="M205" i="14"/>
  <c r="K205" i="14"/>
  <c r="N299" i="14"/>
  <c r="O299" i="14" s="1"/>
  <c r="U299" i="14"/>
  <c r="I299" i="14"/>
  <c r="N96" i="10"/>
  <c r="M121" i="10"/>
  <c r="M157" i="10"/>
  <c r="T163" i="10"/>
  <c r="I170" i="10"/>
  <c r="I198" i="10"/>
  <c r="U198" i="10"/>
  <c r="I205" i="10"/>
  <c r="O205" i="10"/>
  <c r="G224" i="10"/>
  <c r="M231" i="10"/>
  <c r="K254" i="10"/>
  <c r="I275" i="10"/>
  <c r="M299" i="10"/>
  <c r="U303" i="10"/>
  <c r="M310" i="10"/>
  <c r="U317" i="10"/>
  <c r="I323" i="10"/>
  <c r="N337" i="10"/>
  <c r="K339" i="10"/>
  <c r="M10" i="11"/>
  <c r="K19" i="11"/>
  <c r="N27" i="11"/>
  <c r="O27" i="11" s="1"/>
  <c r="T35" i="11"/>
  <c r="I47" i="11"/>
  <c r="T47" i="11"/>
  <c r="G84" i="11"/>
  <c r="G91" i="11"/>
  <c r="N102" i="11"/>
  <c r="I163" i="11"/>
  <c r="O163" i="11"/>
  <c r="N185" i="11"/>
  <c r="O198" i="11"/>
  <c r="N204" i="11"/>
  <c r="O204" i="11" s="1"/>
  <c r="T204" i="11"/>
  <c r="N259" i="11"/>
  <c r="O259" i="11" s="1"/>
  <c r="T260" i="11"/>
  <c r="T267" i="11"/>
  <c r="G285" i="11"/>
  <c r="K137" i="12"/>
  <c r="I179" i="12"/>
  <c r="G179" i="12"/>
  <c r="K337" i="12"/>
  <c r="K53" i="13"/>
  <c r="M53" i="13"/>
  <c r="I231" i="13"/>
  <c r="G231" i="13"/>
  <c r="N259" i="10"/>
  <c r="T299" i="10"/>
  <c r="T310" i="10"/>
  <c r="O10" i="11"/>
  <c r="K170" i="11"/>
  <c r="T216" i="12"/>
  <c r="I275" i="12"/>
  <c r="M19" i="13"/>
  <c r="K19" i="13"/>
  <c r="I144" i="13"/>
  <c r="G144" i="13"/>
  <c r="U185" i="13"/>
  <c r="G205" i="13"/>
  <c r="I205" i="13"/>
  <c r="U85" i="16"/>
  <c r="I85" i="16"/>
  <c r="M230" i="16"/>
  <c r="K230" i="16"/>
  <c r="O310" i="16"/>
  <c r="K323" i="11"/>
  <c r="N338" i="11"/>
  <c r="O338" i="11" s="1"/>
  <c r="U19" i="12"/>
  <c r="N53" i="12"/>
  <c r="O53" i="12" s="1"/>
  <c r="U54" i="12"/>
  <c r="K70" i="12"/>
  <c r="K91" i="12"/>
  <c r="M101" i="12"/>
  <c r="U126" i="12"/>
  <c r="U150" i="12"/>
  <c r="M179" i="12"/>
  <c r="M191" i="12"/>
  <c r="M204" i="12"/>
  <c r="I254" i="12"/>
  <c r="K298" i="12"/>
  <c r="N303" i="12"/>
  <c r="U317" i="12"/>
  <c r="U338" i="12"/>
  <c r="G27" i="13"/>
  <c r="M47" i="13"/>
  <c r="O53" i="13"/>
  <c r="K70" i="13"/>
  <c r="G78" i="13"/>
  <c r="O96" i="13"/>
  <c r="G112" i="13"/>
  <c r="O132" i="13"/>
  <c r="O150" i="13"/>
  <c r="K169" i="13"/>
  <c r="U170" i="13"/>
  <c r="G185" i="13"/>
  <c r="U198" i="13"/>
  <c r="G216" i="13"/>
  <c r="K275" i="13"/>
  <c r="U10" i="14"/>
  <c r="M40" i="14"/>
  <c r="U106" i="14"/>
  <c r="M126" i="14"/>
  <c r="K126" i="14"/>
  <c r="I240" i="16"/>
  <c r="G240" i="16"/>
  <c r="I292" i="16"/>
  <c r="G292" i="16"/>
  <c r="O292" i="16"/>
  <c r="N240" i="11"/>
  <c r="N254" i="11"/>
  <c r="I259" i="11"/>
  <c r="M260" i="11"/>
  <c r="K275" i="11"/>
  <c r="N299" i="11"/>
  <c r="I303" i="11"/>
  <c r="N332" i="11"/>
  <c r="K338" i="11"/>
  <c r="K27" i="12"/>
  <c r="M35" i="12"/>
  <c r="G40" i="12"/>
  <c r="K58" i="12"/>
  <c r="N63" i="12"/>
  <c r="K78" i="12"/>
  <c r="N85" i="12"/>
  <c r="N106" i="12"/>
  <c r="O106" i="12" s="1"/>
  <c r="G121" i="12"/>
  <c r="K132" i="12"/>
  <c r="T132" i="12"/>
  <c r="M144" i="12"/>
  <c r="N157" i="12"/>
  <c r="O157" i="12" s="1"/>
  <c r="G169" i="12"/>
  <c r="N247" i="12"/>
  <c r="T254" i="12"/>
  <c r="U260" i="12"/>
  <c r="K323" i="12"/>
  <c r="K332" i="12"/>
  <c r="K339" i="12"/>
  <c r="N10" i="13"/>
  <c r="O10" i="13" s="1"/>
  <c r="T10" i="13"/>
  <c r="K35" i="13"/>
  <c r="T47" i="13"/>
  <c r="M58" i="13"/>
  <c r="N63" i="13"/>
  <c r="O63" i="13" s="1"/>
  <c r="M85" i="13"/>
  <c r="N91" i="13"/>
  <c r="O91" i="13" s="1"/>
  <c r="T91" i="13"/>
  <c r="N106" i="13"/>
  <c r="O106" i="13" s="1"/>
  <c r="N126" i="13"/>
  <c r="O126" i="13" s="1"/>
  <c r="T126" i="13"/>
  <c r="K137" i="13"/>
  <c r="K144" i="13"/>
  <c r="T144" i="13"/>
  <c r="M163" i="13"/>
  <c r="K170" i="13"/>
  <c r="N179" i="13"/>
  <c r="O179" i="13" s="1"/>
  <c r="I198" i="13"/>
  <c r="G198" i="13"/>
  <c r="T205" i="13"/>
  <c r="I247" i="13"/>
  <c r="G247" i="13"/>
  <c r="M144" i="14"/>
  <c r="I169" i="14"/>
  <c r="K254" i="14"/>
  <c r="M254" i="14"/>
  <c r="N285" i="14"/>
  <c r="M27" i="15"/>
  <c r="K27" i="15"/>
  <c r="I216" i="16"/>
  <c r="G216" i="16"/>
  <c r="N317" i="11"/>
  <c r="O317" i="11" s="1"/>
  <c r="K53" i="12"/>
  <c r="U112" i="12"/>
  <c r="O132" i="12"/>
  <c r="G144" i="12"/>
  <c r="U163" i="12"/>
  <c r="T198" i="12"/>
  <c r="K216" i="12"/>
  <c r="K224" i="12"/>
  <c r="T230" i="12"/>
  <c r="T231" i="12"/>
  <c r="I240" i="12"/>
  <c r="I260" i="12"/>
  <c r="T260" i="12"/>
  <c r="K275" i="12"/>
  <c r="K285" i="12"/>
  <c r="K292" i="12"/>
  <c r="M303" i="12"/>
  <c r="T310" i="12"/>
  <c r="K317" i="12"/>
  <c r="K338" i="12"/>
  <c r="T40" i="13"/>
  <c r="N85" i="13"/>
  <c r="O85" i="13" s="1"/>
  <c r="N144" i="13"/>
  <c r="O144" i="13" s="1"/>
  <c r="N163" i="13"/>
  <c r="O163" i="13" s="1"/>
  <c r="T163" i="13"/>
  <c r="M198" i="13"/>
  <c r="K198" i="13"/>
  <c r="O204" i="13"/>
  <c r="N205" i="13"/>
  <c r="O205" i="13" s="1"/>
  <c r="O224" i="13"/>
  <c r="T247" i="13"/>
  <c r="G259" i="13"/>
  <c r="N259" i="13"/>
  <c r="O259" i="13" s="1"/>
  <c r="I267" i="13"/>
  <c r="G267" i="13"/>
  <c r="M10" i="14"/>
  <c r="N47" i="14"/>
  <c r="T137" i="14"/>
  <c r="K150" i="14"/>
  <c r="N275" i="11"/>
  <c r="K317" i="11"/>
  <c r="K332" i="11"/>
  <c r="N19" i="12"/>
  <c r="K47" i="12"/>
  <c r="N54" i="12"/>
  <c r="M70" i="12"/>
  <c r="T84" i="12"/>
  <c r="M91" i="12"/>
  <c r="G102" i="12"/>
  <c r="I121" i="12"/>
  <c r="M126" i="12"/>
  <c r="K185" i="12"/>
  <c r="N224" i="12"/>
  <c r="U240" i="12"/>
  <c r="M260" i="12"/>
  <c r="K267" i="12"/>
  <c r="N285" i="12"/>
  <c r="U332" i="12"/>
  <c r="M337" i="12"/>
  <c r="U106" i="13"/>
  <c r="K121" i="13"/>
  <c r="U179" i="13"/>
  <c r="K191" i="13"/>
  <c r="K303" i="13"/>
  <c r="I112" i="14"/>
  <c r="G112" i="14"/>
  <c r="I204" i="14"/>
  <c r="G204" i="14"/>
  <c r="U254" i="14"/>
  <c r="I254" i="14"/>
  <c r="N337" i="11"/>
  <c r="T10" i="12"/>
  <c r="K40" i="12"/>
  <c r="N47" i="12"/>
  <c r="N70" i="12"/>
  <c r="O70" i="12" s="1"/>
  <c r="G91" i="12"/>
  <c r="K102" i="12"/>
  <c r="T102" i="12"/>
  <c r="K121" i="12"/>
  <c r="G126" i="12"/>
  <c r="M137" i="12"/>
  <c r="G150" i="12"/>
  <c r="T150" i="12"/>
  <c r="K169" i="12"/>
  <c r="O216" i="12"/>
  <c r="K230" i="12"/>
  <c r="T303" i="12"/>
  <c r="T339" i="12"/>
  <c r="M27" i="13"/>
  <c r="N35" i="13"/>
  <c r="O35" i="13" s="1"/>
  <c r="G40" i="13"/>
  <c r="M54" i="13"/>
  <c r="G58" i="13"/>
  <c r="I63" i="13"/>
  <c r="T84" i="13"/>
  <c r="G102" i="13"/>
  <c r="N121" i="13"/>
  <c r="O121" i="13" s="1"/>
  <c r="N137" i="13"/>
  <c r="O137" i="13" s="1"/>
  <c r="T137" i="13"/>
  <c r="T157" i="13"/>
  <c r="T170" i="13"/>
  <c r="G230" i="13"/>
  <c r="M254" i="13"/>
  <c r="T292" i="13"/>
  <c r="T27" i="14"/>
  <c r="T70" i="14"/>
  <c r="I198" i="14"/>
  <c r="M204" i="14"/>
  <c r="K204" i="14"/>
  <c r="T299" i="14"/>
  <c r="I179" i="16"/>
  <c r="G179" i="16"/>
  <c r="O179" i="16"/>
  <c r="I254" i="16"/>
  <c r="G254" i="16"/>
  <c r="O254" i="16"/>
  <c r="K267" i="16"/>
  <c r="M267" i="16"/>
  <c r="U299" i="11"/>
  <c r="M27" i="12"/>
  <c r="K35" i="12"/>
  <c r="M58" i="12"/>
  <c r="U63" i="12"/>
  <c r="N102" i="12"/>
  <c r="O102" i="12" s="1"/>
  <c r="N170" i="12"/>
  <c r="N198" i="12"/>
  <c r="K205" i="12"/>
  <c r="N231" i="12"/>
  <c r="O54" i="13"/>
  <c r="O84" i="13"/>
  <c r="O101" i="13"/>
  <c r="O157" i="13"/>
  <c r="O170" i="13"/>
  <c r="G298" i="13"/>
  <c r="G240" i="14"/>
  <c r="I106" i="15"/>
  <c r="G106" i="15"/>
  <c r="I144" i="15"/>
  <c r="G144" i="15"/>
  <c r="O144" i="15"/>
  <c r="I91" i="16"/>
  <c r="G91" i="16"/>
  <c r="T185" i="13"/>
  <c r="M224" i="13"/>
  <c r="U267" i="13"/>
  <c r="N275" i="13"/>
  <c r="K299" i="13"/>
  <c r="I338" i="13"/>
  <c r="U35" i="14"/>
  <c r="U53" i="14"/>
  <c r="N70" i="14"/>
  <c r="N85" i="14"/>
  <c r="N126" i="14"/>
  <c r="N137" i="14"/>
  <c r="O179" i="14"/>
  <c r="O191" i="14"/>
  <c r="M240" i="14"/>
  <c r="O292" i="14"/>
  <c r="T339" i="14"/>
  <c r="N27" i="15"/>
  <c r="O27" i="15" s="1"/>
  <c r="T27" i="15"/>
  <c r="N47" i="15"/>
  <c r="O54" i="15"/>
  <c r="T54" i="15"/>
  <c r="M70" i="15"/>
  <c r="K275" i="15"/>
  <c r="M275" i="15"/>
  <c r="N339" i="15"/>
  <c r="N27" i="16"/>
  <c r="O216" i="16"/>
  <c r="O240" i="16"/>
  <c r="N303" i="16"/>
  <c r="N337" i="16"/>
  <c r="U101" i="15"/>
  <c r="M106" i="15"/>
  <c r="N275" i="15"/>
  <c r="M84" i="16"/>
  <c r="K84" i="16"/>
  <c r="M216" i="16"/>
  <c r="M240" i="16"/>
  <c r="N198" i="13"/>
  <c r="O198" i="13" s="1"/>
  <c r="T198" i="13"/>
  <c r="T216" i="13"/>
  <c r="M231" i="13"/>
  <c r="N260" i="13"/>
  <c r="O260" i="13" s="1"/>
  <c r="N267" i="13"/>
  <c r="O267" i="13" s="1"/>
  <c r="T267" i="13"/>
  <c r="G285" i="13"/>
  <c r="G303" i="13"/>
  <c r="M35" i="14"/>
  <c r="M53" i="14"/>
  <c r="U54" i="14"/>
  <c r="K96" i="14"/>
  <c r="T112" i="14"/>
  <c r="I163" i="14"/>
  <c r="U163" i="14"/>
  <c r="I170" i="14"/>
  <c r="G191" i="14"/>
  <c r="N204" i="14"/>
  <c r="G205" i="14"/>
  <c r="K230" i="14"/>
  <c r="M231" i="14"/>
  <c r="T260" i="14"/>
  <c r="G292" i="14"/>
  <c r="U317" i="14"/>
  <c r="K10" i="15"/>
  <c r="K19" i="15"/>
  <c r="M53" i="15"/>
  <c r="U91" i="15"/>
  <c r="T101" i="15"/>
  <c r="O106" i="15"/>
  <c r="U112" i="15"/>
  <c r="T260" i="15"/>
  <c r="M53" i="16"/>
  <c r="K53" i="16"/>
  <c r="M169" i="16"/>
  <c r="K169" i="16"/>
  <c r="O216" i="13"/>
  <c r="O231" i="13"/>
  <c r="U275" i="13"/>
  <c r="T317" i="13"/>
  <c r="K338" i="13"/>
  <c r="K339" i="13"/>
  <c r="K19" i="14"/>
  <c r="N35" i="14"/>
  <c r="K47" i="14"/>
  <c r="N53" i="14"/>
  <c r="K63" i="14"/>
  <c r="U70" i="14"/>
  <c r="M78" i="14"/>
  <c r="M84" i="14"/>
  <c r="U85" i="14"/>
  <c r="M102" i="14"/>
  <c r="K132" i="14"/>
  <c r="I150" i="14"/>
  <c r="O150" i="14"/>
  <c r="M163" i="14"/>
  <c r="M170" i="14"/>
  <c r="U170" i="14"/>
  <c r="I179" i="14"/>
  <c r="I185" i="14"/>
  <c r="U185" i="14"/>
  <c r="U224" i="14"/>
  <c r="N231" i="14"/>
  <c r="O231" i="14" s="1"/>
  <c r="K260" i="14"/>
  <c r="I267" i="14"/>
  <c r="N298" i="14"/>
  <c r="T303" i="14"/>
  <c r="I317" i="14"/>
  <c r="N19" i="15"/>
  <c r="T35" i="15"/>
  <c r="N53" i="15"/>
  <c r="O53" i="15" s="1"/>
  <c r="T53" i="15"/>
  <c r="I54" i="15"/>
  <c r="M58" i="15"/>
  <c r="K58" i="15"/>
  <c r="T58" i="15"/>
  <c r="K70" i="15"/>
  <c r="I84" i="15"/>
  <c r="T85" i="15"/>
  <c r="O96" i="15"/>
  <c r="I96" i="15"/>
  <c r="M101" i="15"/>
  <c r="K101" i="15"/>
  <c r="N254" i="15"/>
  <c r="N259" i="15"/>
  <c r="O259" i="15" s="1"/>
  <c r="O121" i="16"/>
  <c r="N144" i="16"/>
  <c r="O144" i="16" s="1"/>
  <c r="K254" i="16"/>
  <c r="I260" i="16"/>
  <c r="G260" i="16"/>
  <c r="N323" i="16"/>
  <c r="N163" i="14"/>
  <c r="O163" i="14" s="1"/>
  <c r="N170" i="14"/>
  <c r="O170" i="14" s="1"/>
  <c r="T216" i="14"/>
  <c r="G231" i="14"/>
  <c r="I285" i="14"/>
  <c r="G298" i="14"/>
  <c r="T310" i="14"/>
  <c r="M317" i="14"/>
  <c r="K35" i="15"/>
  <c r="N58" i="15"/>
  <c r="O58" i="15" s="1"/>
  <c r="N101" i="15"/>
  <c r="O101" i="15" s="1"/>
  <c r="I121" i="16"/>
  <c r="G121" i="16"/>
  <c r="U275" i="16"/>
  <c r="O191" i="13"/>
  <c r="M205" i="13"/>
  <c r="K230" i="13"/>
  <c r="M259" i="13"/>
  <c r="K267" i="13"/>
  <c r="M298" i="13"/>
  <c r="T298" i="13"/>
  <c r="K310" i="13"/>
  <c r="M332" i="13"/>
  <c r="K337" i="13"/>
  <c r="U338" i="13"/>
  <c r="N10" i="14"/>
  <c r="M54" i="14"/>
  <c r="U63" i="14"/>
  <c r="N102" i="14"/>
  <c r="K112" i="14"/>
  <c r="O126" i="14"/>
  <c r="M137" i="14"/>
  <c r="G163" i="14"/>
  <c r="G170" i="14"/>
  <c r="N185" i="14"/>
  <c r="O185" i="14" s="1"/>
  <c r="G198" i="14"/>
  <c r="T198" i="14"/>
  <c r="M216" i="14"/>
  <c r="N230" i="14"/>
  <c r="O230" i="14" s="1"/>
  <c r="N267" i="14"/>
  <c r="K310" i="14"/>
  <c r="N10" i="15"/>
  <c r="O10" i="15" s="1"/>
  <c r="T10" i="15"/>
  <c r="N35" i="15"/>
  <c r="O35" i="15" s="1"/>
  <c r="T47" i="15"/>
  <c r="G58" i="15"/>
  <c r="N78" i="15"/>
  <c r="O78" i="15" s="1"/>
  <c r="G101" i="15"/>
  <c r="K106" i="15"/>
  <c r="M132" i="15"/>
  <c r="K132" i="15"/>
  <c r="N224" i="15"/>
  <c r="O78" i="16"/>
  <c r="I78" i="16"/>
  <c r="K179" i="16"/>
  <c r="I191" i="16"/>
  <c r="G191" i="16"/>
  <c r="O191" i="16"/>
  <c r="K216" i="16"/>
  <c r="I230" i="16"/>
  <c r="G230" i="16"/>
  <c r="K240" i="16"/>
  <c r="M84" i="15"/>
  <c r="K96" i="15"/>
  <c r="M121" i="15"/>
  <c r="N126" i="15"/>
  <c r="M144" i="15"/>
  <c r="M169" i="15"/>
  <c r="T169" i="15"/>
  <c r="M179" i="15"/>
  <c r="T179" i="15"/>
  <c r="K191" i="15"/>
  <c r="M216" i="15"/>
  <c r="T216" i="15"/>
  <c r="U230" i="15"/>
  <c r="K259" i="15"/>
  <c r="U298" i="15"/>
  <c r="M303" i="15"/>
  <c r="K27" i="16"/>
  <c r="N53" i="16"/>
  <c r="U54" i="16"/>
  <c r="K58" i="16"/>
  <c r="O91" i="16"/>
  <c r="M101" i="16"/>
  <c r="U126" i="16"/>
  <c r="U224" i="16"/>
  <c r="M260" i="16"/>
  <c r="N298" i="16"/>
  <c r="M310" i="16"/>
  <c r="U338" i="16"/>
  <c r="T63" i="15"/>
  <c r="N84" i="15"/>
  <c r="O84" i="15" s="1"/>
  <c r="T84" i="15"/>
  <c r="T102" i="15"/>
  <c r="N121" i="15"/>
  <c r="O121" i="15" s="1"/>
  <c r="T121" i="15"/>
  <c r="K137" i="15"/>
  <c r="I157" i="15"/>
  <c r="K163" i="15"/>
  <c r="G169" i="15"/>
  <c r="G179" i="15"/>
  <c r="I204" i="15"/>
  <c r="G216" i="15"/>
  <c r="U224" i="15"/>
  <c r="U240" i="15"/>
  <c r="M285" i="15"/>
  <c r="U292" i="15"/>
  <c r="K332" i="15"/>
  <c r="M338" i="15"/>
  <c r="U339" i="15"/>
  <c r="K35" i="16"/>
  <c r="I40" i="16"/>
  <c r="T54" i="16"/>
  <c r="N78" i="16"/>
  <c r="G101" i="16"/>
  <c r="M106" i="16"/>
  <c r="M112" i="16"/>
  <c r="T121" i="16"/>
  <c r="K157" i="16"/>
  <c r="U170" i="16"/>
  <c r="M204" i="16"/>
  <c r="U247" i="16"/>
  <c r="G310" i="16"/>
  <c r="K317" i="16"/>
  <c r="K332" i="16"/>
  <c r="K339" i="16"/>
  <c r="K63" i="15"/>
  <c r="M91" i="15"/>
  <c r="K102" i="15"/>
  <c r="M157" i="15"/>
  <c r="T157" i="15"/>
  <c r="K170" i="15"/>
  <c r="U191" i="15"/>
  <c r="K198" i="15"/>
  <c r="M204" i="15"/>
  <c r="T204" i="15"/>
  <c r="I230" i="15"/>
  <c r="U231" i="15"/>
  <c r="M247" i="15"/>
  <c r="U254" i="15"/>
  <c r="U259" i="15"/>
  <c r="T285" i="15"/>
  <c r="N338" i="15"/>
  <c r="O338" i="15" s="1"/>
  <c r="U19" i="16"/>
  <c r="O27" i="16"/>
  <c r="N35" i="16"/>
  <c r="M40" i="16"/>
  <c r="T40" i="16"/>
  <c r="K47" i="16"/>
  <c r="K54" i="16"/>
  <c r="I70" i="16"/>
  <c r="G85" i="16"/>
  <c r="I96" i="16"/>
  <c r="U96" i="16"/>
  <c r="K132" i="16"/>
  <c r="K137" i="16"/>
  <c r="K144" i="16"/>
  <c r="K150" i="16"/>
  <c r="N163" i="16"/>
  <c r="M185" i="16"/>
  <c r="T260" i="16"/>
  <c r="T275" i="16"/>
  <c r="M299" i="16"/>
  <c r="U303" i="16"/>
  <c r="N317" i="16"/>
  <c r="K323" i="16"/>
  <c r="N332" i="16"/>
  <c r="K337" i="16"/>
  <c r="T78" i="15"/>
  <c r="N91" i="15"/>
  <c r="O91" i="15" s="1"/>
  <c r="T91" i="15"/>
  <c r="N102" i="15"/>
  <c r="O112" i="15"/>
  <c r="T112" i="15"/>
  <c r="U126" i="15"/>
  <c r="U132" i="15"/>
  <c r="U137" i="15"/>
  <c r="T144" i="15"/>
  <c r="G157" i="15"/>
  <c r="K169" i="15"/>
  <c r="N170" i="15"/>
  <c r="O170" i="15" s="1"/>
  <c r="K179" i="15"/>
  <c r="N198" i="15"/>
  <c r="K216" i="15"/>
  <c r="M230" i="15"/>
  <c r="I240" i="15"/>
  <c r="M260" i="15"/>
  <c r="M298" i="15"/>
  <c r="N323" i="15"/>
  <c r="O323" i="15" s="1"/>
  <c r="N40" i="16"/>
  <c r="O40" i="16" s="1"/>
  <c r="N47" i="16"/>
  <c r="I58" i="16"/>
  <c r="U70" i="16"/>
  <c r="K85" i="16"/>
  <c r="T85" i="16"/>
  <c r="U102" i="16"/>
  <c r="T112" i="16"/>
  <c r="K126" i="16"/>
  <c r="N137" i="16"/>
  <c r="U198" i="16"/>
  <c r="T205" i="16"/>
  <c r="K224" i="16"/>
  <c r="T231" i="16"/>
  <c r="T292" i="16"/>
  <c r="K338" i="16"/>
  <c r="I132" i="15"/>
  <c r="I191" i="15"/>
  <c r="K205" i="15"/>
  <c r="K224" i="15"/>
  <c r="I259" i="15"/>
  <c r="N298" i="15"/>
  <c r="K339" i="15"/>
  <c r="N70" i="16"/>
  <c r="O70" i="16" s="1"/>
  <c r="O84" i="16"/>
  <c r="N96" i="16"/>
  <c r="O96" i="16" s="1"/>
  <c r="O102" i="16"/>
  <c r="U137" i="16"/>
  <c r="K170" i="16"/>
  <c r="K247" i="16"/>
  <c r="T259" i="16"/>
  <c r="N338" i="16"/>
  <c r="O338" i="16" s="1"/>
  <c r="T339" i="16"/>
  <c r="M10" i="16"/>
  <c r="O19" i="16"/>
  <c r="G19" i="16"/>
  <c r="I19" i="16"/>
  <c r="O54" i="16"/>
  <c r="G54" i="16"/>
  <c r="I54" i="16"/>
  <c r="N106" i="16"/>
  <c r="O106" i="16" s="1"/>
  <c r="G106" i="16"/>
  <c r="N157" i="16"/>
  <c r="O157" i="16" s="1"/>
  <c r="G157" i="16"/>
  <c r="G224" i="16"/>
  <c r="I224" i="16"/>
  <c r="G299" i="16"/>
  <c r="N299" i="16"/>
  <c r="O299" i="16" s="1"/>
  <c r="M35" i="16"/>
  <c r="U40" i="16"/>
  <c r="G58" i="16"/>
  <c r="G126" i="16"/>
  <c r="I126" i="16"/>
  <c r="G198" i="16"/>
  <c r="I198" i="16"/>
  <c r="G275" i="16"/>
  <c r="N275" i="16"/>
  <c r="O275" i="16" s="1"/>
  <c r="G10" i="16"/>
  <c r="G27" i="16"/>
  <c r="O35" i="16"/>
  <c r="G35" i="16"/>
  <c r="I35" i="16"/>
  <c r="G40" i="16"/>
  <c r="O47" i="16"/>
  <c r="G47" i="16"/>
  <c r="I47" i="16"/>
  <c r="O53" i="16"/>
  <c r="G150" i="16"/>
  <c r="I150" i="16"/>
  <c r="G170" i="16"/>
  <c r="I170" i="16"/>
  <c r="G247" i="16"/>
  <c r="I247" i="16"/>
  <c r="O267" i="16"/>
  <c r="G267" i="16"/>
  <c r="I267" i="16"/>
  <c r="U10" i="16"/>
  <c r="M54" i="16"/>
  <c r="K102" i="16"/>
  <c r="M102" i="16"/>
  <c r="N132" i="16"/>
  <c r="O132" i="16" s="1"/>
  <c r="G132" i="16"/>
  <c r="N204" i="16"/>
  <c r="O204" i="16" s="1"/>
  <c r="G204" i="16"/>
  <c r="N85" i="16"/>
  <c r="O85" i="16" s="1"/>
  <c r="M91" i="16"/>
  <c r="K101" i="16"/>
  <c r="M205" i="16"/>
  <c r="M231" i="16"/>
  <c r="M259" i="16"/>
  <c r="G285" i="16"/>
  <c r="I285" i="16"/>
  <c r="G63" i="16"/>
  <c r="G78" i="16"/>
  <c r="G102" i="16"/>
  <c r="T106" i="16"/>
  <c r="O112" i="16"/>
  <c r="G112" i="16"/>
  <c r="I112" i="16"/>
  <c r="N126" i="16"/>
  <c r="O126" i="16" s="1"/>
  <c r="T132" i="16"/>
  <c r="O137" i="16"/>
  <c r="G137" i="16"/>
  <c r="I137" i="16"/>
  <c r="N150" i="16"/>
  <c r="O150" i="16" s="1"/>
  <c r="T157" i="16"/>
  <c r="O163" i="16"/>
  <c r="G163" i="16"/>
  <c r="I163" i="16"/>
  <c r="N170" i="16"/>
  <c r="O170" i="16" s="1"/>
  <c r="O185" i="16"/>
  <c r="G185" i="16"/>
  <c r="I185" i="16"/>
  <c r="N198" i="16"/>
  <c r="O198" i="16" s="1"/>
  <c r="T204" i="16"/>
  <c r="O205" i="16"/>
  <c r="G205" i="16"/>
  <c r="I205" i="16"/>
  <c r="N224" i="16"/>
  <c r="O224" i="16" s="1"/>
  <c r="T230" i="16"/>
  <c r="O231" i="16"/>
  <c r="G231" i="16"/>
  <c r="I231" i="16"/>
  <c r="N247" i="16"/>
  <c r="O247" i="16" s="1"/>
  <c r="O259" i="16"/>
  <c r="G259" i="16"/>
  <c r="I259" i="16"/>
  <c r="N267" i="16"/>
  <c r="O303" i="16"/>
  <c r="G303" i="16"/>
  <c r="I303" i="16"/>
  <c r="O317" i="16"/>
  <c r="G317" i="16"/>
  <c r="I317" i="16"/>
  <c r="G338" i="16"/>
  <c r="I338" i="16"/>
  <c r="M126" i="16"/>
  <c r="M150" i="16"/>
  <c r="M170" i="16"/>
  <c r="M198" i="16"/>
  <c r="M224" i="16"/>
  <c r="M247" i="16"/>
  <c r="N285" i="16"/>
  <c r="O285" i="16" s="1"/>
  <c r="O298" i="16"/>
  <c r="G298" i="16"/>
  <c r="I298" i="16"/>
  <c r="O332" i="16"/>
  <c r="G332" i="16"/>
  <c r="I332" i="16"/>
  <c r="N339" i="16"/>
  <c r="O339" i="16" s="1"/>
  <c r="M285" i="16"/>
  <c r="M298" i="16"/>
  <c r="M303" i="16"/>
  <c r="M317" i="16"/>
  <c r="M332" i="16"/>
  <c r="M338" i="16"/>
  <c r="O19" i="15"/>
  <c r="O47" i="15"/>
  <c r="O63" i="15"/>
  <c r="O85" i="15"/>
  <c r="O102" i="15"/>
  <c r="M35" i="15"/>
  <c r="M63" i="15"/>
  <c r="G132" i="15"/>
  <c r="G137" i="15"/>
  <c r="I137" i="15"/>
  <c r="G150" i="15"/>
  <c r="I150" i="15"/>
  <c r="G185" i="15"/>
  <c r="I185" i="15"/>
  <c r="G205" i="15"/>
  <c r="I205" i="15"/>
  <c r="N240" i="15"/>
  <c r="O240" i="15" s="1"/>
  <c r="U275" i="15"/>
  <c r="N299" i="15"/>
  <c r="U299" i="15"/>
  <c r="I303" i="15"/>
  <c r="O303" i="15"/>
  <c r="G303" i="15"/>
  <c r="M19" i="15"/>
  <c r="M47" i="15"/>
  <c r="M54" i="15"/>
  <c r="M78" i="15"/>
  <c r="M85" i="15"/>
  <c r="M96" i="15"/>
  <c r="M102" i="15"/>
  <c r="M112" i="15"/>
  <c r="N157" i="15"/>
  <c r="O157" i="15" s="1"/>
  <c r="G170" i="15"/>
  <c r="I170" i="15"/>
  <c r="N179" i="15"/>
  <c r="O179" i="15" s="1"/>
  <c r="N204" i="15"/>
  <c r="O204" i="15" s="1"/>
  <c r="O231" i="15"/>
  <c r="G231" i="15"/>
  <c r="I231" i="15"/>
  <c r="G19" i="15"/>
  <c r="G35" i="15"/>
  <c r="G47" i="15"/>
  <c r="G54" i="15"/>
  <c r="G63" i="15"/>
  <c r="G78" i="15"/>
  <c r="G85" i="15"/>
  <c r="G96" i="15"/>
  <c r="G102" i="15"/>
  <c r="G112" i="15"/>
  <c r="M126" i="15"/>
  <c r="K150" i="15"/>
  <c r="M150" i="15"/>
  <c r="O163" i="15"/>
  <c r="G163" i="15"/>
  <c r="I163" i="15"/>
  <c r="N191" i="15"/>
  <c r="O191" i="15" s="1"/>
  <c r="O198" i="15"/>
  <c r="G198" i="15"/>
  <c r="I198" i="15"/>
  <c r="O224" i="15"/>
  <c r="G224" i="15"/>
  <c r="I224" i="15"/>
  <c r="I247" i="15"/>
  <c r="G247" i="15"/>
  <c r="O247" i="15"/>
  <c r="K254" i="15"/>
  <c r="M254" i="15"/>
  <c r="I285" i="15"/>
  <c r="G285" i="15"/>
  <c r="O285" i="15"/>
  <c r="K292" i="15"/>
  <c r="M292" i="15"/>
  <c r="O126" i="15"/>
  <c r="G126" i="15"/>
  <c r="I126" i="15"/>
  <c r="O132" i="15"/>
  <c r="N137" i="15"/>
  <c r="O137" i="15" s="1"/>
  <c r="N150" i="15"/>
  <c r="O150" i="15" s="1"/>
  <c r="U150" i="15"/>
  <c r="N169" i="15"/>
  <c r="O169" i="15" s="1"/>
  <c r="N185" i="15"/>
  <c r="O185" i="15" s="1"/>
  <c r="U185" i="15"/>
  <c r="N205" i="15"/>
  <c r="O205" i="15" s="1"/>
  <c r="U205" i="15"/>
  <c r="N216" i="15"/>
  <c r="O216" i="15" s="1"/>
  <c r="N230" i="15"/>
  <c r="O230" i="15" s="1"/>
  <c r="M163" i="15"/>
  <c r="M170" i="15"/>
  <c r="M185" i="15"/>
  <c r="M198" i="15"/>
  <c r="M205" i="15"/>
  <c r="M224" i="15"/>
  <c r="M231" i="15"/>
  <c r="G267" i="15"/>
  <c r="O275" i="15"/>
  <c r="G275" i="15"/>
  <c r="I275" i="15"/>
  <c r="I298" i="15"/>
  <c r="O298" i="15"/>
  <c r="G298" i="15"/>
  <c r="O299" i="15"/>
  <c r="G299" i="15"/>
  <c r="I299" i="15"/>
  <c r="U317" i="15"/>
  <c r="G323" i="15"/>
  <c r="I323" i="15"/>
  <c r="U332" i="15"/>
  <c r="K247" i="15"/>
  <c r="U247" i="15"/>
  <c r="G259" i="15"/>
  <c r="O260" i="15"/>
  <c r="G260" i="15"/>
  <c r="I260" i="15"/>
  <c r="U285" i="15"/>
  <c r="K299" i="15"/>
  <c r="U310" i="15"/>
  <c r="I317" i="15"/>
  <c r="O317" i="15"/>
  <c r="G317" i="15"/>
  <c r="K323" i="15"/>
  <c r="I332" i="15"/>
  <c r="O332" i="15"/>
  <c r="G332" i="15"/>
  <c r="U337" i="15"/>
  <c r="U338" i="15"/>
  <c r="O254" i="15"/>
  <c r="G254" i="15"/>
  <c r="I254" i="15"/>
  <c r="M267" i="15"/>
  <c r="O267" i="15"/>
  <c r="O292" i="15"/>
  <c r="G292" i="15"/>
  <c r="I292" i="15"/>
  <c r="U303" i="15"/>
  <c r="O310" i="15"/>
  <c r="G310" i="15"/>
  <c r="I310" i="15"/>
  <c r="O337" i="15"/>
  <c r="G337" i="15"/>
  <c r="I337" i="15"/>
  <c r="I338" i="15"/>
  <c r="G338" i="15"/>
  <c r="O339" i="15"/>
  <c r="G339" i="15"/>
  <c r="I339" i="15"/>
  <c r="M299" i="15"/>
  <c r="M310" i="15"/>
  <c r="M323" i="15"/>
  <c r="M337" i="15"/>
  <c r="M339" i="15"/>
  <c r="I53" i="14"/>
  <c r="O53" i="14"/>
  <c r="G53" i="14"/>
  <c r="I84" i="14"/>
  <c r="O84" i="14"/>
  <c r="G84" i="14"/>
  <c r="K106" i="14"/>
  <c r="M106" i="14"/>
  <c r="I27" i="14"/>
  <c r="G27" i="14"/>
  <c r="I40" i="14"/>
  <c r="G40" i="14"/>
  <c r="I91" i="14"/>
  <c r="G91" i="14"/>
  <c r="O96" i="14"/>
  <c r="U101" i="14"/>
  <c r="O35" i="14"/>
  <c r="I58" i="14"/>
  <c r="O58" i="14"/>
  <c r="G58" i="14"/>
  <c r="I70" i="14"/>
  <c r="O70" i="14"/>
  <c r="G70" i="14"/>
  <c r="O101" i="14"/>
  <c r="I101" i="14"/>
  <c r="G101" i="14"/>
  <c r="I102" i="14"/>
  <c r="O102" i="14"/>
  <c r="G102" i="14"/>
  <c r="O121" i="14"/>
  <c r="G121" i="14"/>
  <c r="I121" i="14"/>
  <c r="I10" i="14"/>
  <c r="O10" i="14"/>
  <c r="G10" i="14"/>
  <c r="O19" i="14"/>
  <c r="N27" i="14"/>
  <c r="O27" i="14" s="1"/>
  <c r="U27" i="14"/>
  <c r="N40" i="14"/>
  <c r="O40" i="14" s="1"/>
  <c r="U40" i="14"/>
  <c r="O54" i="14"/>
  <c r="O63" i="14"/>
  <c r="O78" i="14"/>
  <c r="O85" i="14"/>
  <c r="N91" i="14"/>
  <c r="O91" i="14" s="1"/>
  <c r="U91" i="14"/>
  <c r="U102" i="14"/>
  <c r="M112" i="14"/>
  <c r="O132" i="14"/>
  <c r="G132" i="14"/>
  <c r="I132" i="14"/>
  <c r="U137" i="14"/>
  <c r="M247" i="14"/>
  <c r="K247" i="14"/>
  <c r="I259" i="14"/>
  <c r="G259" i="14"/>
  <c r="K299" i="14"/>
  <c r="M299" i="14"/>
  <c r="I332" i="14"/>
  <c r="G332" i="14"/>
  <c r="I338" i="14"/>
  <c r="G338" i="14"/>
  <c r="K10" i="14"/>
  <c r="I19" i="14"/>
  <c r="K27" i="14"/>
  <c r="I35" i="14"/>
  <c r="K40" i="14"/>
  <c r="I47" i="14"/>
  <c r="K53" i="14"/>
  <c r="I54" i="14"/>
  <c r="K58" i="14"/>
  <c r="I63" i="14"/>
  <c r="K70" i="14"/>
  <c r="I78" i="14"/>
  <c r="K84" i="14"/>
  <c r="I85" i="14"/>
  <c r="K91" i="14"/>
  <c r="I96" i="14"/>
  <c r="O106" i="14"/>
  <c r="G106" i="14"/>
  <c r="I106" i="14"/>
  <c r="U112" i="14"/>
  <c r="M121" i="14"/>
  <c r="G137" i="14"/>
  <c r="O144" i="14"/>
  <c r="G144" i="14"/>
  <c r="I144" i="14"/>
  <c r="G157" i="14"/>
  <c r="I157" i="14"/>
  <c r="M169" i="14"/>
  <c r="M198" i="14"/>
  <c r="N216" i="14"/>
  <c r="O216" i="14" s="1"/>
  <c r="N240" i="14"/>
  <c r="O240" i="14" s="1"/>
  <c r="G310" i="14"/>
  <c r="N310" i="14"/>
  <c r="O310" i="14" s="1"/>
  <c r="O169" i="14"/>
  <c r="M224" i="14"/>
  <c r="G260" i="14"/>
  <c r="N260" i="14"/>
  <c r="O260" i="14" s="1"/>
  <c r="K275" i="14"/>
  <c r="M275" i="14"/>
  <c r="G337" i="14"/>
  <c r="N337" i="14"/>
  <c r="O337" i="14" s="1"/>
  <c r="G339" i="14"/>
  <c r="N339" i="14"/>
  <c r="O339" i="14" s="1"/>
  <c r="G19" i="14"/>
  <c r="G35" i="14"/>
  <c r="G47" i="14"/>
  <c r="G54" i="14"/>
  <c r="G63" i="14"/>
  <c r="G78" i="14"/>
  <c r="G85" i="14"/>
  <c r="G96" i="14"/>
  <c r="K101" i="14"/>
  <c r="O137" i="14"/>
  <c r="N157" i="14"/>
  <c r="O157" i="14" s="1"/>
  <c r="K292" i="14"/>
  <c r="M292" i="14"/>
  <c r="I303" i="14"/>
  <c r="G303" i="14"/>
  <c r="K191" i="14"/>
  <c r="N198" i="14"/>
  <c r="O198" i="14"/>
  <c r="K216" i="14"/>
  <c r="N224" i="14"/>
  <c r="O224" i="14" s="1"/>
  <c r="T230" i="14"/>
  <c r="K240" i="14"/>
  <c r="N247" i="14"/>
  <c r="O247" i="14" s="1"/>
  <c r="N254" i="14"/>
  <c r="O254" i="14" s="1"/>
  <c r="M259" i="14"/>
  <c r="U259" i="14"/>
  <c r="M260" i="14"/>
  <c r="O267" i="14"/>
  <c r="O285" i="14"/>
  <c r="O298" i="14"/>
  <c r="M303" i="14"/>
  <c r="U303" i="14"/>
  <c r="M310" i="14"/>
  <c r="N317" i="14"/>
  <c r="N323" i="14"/>
  <c r="O323" i="14" s="1"/>
  <c r="M332" i="14"/>
  <c r="U332" i="14"/>
  <c r="M337" i="14"/>
  <c r="M338" i="14"/>
  <c r="U338" i="14"/>
  <c r="M339" i="14"/>
  <c r="G169" i="14"/>
  <c r="G179" i="14"/>
  <c r="G247" i="14"/>
  <c r="N259" i="14"/>
  <c r="O259" i="14" s="1"/>
  <c r="M267" i="14"/>
  <c r="U267" i="14"/>
  <c r="M285" i="14"/>
  <c r="U285" i="14"/>
  <c r="M298" i="14"/>
  <c r="U298" i="14"/>
  <c r="N303" i="14"/>
  <c r="O303" i="14" s="1"/>
  <c r="G317" i="14"/>
  <c r="N332" i="14"/>
  <c r="O332" i="14" s="1"/>
  <c r="N338" i="14"/>
  <c r="O338" i="14" s="1"/>
  <c r="O317" i="14"/>
  <c r="T19" i="13"/>
  <c r="T63" i="13"/>
  <c r="T35" i="13"/>
  <c r="M40" i="13"/>
  <c r="T78" i="13"/>
  <c r="M84" i="13"/>
  <c r="M106" i="13"/>
  <c r="M121" i="13"/>
  <c r="M132" i="13"/>
  <c r="M144" i="13"/>
  <c r="M157" i="13"/>
  <c r="M169" i="13"/>
  <c r="M179" i="13"/>
  <c r="M191" i="13"/>
  <c r="M204" i="13"/>
  <c r="M216" i="13"/>
  <c r="M230" i="13"/>
  <c r="M240" i="13"/>
  <c r="O254" i="13"/>
  <c r="G254" i="13"/>
  <c r="I254" i="13"/>
  <c r="O275" i="13"/>
  <c r="G275" i="13"/>
  <c r="I275" i="13"/>
  <c r="O337" i="13"/>
  <c r="G337" i="13"/>
  <c r="I337" i="13"/>
  <c r="M260" i="13"/>
  <c r="N285" i="13"/>
  <c r="G292" i="13"/>
  <c r="I292" i="13"/>
  <c r="N299" i="13"/>
  <c r="U299" i="13"/>
  <c r="N323" i="13"/>
  <c r="U323" i="13"/>
  <c r="N339" i="13"/>
  <c r="U339" i="13"/>
  <c r="M247" i="13"/>
  <c r="G260" i="13"/>
  <c r="I260" i="13"/>
  <c r="N298" i="13"/>
  <c r="O310" i="13"/>
  <c r="G310" i="13"/>
  <c r="I310" i="13"/>
  <c r="K247" i="13"/>
  <c r="U247" i="13"/>
  <c r="N292" i="13"/>
  <c r="O292" i="13" s="1"/>
  <c r="U292" i="13"/>
  <c r="O299" i="13"/>
  <c r="G299" i="13"/>
  <c r="I299" i="13"/>
  <c r="N303" i="13"/>
  <c r="O323" i="13"/>
  <c r="G323" i="13"/>
  <c r="I323" i="13"/>
  <c r="O339" i="13"/>
  <c r="G339" i="13"/>
  <c r="I339" i="13"/>
  <c r="M275" i="13"/>
  <c r="O285" i="13"/>
  <c r="M292" i="13"/>
  <c r="O298" i="13"/>
  <c r="M299" i="13"/>
  <c r="O303" i="13"/>
  <c r="M310" i="13"/>
  <c r="G317" i="13"/>
  <c r="O317" i="13"/>
  <c r="M323" i="13"/>
  <c r="G332" i="13"/>
  <c r="O332" i="13"/>
  <c r="M337" i="13"/>
  <c r="G338" i="13"/>
  <c r="O338" i="13"/>
  <c r="M339" i="13"/>
  <c r="O19" i="12"/>
  <c r="G19" i="12"/>
  <c r="I19" i="12"/>
  <c r="O47" i="12"/>
  <c r="G47" i="12"/>
  <c r="I47" i="12"/>
  <c r="O63" i="12"/>
  <c r="G63" i="12"/>
  <c r="I63" i="12"/>
  <c r="O78" i="12"/>
  <c r="G78" i="12"/>
  <c r="I78" i="12"/>
  <c r="O85" i="12"/>
  <c r="G85" i="12"/>
  <c r="I85" i="12"/>
  <c r="O112" i="12"/>
  <c r="U205" i="12"/>
  <c r="G259" i="12"/>
  <c r="I259" i="12"/>
  <c r="G267" i="12"/>
  <c r="I267" i="12"/>
  <c r="N299" i="12"/>
  <c r="O299" i="12" s="1"/>
  <c r="G299" i="12"/>
  <c r="G27" i="12"/>
  <c r="G53" i="12"/>
  <c r="G70" i="12"/>
  <c r="G96" i="12"/>
  <c r="I96" i="12"/>
  <c r="N144" i="12"/>
  <c r="O144" i="12" s="1"/>
  <c r="K170" i="12"/>
  <c r="M170" i="12"/>
  <c r="K198" i="12"/>
  <c r="M198" i="12"/>
  <c r="K247" i="12"/>
  <c r="M247" i="12"/>
  <c r="N323" i="12"/>
  <c r="O323" i="12" s="1"/>
  <c r="G323" i="12"/>
  <c r="G338" i="12"/>
  <c r="I338" i="12"/>
  <c r="T27" i="12"/>
  <c r="O35" i="12"/>
  <c r="G35" i="12"/>
  <c r="I35" i="12"/>
  <c r="T53" i="12"/>
  <c r="O54" i="12"/>
  <c r="G54" i="12"/>
  <c r="I54" i="12"/>
  <c r="T70" i="12"/>
  <c r="N84" i="12"/>
  <c r="O84" i="12" s="1"/>
  <c r="U85" i="12"/>
  <c r="N91" i="12"/>
  <c r="O91" i="12" s="1"/>
  <c r="M150" i="12"/>
  <c r="N169" i="12"/>
  <c r="O169" i="12" s="1"/>
  <c r="U185" i="12"/>
  <c r="N254" i="12"/>
  <c r="O254" i="12" s="1"/>
  <c r="G254" i="12"/>
  <c r="N260" i="12"/>
  <c r="O260" i="12" s="1"/>
  <c r="G260" i="12"/>
  <c r="N275" i="12"/>
  <c r="O275" i="12" s="1"/>
  <c r="G275" i="12"/>
  <c r="G298" i="12"/>
  <c r="I298" i="12"/>
  <c r="M19" i="12"/>
  <c r="M47" i="12"/>
  <c r="M63" i="12"/>
  <c r="N96" i="12"/>
  <c r="O96" i="12" s="1"/>
  <c r="U96" i="12"/>
  <c r="G317" i="12"/>
  <c r="I317" i="12"/>
  <c r="N339" i="12"/>
  <c r="O339" i="12" s="1"/>
  <c r="G339" i="12"/>
  <c r="M78" i="12"/>
  <c r="M85" i="12"/>
  <c r="M96" i="12"/>
  <c r="M106" i="12"/>
  <c r="M132" i="12"/>
  <c r="M157" i="12"/>
  <c r="G185" i="12"/>
  <c r="I185" i="12"/>
  <c r="G205" i="12"/>
  <c r="I205" i="12"/>
  <c r="I112" i="12"/>
  <c r="I137" i="12"/>
  <c r="I163" i="12"/>
  <c r="O224" i="12"/>
  <c r="G224" i="12"/>
  <c r="I224" i="12"/>
  <c r="O231" i="12"/>
  <c r="G231" i="12"/>
  <c r="I231" i="12"/>
  <c r="N259" i="12"/>
  <c r="O259" i="12" s="1"/>
  <c r="N267" i="12"/>
  <c r="O267" i="12" s="1"/>
  <c r="T275" i="12"/>
  <c r="O285" i="12"/>
  <c r="G285" i="12"/>
  <c r="I285" i="12"/>
  <c r="N298" i="12"/>
  <c r="O298" i="12" s="1"/>
  <c r="T299" i="12"/>
  <c r="O303" i="12"/>
  <c r="G303" i="12"/>
  <c r="I303" i="12"/>
  <c r="N317" i="12"/>
  <c r="O317" i="12" s="1"/>
  <c r="T323" i="12"/>
  <c r="O332" i="12"/>
  <c r="G332" i="12"/>
  <c r="I332" i="12"/>
  <c r="N338" i="12"/>
  <c r="O338" i="12" s="1"/>
  <c r="T101" i="12"/>
  <c r="N112" i="12"/>
  <c r="T121" i="12"/>
  <c r="N137" i="12"/>
  <c r="O137" i="12" s="1"/>
  <c r="T144" i="12"/>
  <c r="N163" i="12"/>
  <c r="O163" i="12" s="1"/>
  <c r="T169" i="12"/>
  <c r="O170" i="12"/>
  <c r="G170" i="12"/>
  <c r="I170" i="12"/>
  <c r="N185" i="12"/>
  <c r="O185" i="12" s="1"/>
  <c r="T191" i="12"/>
  <c r="O198" i="12"/>
  <c r="G198" i="12"/>
  <c r="I198" i="12"/>
  <c r="N205" i="12"/>
  <c r="O205" i="12" s="1"/>
  <c r="O247" i="12"/>
  <c r="G247" i="12"/>
  <c r="I247" i="12"/>
  <c r="M259" i="12"/>
  <c r="M267" i="12"/>
  <c r="M298" i="12"/>
  <c r="M317" i="12"/>
  <c r="M338" i="12"/>
  <c r="M53" i="11"/>
  <c r="G19" i="11"/>
  <c r="I35" i="11"/>
  <c r="M35" i="11"/>
  <c r="G47" i="11"/>
  <c r="I54" i="11"/>
  <c r="M54" i="11"/>
  <c r="G63" i="11"/>
  <c r="I78" i="11"/>
  <c r="M78" i="11"/>
  <c r="G85" i="11"/>
  <c r="O126" i="11"/>
  <c r="M144" i="11"/>
  <c r="O150" i="11"/>
  <c r="M169" i="11"/>
  <c r="M179" i="11"/>
  <c r="I231" i="11"/>
  <c r="O231" i="11"/>
  <c r="G231" i="11"/>
  <c r="K299" i="11"/>
  <c r="M299" i="11"/>
  <c r="O310" i="11"/>
  <c r="G310" i="11"/>
  <c r="I310" i="11"/>
  <c r="O337" i="11"/>
  <c r="G337" i="11"/>
  <c r="I337" i="11"/>
  <c r="T10" i="11"/>
  <c r="K27" i="11"/>
  <c r="N35" i="11"/>
  <c r="O35" i="11" s="1"/>
  <c r="T40" i="11"/>
  <c r="N54" i="11"/>
  <c r="O54" i="11" s="1"/>
  <c r="T58" i="11"/>
  <c r="K70" i="11"/>
  <c r="N78" i="11"/>
  <c r="O78" i="11"/>
  <c r="O85" i="11"/>
  <c r="M96" i="11"/>
  <c r="M112" i="11"/>
  <c r="M121" i="11"/>
  <c r="M157" i="11"/>
  <c r="I332" i="11"/>
  <c r="O332" i="11"/>
  <c r="G332" i="11"/>
  <c r="U230" i="11"/>
  <c r="U254" i="11"/>
  <c r="O323" i="11"/>
  <c r="G323" i="11"/>
  <c r="I323" i="11"/>
  <c r="I338" i="11"/>
  <c r="G338" i="11"/>
  <c r="U78" i="11"/>
  <c r="M84" i="11"/>
  <c r="M85" i="11"/>
  <c r="U85" i="11"/>
  <c r="M91" i="11"/>
  <c r="N96" i="11"/>
  <c r="O96" i="11" s="1"/>
  <c r="M101" i="11"/>
  <c r="O102" i="11"/>
  <c r="N112" i="11"/>
  <c r="O112" i="11" s="1"/>
  <c r="N121" i="11"/>
  <c r="O121" i="11" s="1"/>
  <c r="N126" i="11"/>
  <c r="M132" i="11"/>
  <c r="O137" i="11"/>
  <c r="N150" i="11"/>
  <c r="N157" i="11"/>
  <c r="O157" i="11" s="1"/>
  <c r="K240" i="11"/>
  <c r="M240" i="11"/>
  <c r="U275" i="11"/>
  <c r="I298" i="11"/>
  <c r="O298" i="11"/>
  <c r="G298" i="11"/>
  <c r="O339" i="11"/>
  <c r="G339" i="11"/>
  <c r="I339" i="11"/>
  <c r="G191" i="11"/>
  <c r="O216" i="11"/>
  <c r="G216" i="11"/>
  <c r="I216" i="11"/>
  <c r="U231" i="11"/>
  <c r="O260" i="11"/>
  <c r="G260" i="11"/>
  <c r="I260" i="11"/>
  <c r="O292" i="11"/>
  <c r="G292" i="11"/>
  <c r="I292" i="11"/>
  <c r="U298" i="11"/>
  <c r="M303" i="11"/>
  <c r="M317" i="11"/>
  <c r="M224" i="11"/>
  <c r="O224" i="11"/>
  <c r="O240" i="11"/>
  <c r="G240" i="11"/>
  <c r="I240" i="11"/>
  <c r="O247" i="11"/>
  <c r="M267" i="11"/>
  <c r="O267" i="11"/>
  <c r="O299" i="11"/>
  <c r="G299" i="11"/>
  <c r="I299" i="11"/>
  <c r="U303" i="11"/>
  <c r="M310" i="11"/>
  <c r="U317" i="11"/>
  <c r="M323" i="11"/>
  <c r="U332" i="11"/>
  <c r="U338" i="11"/>
  <c r="U339" i="11"/>
  <c r="U205" i="11"/>
  <c r="G224" i="11"/>
  <c r="O230" i="11"/>
  <c r="G230" i="11"/>
  <c r="I230" i="11"/>
  <c r="G247" i="11"/>
  <c r="O254" i="11"/>
  <c r="G254" i="11"/>
  <c r="I254" i="11"/>
  <c r="G267" i="11"/>
  <c r="O275" i="11"/>
  <c r="G275" i="11"/>
  <c r="I275" i="11"/>
  <c r="K339" i="11"/>
  <c r="M337" i="11"/>
  <c r="M339" i="11"/>
  <c r="O112" i="10"/>
  <c r="G112" i="10"/>
  <c r="I112" i="10"/>
  <c r="I10" i="10"/>
  <c r="G19" i="10"/>
  <c r="K19" i="10"/>
  <c r="O19" i="10"/>
  <c r="I27" i="10"/>
  <c r="G35" i="10"/>
  <c r="K35" i="10"/>
  <c r="I47" i="10"/>
  <c r="G54" i="10"/>
  <c r="K54" i="10"/>
  <c r="M58" i="10"/>
  <c r="O63" i="10"/>
  <c r="G63" i="10"/>
  <c r="I63" i="10"/>
  <c r="G78" i="10"/>
  <c r="I78" i="10"/>
  <c r="U85" i="10"/>
  <c r="N91" i="10"/>
  <c r="O91" i="10" s="1"/>
  <c r="U96" i="10"/>
  <c r="N101" i="10"/>
  <c r="O101" i="10" s="1"/>
  <c r="N102" i="10"/>
  <c r="M112" i="10"/>
  <c r="N126" i="10"/>
  <c r="U137" i="10"/>
  <c r="N144" i="10"/>
  <c r="O144" i="10" s="1"/>
  <c r="U150" i="10"/>
  <c r="N157" i="10"/>
  <c r="O157" i="10" s="1"/>
  <c r="M163" i="10"/>
  <c r="M40" i="10"/>
  <c r="G163" i="10"/>
  <c r="I163" i="10"/>
  <c r="N47" i="10"/>
  <c r="O47" i="10" s="1"/>
  <c r="T53" i="10"/>
  <c r="O85" i="10"/>
  <c r="G85" i="10"/>
  <c r="I85" i="10"/>
  <c r="O96" i="10"/>
  <c r="G96" i="10"/>
  <c r="I96" i="10"/>
  <c r="U102" i="10"/>
  <c r="U126" i="10"/>
  <c r="O137" i="10"/>
  <c r="G137" i="10"/>
  <c r="I137" i="10"/>
  <c r="O150" i="10"/>
  <c r="G150" i="10"/>
  <c r="I150" i="10"/>
  <c r="K204" i="10"/>
  <c r="M204" i="10"/>
  <c r="G10" i="10"/>
  <c r="G27" i="10"/>
  <c r="I54" i="10"/>
  <c r="N63" i="10"/>
  <c r="N78" i="10"/>
  <c r="O78" i="10" s="1"/>
  <c r="M85" i="10"/>
  <c r="M96" i="10"/>
  <c r="O102" i="10"/>
  <c r="G102" i="10"/>
  <c r="I102" i="10"/>
  <c r="U112" i="10"/>
  <c r="N121" i="10"/>
  <c r="O121" i="10" s="1"/>
  <c r="O126" i="10"/>
  <c r="G126" i="10"/>
  <c r="I126" i="10"/>
  <c r="M137" i="10"/>
  <c r="M150" i="10"/>
  <c r="K70" i="10"/>
  <c r="K84" i="10"/>
  <c r="K91" i="10"/>
  <c r="K101" i="10"/>
  <c r="K106" i="10"/>
  <c r="K121" i="10"/>
  <c r="K132" i="10"/>
  <c r="K144" i="10"/>
  <c r="K157" i="10"/>
  <c r="N169" i="10"/>
  <c r="O169" i="10" s="1"/>
  <c r="O247" i="10"/>
  <c r="G247" i="10"/>
  <c r="I247" i="10"/>
  <c r="N292" i="10"/>
  <c r="O292" i="10" s="1"/>
  <c r="G292" i="10"/>
  <c r="O332" i="10"/>
  <c r="G332" i="10"/>
  <c r="I332" i="10"/>
  <c r="I339" i="10"/>
  <c r="G339" i="10"/>
  <c r="N163" i="10"/>
  <c r="O163" i="10" s="1"/>
  <c r="G170" i="10"/>
  <c r="U267" i="10"/>
  <c r="O338" i="10"/>
  <c r="G338" i="10"/>
  <c r="I338" i="10"/>
  <c r="O170" i="10"/>
  <c r="M179" i="10"/>
  <c r="M240" i="10"/>
  <c r="I254" i="10"/>
  <c r="G254" i="10"/>
  <c r="O254" i="10"/>
  <c r="K259" i="10"/>
  <c r="M259" i="10"/>
  <c r="N260" i="10"/>
  <c r="G260" i="10"/>
  <c r="O285" i="10"/>
  <c r="G285" i="10"/>
  <c r="I285" i="10"/>
  <c r="U298" i="10"/>
  <c r="N298" i="10"/>
  <c r="I299" i="10"/>
  <c r="G299" i="10"/>
  <c r="O299" i="10"/>
  <c r="K303" i="10"/>
  <c r="M303" i="10"/>
  <c r="I310" i="10"/>
  <c r="G310" i="10"/>
  <c r="O310" i="10"/>
  <c r="K317" i="10"/>
  <c r="M317" i="10"/>
  <c r="N179" i="10"/>
  <c r="O179" i="10" s="1"/>
  <c r="N191" i="10"/>
  <c r="O191" i="10" s="1"/>
  <c r="N204" i="10"/>
  <c r="O204" i="10" s="1"/>
  <c r="N216" i="10"/>
  <c r="O216" i="10" s="1"/>
  <c r="N230" i="10"/>
  <c r="O230" i="10" s="1"/>
  <c r="N240" i="10"/>
  <c r="O240" i="10" s="1"/>
  <c r="O267" i="10"/>
  <c r="G267" i="10"/>
  <c r="I267" i="10"/>
  <c r="O298" i="10"/>
  <c r="G298" i="10"/>
  <c r="I298" i="10"/>
  <c r="K338" i="10"/>
  <c r="U254" i="10"/>
  <c r="M275" i="10"/>
  <c r="O275" i="10"/>
  <c r="U299" i="10"/>
  <c r="U310" i="10"/>
  <c r="M323" i="10"/>
  <c r="O323" i="10"/>
  <c r="U240" i="10"/>
  <c r="M247" i="10"/>
  <c r="O259" i="10"/>
  <c r="G259" i="10"/>
  <c r="I259" i="10"/>
  <c r="M260" i="10"/>
  <c r="O260" i="10"/>
  <c r="U275" i="10"/>
  <c r="M285" i="10"/>
  <c r="M292" i="10"/>
  <c r="O303" i="10"/>
  <c r="G303" i="10"/>
  <c r="I303" i="10"/>
  <c r="O317" i="10"/>
  <c r="G317" i="10"/>
  <c r="I317" i="10"/>
  <c r="U323" i="10"/>
  <c r="I337" i="10"/>
  <c r="O337" i="10"/>
  <c r="U337" i="10"/>
  <c r="U338" i="10"/>
  <c r="U339" i="10"/>
  <c r="M338" i="10"/>
  <c r="K19" i="9"/>
  <c r="N27" i="9"/>
  <c r="O27" i="9" s="1"/>
  <c r="I35" i="9"/>
  <c r="K47" i="9"/>
  <c r="T58" i="9"/>
  <c r="G63" i="9"/>
  <c r="I63" i="9"/>
  <c r="T84" i="9"/>
  <c r="G85" i="9"/>
  <c r="I85" i="9"/>
  <c r="T101" i="9"/>
  <c r="G102" i="9"/>
  <c r="I102" i="9"/>
  <c r="T121" i="9"/>
  <c r="G126" i="9"/>
  <c r="I126" i="9"/>
  <c r="T144" i="9"/>
  <c r="G150" i="9"/>
  <c r="I150" i="9"/>
  <c r="N169" i="9"/>
  <c r="O169" i="9" s="1"/>
  <c r="N179" i="9"/>
  <c r="O179" i="9" s="1"/>
  <c r="G198" i="9"/>
  <c r="I198" i="9"/>
  <c r="G205" i="9"/>
  <c r="I205" i="9"/>
  <c r="N230" i="9"/>
  <c r="O230" i="9" s="1"/>
  <c r="N240" i="9"/>
  <c r="O240" i="9" s="1"/>
  <c r="U310" i="9"/>
  <c r="N310" i="9"/>
  <c r="M27" i="9"/>
  <c r="K163" i="9"/>
  <c r="M163" i="9"/>
  <c r="O275" i="9"/>
  <c r="G275" i="9"/>
  <c r="I275" i="9"/>
  <c r="O299" i="9"/>
  <c r="G299" i="9"/>
  <c r="I299" i="9"/>
  <c r="T10" i="9"/>
  <c r="N35" i="9"/>
  <c r="O35" i="9" s="1"/>
  <c r="T40" i="9"/>
  <c r="M54" i="9"/>
  <c r="M78" i="9"/>
  <c r="M96" i="9"/>
  <c r="M112" i="9"/>
  <c r="M137" i="9"/>
  <c r="O185" i="9"/>
  <c r="G185" i="9"/>
  <c r="I185" i="9"/>
  <c r="O254" i="9"/>
  <c r="G254" i="9"/>
  <c r="I254" i="9"/>
  <c r="N285" i="9"/>
  <c r="O285" i="9" s="1"/>
  <c r="G285" i="9"/>
  <c r="U292" i="9"/>
  <c r="N292" i="9"/>
  <c r="O292" i="9" s="1"/>
  <c r="N303" i="9"/>
  <c r="O303" i="9" s="1"/>
  <c r="G303" i="9"/>
  <c r="O54" i="9"/>
  <c r="G54" i="9"/>
  <c r="I54" i="9"/>
  <c r="N63" i="9"/>
  <c r="O63" i="9" s="1"/>
  <c r="O78" i="9"/>
  <c r="G78" i="9"/>
  <c r="I78" i="9"/>
  <c r="N85" i="9"/>
  <c r="O85" i="9" s="1"/>
  <c r="O96" i="9"/>
  <c r="G96" i="9"/>
  <c r="I96" i="9"/>
  <c r="N102" i="9"/>
  <c r="O102" i="9" s="1"/>
  <c r="O112" i="9"/>
  <c r="G112" i="9"/>
  <c r="I112" i="9"/>
  <c r="N126" i="9"/>
  <c r="O126" i="9" s="1"/>
  <c r="O137" i="9"/>
  <c r="G137" i="9"/>
  <c r="I137" i="9"/>
  <c r="N150" i="9"/>
  <c r="O150" i="9" s="1"/>
  <c r="O163" i="9"/>
  <c r="G163" i="9"/>
  <c r="I163" i="9"/>
  <c r="O170" i="9"/>
  <c r="G170" i="9"/>
  <c r="I170" i="9"/>
  <c r="N198" i="9"/>
  <c r="O198" i="9" s="1"/>
  <c r="U198" i="9"/>
  <c r="N205" i="9"/>
  <c r="O205" i="9" s="1"/>
  <c r="U205" i="9"/>
  <c r="O224" i="9"/>
  <c r="G224" i="9"/>
  <c r="I224" i="9"/>
  <c r="O231" i="9"/>
  <c r="G231" i="9"/>
  <c r="I231" i="9"/>
  <c r="M170" i="9"/>
  <c r="M185" i="9"/>
  <c r="M198" i="9"/>
  <c r="M205" i="9"/>
  <c r="M224" i="9"/>
  <c r="M231" i="9"/>
  <c r="G292" i="9"/>
  <c r="I292" i="9"/>
  <c r="O310" i="9"/>
  <c r="G310" i="9"/>
  <c r="I310" i="9"/>
  <c r="U317" i="9"/>
  <c r="U323" i="9"/>
  <c r="I332" i="9"/>
  <c r="G332" i="9"/>
  <c r="U337" i="9"/>
  <c r="U338" i="9"/>
  <c r="U339" i="9"/>
  <c r="M247" i="9"/>
  <c r="O247" i="9"/>
  <c r="G259" i="9"/>
  <c r="O260" i="9"/>
  <c r="G260" i="9"/>
  <c r="I260" i="9"/>
  <c r="M267" i="9"/>
  <c r="O267" i="9"/>
  <c r="M298" i="9"/>
  <c r="O298" i="9"/>
  <c r="I317" i="9"/>
  <c r="O317" i="9"/>
  <c r="G317" i="9"/>
  <c r="O323" i="9"/>
  <c r="G323" i="9"/>
  <c r="I323" i="9"/>
  <c r="O337" i="9"/>
  <c r="G337" i="9"/>
  <c r="I337" i="9"/>
  <c r="I338" i="9"/>
  <c r="G338" i="9"/>
  <c r="O339" i="9"/>
  <c r="G339" i="9"/>
  <c r="I339" i="9"/>
  <c r="U247" i="9"/>
  <c r="M254" i="9"/>
  <c r="U267" i="9"/>
  <c r="M275" i="9"/>
  <c r="M285" i="9"/>
  <c r="U298" i="9"/>
  <c r="M299" i="9"/>
  <c r="M303" i="9"/>
  <c r="M323" i="9"/>
  <c r="M337" i="9"/>
  <c r="M339" i="9"/>
  <c r="O27" i="8"/>
  <c r="N47" i="8"/>
  <c r="O47" i="8" s="1"/>
  <c r="K267" i="8"/>
  <c r="M267" i="8"/>
  <c r="K338" i="8"/>
  <c r="M338" i="8"/>
  <c r="I10" i="8"/>
  <c r="M10" i="8"/>
  <c r="G19" i="8"/>
  <c r="I27" i="8"/>
  <c r="M27" i="8"/>
  <c r="I40" i="8"/>
  <c r="M40" i="8"/>
  <c r="I53" i="8"/>
  <c r="M53" i="8"/>
  <c r="G54" i="8"/>
  <c r="I58" i="8"/>
  <c r="M58" i="8"/>
  <c r="I70" i="8"/>
  <c r="M70" i="8"/>
  <c r="O78" i="8"/>
  <c r="G78" i="8"/>
  <c r="I78" i="8"/>
  <c r="O84" i="8"/>
  <c r="G101" i="8"/>
  <c r="O102" i="8"/>
  <c r="G102" i="8"/>
  <c r="I102" i="8"/>
  <c r="G170" i="8"/>
  <c r="I170" i="8"/>
  <c r="G179" i="8"/>
  <c r="K198" i="8"/>
  <c r="M198" i="8"/>
  <c r="G247" i="8"/>
  <c r="I247" i="8"/>
  <c r="K298" i="8"/>
  <c r="M298" i="8"/>
  <c r="K303" i="8"/>
  <c r="M303" i="8"/>
  <c r="U70" i="8"/>
  <c r="O126" i="8"/>
  <c r="G126" i="8"/>
  <c r="G198" i="8"/>
  <c r="M85" i="8"/>
  <c r="G91" i="8"/>
  <c r="O96" i="8"/>
  <c r="G96" i="8"/>
  <c r="I96" i="8"/>
  <c r="G106" i="8"/>
  <c r="O112" i="8"/>
  <c r="G112" i="8"/>
  <c r="I112" i="8"/>
  <c r="O121" i="8"/>
  <c r="O137" i="8"/>
  <c r="G137" i="8"/>
  <c r="I137" i="8"/>
  <c r="K170" i="8"/>
  <c r="M170" i="8"/>
  <c r="G224" i="8"/>
  <c r="I224" i="8"/>
  <c r="K247" i="8"/>
  <c r="M247" i="8"/>
  <c r="G337" i="8"/>
  <c r="G10" i="8"/>
  <c r="G27" i="8"/>
  <c r="G40" i="8"/>
  <c r="G53" i="8"/>
  <c r="G58" i="8"/>
  <c r="G70" i="8"/>
  <c r="G84" i="8"/>
  <c r="O85" i="8"/>
  <c r="G85" i="8"/>
  <c r="I85" i="8"/>
  <c r="M101" i="8"/>
  <c r="O101" i="8"/>
  <c r="M126" i="8"/>
  <c r="N163" i="8"/>
  <c r="M163" i="8"/>
  <c r="N185" i="8"/>
  <c r="K224" i="8"/>
  <c r="M224" i="8"/>
  <c r="N259" i="8"/>
  <c r="N323" i="8"/>
  <c r="O323" i="8" s="1"/>
  <c r="G323" i="8"/>
  <c r="G332" i="8"/>
  <c r="I332" i="8"/>
  <c r="U332" i="8"/>
  <c r="G338" i="8"/>
  <c r="I338" i="8"/>
  <c r="G339" i="8"/>
  <c r="O163" i="8"/>
  <c r="G163" i="8"/>
  <c r="I163" i="8"/>
  <c r="N170" i="8"/>
  <c r="O170" i="8" s="1"/>
  <c r="T179" i="8"/>
  <c r="O185" i="8"/>
  <c r="G185" i="8"/>
  <c r="I185" i="8"/>
  <c r="N198" i="8"/>
  <c r="O198" i="8" s="1"/>
  <c r="O205" i="8"/>
  <c r="G205" i="8"/>
  <c r="I205" i="8"/>
  <c r="N224" i="8"/>
  <c r="O224" i="8" s="1"/>
  <c r="O231" i="8"/>
  <c r="G231" i="8"/>
  <c r="I231" i="8"/>
  <c r="N247" i="8"/>
  <c r="O247" i="8" s="1"/>
  <c r="O259" i="8"/>
  <c r="G259" i="8"/>
  <c r="I259" i="8"/>
  <c r="O285" i="8"/>
  <c r="G285" i="8"/>
  <c r="I285" i="8"/>
  <c r="O317" i="8"/>
  <c r="G317" i="8"/>
  <c r="I317" i="8"/>
  <c r="N338" i="8"/>
  <c r="O338" i="8" s="1"/>
  <c r="O267" i="8"/>
  <c r="G267" i="8"/>
  <c r="I267" i="8"/>
  <c r="O298" i="8"/>
  <c r="G298" i="8"/>
  <c r="I298" i="8"/>
  <c r="O303" i="8"/>
  <c r="G303" i="8"/>
  <c r="I303" i="8"/>
  <c r="N332" i="8"/>
  <c r="O332" i="8" s="1"/>
  <c r="N10" i="7"/>
  <c r="O10" i="7" s="1"/>
  <c r="M35" i="7"/>
  <c r="M54" i="7"/>
  <c r="M78" i="7"/>
  <c r="M96" i="7"/>
  <c r="M112" i="7"/>
  <c r="M137" i="7"/>
  <c r="O240" i="7"/>
  <c r="G240" i="7"/>
  <c r="I240" i="7"/>
  <c r="O254" i="7"/>
  <c r="G254" i="7"/>
  <c r="I254" i="7"/>
  <c r="U310" i="7"/>
  <c r="U337" i="7"/>
  <c r="I19" i="7"/>
  <c r="M19" i="7"/>
  <c r="N35" i="7"/>
  <c r="O35" i="7" s="1"/>
  <c r="I40" i="7"/>
  <c r="M40" i="7"/>
  <c r="N54" i="7"/>
  <c r="O54" i="7" s="1"/>
  <c r="I58" i="7"/>
  <c r="M58" i="7"/>
  <c r="N78" i="7"/>
  <c r="O78" i="7" s="1"/>
  <c r="I84" i="7"/>
  <c r="M84" i="7"/>
  <c r="N96" i="7"/>
  <c r="O96" i="7" s="1"/>
  <c r="I101" i="7"/>
  <c r="M101" i="7"/>
  <c r="N112" i="7"/>
  <c r="O112" i="7" s="1"/>
  <c r="I121" i="7"/>
  <c r="M121" i="7"/>
  <c r="N137" i="7"/>
  <c r="O137" i="7" s="1"/>
  <c r="I144" i="7"/>
  <c r="M144" i="7"/>
  <c r="G179" i="7"/>
  <c r="I179" i="7"/>
  <c r="G204" i="7"/>
  <c r="I204" i="7"/>
  <c r="G230" i="7"/>
  <c r="I230" i="7"/>
  <c r="N267" i="7"/>
  <c r="O267" i="7" s="1"/>
  <c r="G310" i="7"/>
  <c r="I310" i="7"/>
  <c r="O317" i="7"/>
  <c r="U323" i="7"/>
  <c r="G337" i="7"/>
  <c r="I337" i="7"/>
  <c r="O338" i="7"/>
  <c r="U339" i="7"/>
  <c r="N40" i="7"/>
  <c r="O40" i="7"/>
  <c r="T47" i="7"/>
  <c r="N58" i="7"/>
  <c r="O58" i="7" s="1"/>
  <c r="T63" i="7"/>
  <c r="N84" i="7"/>
  <c r="O84" i="7"/>
  <c r="T85" i="7"/>
  <c r="N101" i="7"/>
  <c r="O101" i="7"/>
  <c r="T102" i="7"/>
  <c r="N121" i="7"/>
  <c r="O121" i="7" s="1"/>
  <c r="T126" i="7"/>
  <c r="N144" i="7"/>
  <c r="O144" i="7"/>
  <c r="M169" i="7"/>
  <c r="M191" i="7"/>
  <c r="N205" i="7"/>
  <c r="O205" i="7" s="1"/>
  <c r="O216" i="7"/>
  <c r="G216" i="7"/>
  <c r="I216" i="7"/>
  <c r="N247" i="7"/>
  <c r="O247" i="7" s="1"/>
  <c r="O275" i="7"/>
  <c r="G275" i="7"/>
  <c r="I275" i="7"/>
  <c r="O292" i="7"/>
  <c r="G292" i="7"/>
  <c r="I292" i="7"/>
  <c r="O299" i="7"/>
  <c r="G299" i="7"/>
  <c r="I299" i="7"/>
  <c r="O323" i="7"/>
  <c r="G323" i="7"/>
  <c r="I323" i="7"/>
  <c r="O332" i="7"/>
  <c r="O339" i="7"/>
  <c r="G339" i="7"/>
  <c r="I339" i="7"/>
  <c r="G19" i="7"/>
  <c r="T163" i="7"/>
  <c r="O169" i="7"/>
  <c r="G169" i="7"/>
  <c r="I169" i="7"/>
  <c r="N179" i="7"/>
  <c r="O179" i="7" s="1"/>
  <c r="T185" i="7"/>
  <c r="O191" i="7"/>
  <c r="G191" i="7"/>
  <c r="I191" i="7"/>
  <c r="N204" i="7"/>
  <c r="O204" i="7" s="1"/>
  <c r="N230" i="7"/>
  <c r="O230" i="7" s="1"/>
  <c r="U230" i="7"/>
  <c r="N231" i="7"/>
  <c r="O231" i="7" s="1"/>
  <c r="O260" i="7"/>
  <c r="G260" i="7"/>
  <c r="I260" i="7"/>
  <c r="N310" i="7"/>
  <c r="O310" i="7" s="1"/>
  <c r="M323" i="7"/>
  <c r="N337" i="7"/>
  <c r="O337" i="7" s="1"/>
  <c r="M339" i="7"/>
  <c r="M216" i="7"/>
  <c r="M230" i="7"/>
  <c r="M240" i="7"/>
  <c r="M254" i="7"/>
  <c r="M260" i="7"/>
  <c r="M275" i="7"/>
  <c r="M292" i="7"/>
  <c r="M299" i="7"/>
  <c r="K303" i="7"/>
  <c r="G317" i="7"/>
  <c r="K317" i="7"/>
  <c r="G332" i="7"/>
  <c r="K332" i="7"/>
  <c r="G338" i="7"/>
  <c r="K338" i="7"/>
  <c r="G19" i="6"/>
  <c r="M27" i="6"/>
  <c r="G47" i="6"/>
  <c r="M53" i="6"/>
  <c r="G63" i="6"/>
  <c r="M70" i="6"/>
  <c r="G85" i="6"/>
  <c r="M91" i="6"/>
  <c r="K101" i="6"/>
  <c r="M101" i="6"/>
  <c r="G121" i="6"/>
  <c r="I121" i="6"/>
  <c r="G224" i="6"/>
  <c r="I224" i="6"/>
  <c r="N254" i="6"/>
  <c r="O254" i="6" s="1"/>
  <c r="G254" i="6"/>
  <c r="G10" i="6"/>
  <c r="I10" i="6"/>
  <c r="G40" i="6"/>
  <c r="I40" i="6"/>
  <c r="G58" i="6"/>
  <c r="I58" i="6"/>
  <c r="G84" i="6"/>
  <c r="I84" i="6"/>
  <c r="G101" i="6"/>
  <c r="I101" i="6"/>
  <c r="G106" i="6"/>
  <c r="I106" i="6"/>
  <c r="N179" i="6"/>
  <c r="O179" i="6" s="1"/>
  <c r="G179" i="6"/>
  <c r="N230" i="6"/>
  <c r="O230" i="6" s="1"/>
  <c r="G230" i="6"/>
  <c r="G267" i="6"/>
  <c r="I267" i="6"/>
  <c r="G338" i="6"/>
  <c r="I338" i="6"/>
  <c r="N10" i="6"/>
  <c r="O10" i="6" s="1"/>
  <c r="T19" i="6"/>
  <c r="O27" i="6"/>
  <c r="G27" i="6"/>
  <c r="I27" i="6"/>
  <c r="N40" i="6"/>
  <c r="O40" i="6" s="1"/>
  <c r="T47" i="6"/>
  <c r="O53" i="6"/>
  <c r="G53" i="6"/>
  <c r="I53" i="6"/>
  <c r="N58" i="6"/>
  <c r="O58" i="6" s="1"/>
  <c r="T63" i="6"/>
  <c r="O70" i="6"/>
  <c r="G70" i="6"/>
  <c r="I70" i="6"/>
  <c r="N84" i="6"/>
  <c r="O84" i="6" s="1"/>
  <c r="T85" i="6"/>
  <c r="O91" i="6"/>
  <c r="G91" i="6"/>
  <c r="I91" i="6"/>
  <c r="N101" i="6"/>
  <c r="O101" i="6" s="1"/>
  <c r="N106" i="6"/>
  <c r="O106" i="6" s="1"/>
  <c r="U106" i="6"/>
  <c r="N204" i="6"/>
  <c r="O204" i="6" s="1"/>
  <c r="G204" i="6"/>
  <c r="G247" i="6"/>
  <c r="I247" i="6"/>
  <c r="K332" i="6"/>
  <c r="M332" i="6"/>
  <c r="U101" i="6"/>
  <c r="N121" i="6"/>
  <c r="O121" i="6" s="1"/>
  <c r="U121" i="6"/>
  <c r="K170" i="6"/>
  <c r="M170" i="6"/>
  <c r="G198" i="6"/>
  <c r="I198" i="6"/>
  <c r="N275" i="6"/>
  <c r="O275" i="6" s="1"/>
  <c r="G275" i="6"/>
  <c r="K317" i="6"/>
  <c r="M317" i="6"/>
  <c r="N337" i="6"/>
  <c r="O337" i="6" s="1"/>
  <c r="G337" i="6"/>
  <c r="N339" i="6"/>
  <c r="O339" i="6" s="1"/>
  <c r="G339" i="6"/>
  <c r="M106" i="6"/>
  <c r="M121" i="6"/>
  <c r="M132" i="6"/>
  <c r="M157" i="6"/>
  <c r="M185" i="6"/>
  <c r="M205" i="6"/>
  <c r="M231" i="6"/>
  <c r="M259" i="6"/>
  <c r="M285" i="6"/>
  <c r="G298" i="6"/>
  <c r="I298" i="6"/>
  <c r="G303" i="6"/>
  <c r="I303" i="6"/>
  <c r="N317" i="6"/>
  <c r="O317" i="6" s="1"/>
  <c r="N332" i="6"/>
  <c r="O332" i="6" s="1"/>
  <c r="T339" i="6"/>
  <c r="I137" i="6"/>
  <c r="I163" i="6"/>
  <c r="T179" i="6"/>
  <c r="O185" i="6"/>
  <c r="G185" i="6"/>
  <c r="I185" i="6"/>
  <c r="N198" i="6"/>
  <c r="O198" i="6" s="1"/>
  <c r="T204" i="6"/>
  <c r="O205" i="6"/>
  <c r="G205" i="6"/>
  <c r="I205" i="6"/>
  <c r="N224" i="6"/>
  <c r="O224" i="6" s="1"/>
  <c r="T230" i="6"/>
  <c r="O231" i="6"/>
  <c r="G231" i="6"/>
  <c r="I231" i="6"/>
  <c r="N247" i="6"/>
  <c r="O247" i="6" s="1"/>
  <c r="T254" i="6"/>
  <c r="O259" i="6"/>
  <c r="G259" i="6"/>
  <c r="I259" i="6"/>
  <c r="N267" i="6"/>
  <c r="O267" i="6" s="1"/>
  <c r="T275" i="6"/>
  <c r="O285" i="6"/>
  <c r="G285" i="6"/>
  <c r="I285" i="6"/>
  <c r="N338" i="6"/>
  <c r="O338" i="6" s="1"/>
  <c r="N137" i="6"/>
  <c r="O137" i="6" s="1"/>
  <c r="T144" i="6"/>
  <c r="N163" i="6"/>
  <c r="O163" i="6" s="1"/>
  <c r="T169" i="6"/>
  <c r="O170" i="6"/>
  <c r="N298" i="6"/>
  <c r="O298" i="6" s="1"/>
  <c r="N303" i="6"/>
  <c r="O303" i="6" s="1"/>
  <c r="G317" i="6"/>
  <c r="I317" i="6"/>
  <c r="G332" i="6"/>
  <c r="I332" i="6"/>
  <c r="O70" i="5"/>
  <c r="O91" i="5"/>
  <c r="O101" i="5"/>
  <c r="O106" i="5"/>
  <c r="O40" i="5"/>
  <c r="N19" i="5"/>
  <c r="O19" i="5" s="1"/>
  <c r="N85" i="5"/>
  <c r="O85" i="5" s="1"/>
  <c r="N96" i="5"/>
  <c r="O96" i="5" s="1"/>
  <c r="N102" i="5"/>
  <c r="O102" i="5" s="1"/>
  <c r="N112" i="5"/>
  <c r="O112" i="5" s="1"/>
  <c r="M121" i="5"/>
  <c r="O204" i="5"/>
  <c r="G204" i="5"/>
  <c r="I204" i="5"/>
  <c r="N231" i="5"/>
  <c r="O231" i="5" s="1"/>
  <c r="G231" i="5"/>
  <c r="I285" i="5"/>
  <c r="G285" i="5"/>
  <c r="O285" i="5"/>
  <c r="K292" i="5"/>
  <c r="M292" i="5"/>
  <c r="K323" i="5"/>
  <c r="M323" i="5"/>
  <c r="I10" i="5"/>
  <c r="M10" i="5"/>
  <c r="I27" i="5"/>
  <c r="M27" i="5"/>
  <c r="G35" i="5"/>
  <c r="I40" i="5"/>
  <c r="M40" i="5"/>
  <c r="G47" i="5"/>
  <c r="I53" i="5"/>
  <c r="M53" i="5"/>
  <c r="G54" i="5"/>
  <c r="I58" i="5"/>
  <c r="M58" i="5"/>
  <c r="I70" i="5"/>
  <c r="M70" i="5"/>
  <c r="G78" i="5"/>
  <c r="I84" i="5"/>
  <c r="M84" i="5"/>
  <c r="I91" i="5"/>
  <c r="M91" i="5"/>
  <c r="I101" i="5"/>
  <c r="M101" i="5"/>
  <c r="I106" i="5"/>
  <c r="M106" i="5"/>
  <c r="M126" i="5"/>
  <c r="G137" i="5"/>
  <c r="U157" i="5"/>
  <c r="N163" i="5"/>
  <c r="O163" i="5" s="1"/>
  <c r="U169" i="5"/>
  <c r="N170" i="5"/>
  <c r="O170" i="5" s="1"/>
  <c r="G191" i="5"/>
  <c r="I191" i="5"/>
  <c r="G216" i="5"/>
  <c r="I216" i="5"/>
  <c r="N332" i="5"/>
  <c r="O332" i="5" s="1"/>
  <c r="G332" i="5"/>
  <c r="N338" i="5"/>
  <c r="O338" i="5" s="1"/>
  <c r="G338" i="5"/>
  <c r="M144" i="5"/>
  <c r="O179" i="5"/>
  <c r="G179" i="5"/>
  <c r="I179" i="5"/>
  <c r="I267" i="5"/>
  <c r="G267" i="5"/>
  <c r="O267" i="5"/>
  <c r="K275" i="5"/>
  <c r="M275" i="5"/>
  <c r="N303" i="5"/>
  <c r="O303" i="5" s="1"/>
  <c r="G303" i="5"/>
  <c r="N126" i="5"/>
  <c r="O126" i="5" s="1"/>
  <c r="I132" i="5"/>
  <c r="O157" i="5"/>
  <c r="G157" i="5"/>
  <c r="I157" i="5"/>
  <c r="O169" i="5"/>
  <c r="G169" i="5"/>
  <c r="I169" i="5"/>
  <c r="N185" i="5"/>
  <c r="O185" i="5" s="1"/>
  <c r="N205" i="5"/>
  <c r="O205" i="5" s="1"/>
  <c r="U299" i="5"/>
  <c r="O339" i="5"/>
  <c r="G339" i="5"/>
  <c r="I339" i="5"/>
  <c r="G10" i="5"/>
  <c r="G27" i="5"/>
  <c r="G40" i="5"/>
  <c r="G53" i="5"/>
  <c r="G58" i="5"/>
  <c r="G70" i="5"/>
  <c r="G84" i="5"/>
  <c r="G91" i="5"/>
  <c r="G101" i="5"/>
  <c r="G106" i="5"/>
  <c r="T112" i="5"/>
  <c r="N132" i="5"/>
  <c r="O132" i="5" s="1"/>
  <c r="T137" i="5"/>
  <c r="M157" i="5"/>
  <c r="M169" i="5"/>
  <c r="N191" i="5"/>
  <c r="O191" i="5" s="1"/>
  <c r="U191" i="5"/>
  <c r="N198" i="5"/>
  <c r="O198" i="5" s="1"/>
  <c r="N216" i="5"/>
  <c r="O216" i="5" s="1"/>
  <c r="U216" i="5"/>
  <c r="N224" i="5"/>
  <c r="O224" i="5" s="1"/>
  <c r="O230" i="5"/>
  <c r="G230" i="5"/>
  <c r="I230" i="5"/>
  <c r="G310" i="5"/>
  <c r="I310" i="5"/>
  <c r="O337" i="5"/>
  <c r="G337" i="5"/>
  <c r="I337" i="5"/>
  <c r="K163" i="5"/>
  <c r="K170" i="5"/>
  <c r="M179" i="5"/>
  <c r="M191" i="5"/>
  <c r="K198" i="5"/>
  <c r="M204" i="5"/>
  <c r="K205" i="5"/>
  <c r="M216" i="5"/>
  <c r="M230" i="5"/>
  <c r="G299" i="5"/>
  <c r="I299" i="5"/>
  <c r="O240" i="5"/>
  <c r="G240" i="5"/>
  <c r="I240" i="5"/>
  <c r="G247" i="5"/>
  <c r="O254" i="5"/>
  <c r="G254" i="5"/>
  <c r="I254" i="5"/>
  <c r="G259" i="5"/>
  <c r="O260" i="5"/>
  <c r="G260" i="5"/>
  <c r="I260" i="5"/>
  <c r="U267" i="5"/>
  <c r="U285" i="5"/>
  <c r="G298" i="5"/>
  <c r="N310" i="5"/>
  <c r="O310" i="5" s="1"/>
  <c r="O275" i="5"/>
  <c r="G275" i="5"/>
  <c r="I275" i="5"/>
  <c r="O292" i="5"/>
  <c r="G292" i="5"/>
  <c r="I292" i="5"/>
  <c r="N299" i="5"/>
  <c r="O299" i="5" s="1"/>
  <c r="M310" i="5"/>
  <c r="O323" i="5"/>
  <c r="G323" i="5"/>
  <c r="I323" i="5"/>
  <c r="M337" i="5"/>
  <c r="M339" i="5"/>
  <c r="M35" i="4"/>
  <c r="M63" i="4"/>
  <c r="M78" i="4"/>
  <c r="N169" i="4"/>
  <c r="O169" i="4" s="1"/>
  <c r="N10" i="4"/>
  <c r="O10" i="4" s="1"/>
  <c r="M19" i="4"/>
  <c r="M150" i="4"/>
  <c r="O247" i="4"/>
  <c r="G247" i="4"/>
  <c r="G323" i="4"/>
  <c r="N323" i="4"/>
  <c r="O323" i="4" s="1"/>
  <c r="M40" i="4"/>
  <c r="M84" i="4"/>
  <c r="K102" i="4"/>
  <c r="K112" i="4"/>
  <c r="M121" i="4"/>
  <c r="G157" i="4"/>
  <c r="T157" i="4"/>
  <c r="T191" i="4"/>
  <c r="O198" i="4"/>
  <c r="G198" i="4"/>
  <c r="I198" i="4"/>
  <c r="G204" i="4"/>
  <c r="T204" i="4"/>
  <c r="O205" i="4"/>
  <c r="G205" i="4"/>
  <c r="I205" i="4"/>
  <c r="U205" i="4"/>
  <c r="N216" i="4"/>
  <c r="O216" i="4" s="1"/>
  <c r="K224" i="4"/>
  <c r="M224" i="4"/>
  <c r="G338" i="4"/>
  <c r="I338" i="4"/>
  <c r="O170" i="4"/>
  <c r="G170" i="4"/>
  <c r="I247" i="4"/>
  <c r="G163" i="4"/>
  <c r="U163" i="4"/>
  <c r="K170" i="4"/>
  <c r="M170" i="4"/>
  <c r="O224" i="4"/>
  <c r="G224" i="4"/>
  <c r="I224" i="4"/>
  <c r="G230" i="4"/>
  <c r="G231" i="4"/>
  <c r="I231" i="4"/>
  <c r="U231" i="4"/>
  <c r="N240" i="4"/>
  <c r="O240" i="4" s="1"/>
  <c r="K247" i="4"/>
  <c r="M247" i="4"/>
  <c r="N260" i="4"/>
  <c r="O260" i="4" s="1"/>
  <c r="N275" i="4"/>
  <c r="O275" i="4" s="1"/>
  <c r="N292" i="4"/>
  <c r="O292" i="4" s="1"/>
  <c r="T10" i="4"/>
  <c r="O19" i="4"/>
  <c r="N40" i="4"/>
  <c r="O40" i="4" s="1"/>
  <c r="N84" i="4"/>
  <c r="O84" i="4" s="1"/>
  <c r="N121" i="4"/>
  <c r="O121" i="4" s="1"/>
  <c r="N163" i="4"/>
  <c r="O163" i="4" s="1"/>
  <c r="O185" i="4"/>
  <c r="G185" i="4"/>
  <c r="I185" i="4"/>
  <c r="K198" i="4"/>
  <c r="M198" i="4"/>
  <c r="N231" i="4"/>
  <c r="O231" i="4" s="1"/>
  <c r="O259" i="4"/>
  <c r="G259" i="4"/>
  <c r="I259" i="4"/>
  <c r="O267" i="4"/>
  <c r="G267" i="4"/>
  <c r="I267" i="4"/>
  <c r="O285" i="4"/>
  <c r="G285" i="4"/>
  <c r="I285" i="4"/>
  <c r="N303" i="4"/>
  <c r="U303" i="4"/>
  <c r="O317" i="4"/>
  <c r="G317" i="4"/>
  <c r="I317" i="4"/>
  <c r="G332" i="4"/>
  <c r="I332" i="4"/>
  <c r="O303" i="4"/>
  <c r="G303" i="4"/>
  <c r="I303" i="4"/>
  <c r="T27" i="4"/>
  <c r="N47" i="4"/>
  <c r="O47" i="4" s="1"/>
  <c r="T53" i="4"/>
  <c r="N63" i="4"/>
  <c r="O63" i="4" s="1"/>
  <c r="T70" i="4"/>
  <c r="N85" i="4"/>
  <c r="O85" i="4" s="1"/>
  <c r="T91" i="4"/>
  <c r="N102" i="4"/>
  <c r="O102" i="4" s="1"/>
  <c r="T106" i="4"/>
  <c r="N126" i="4"/>
  <c r="O126" i="4" s="1"/>
  <c r="T132" i="4"/>
  <c r="N150" i="4"/>
  <c r="O150" i="4" s="1"/>
  <c r="O298" i="4"/>
  <c r="G298" i="4"/>
  <c r="I298" i="4"/>
  <c r="N332" i="4"/>
  <c r="O332" i="4" s="1"/>
  <c r="U332" i="4"/>
  <c r="N337" i="4"/>
  <c r="O337" i="4" s="1"/>
  <c r="N338" i="4"/>
  <c r="O338" i="4" s="1"/>
  <c r="U338" i="4"/>
  <c r="N339" i="4"/>
  <c r="O339" i="4" s="1"/>
  <c r="M259" i="4"/>
  <c r="M267" i="4"/>
  <c r="M285" i="4"/>
  <c r="M298" i="4"/>
  <c r="M303" i="4"/>
  <c r="M317" i="4"/>
  <c r="M332" i="4"/>
  <c r="M338" i="4"/>
  <c r="O27" i="3"/>
  <c r="O70" i="3"/>
  <c r="N47" i="3"/>
  <c r="O47" i="3" s="1"/>
  <c r="N54" i="3"/>
  <c r="O54" i="3" s="1"/>
  <c r="N78" i="3"/>
  <c r="O78" i="3" s="1"/>
  <c r="N85" i="3"/>
  <c r="O85" i="3" s="1"/>
  <c r="O163" i="3"/>
  <c r="G163" i="3"/>
  <c r="I163" i="3"/>
  <c r="O185" i="3"/>
  <c r="G185" i="3"/>
  <c r="I185" i="3"/>
  <c r="I204" i="3"/>
  <c r="G204" i="3"/>
  <c r="O204" i="3"/>
  <c r="K224" i="3"/>
  <c r="M224" i="3"/>
  <c r="I230" i="3"/>
  <c r="O230" i="3"/>
  <c r="I240" i="3"/>
  <c r="G240" i="3"/>
  <c r="O240" i="3"/>
  <c r="O285" i="3"/>
  <c r="G285" i="3"/>
  <c r="I285" i="3"/>
  <c r="M303" i="3"/>
  <c r="K303" i="3"/>
  <c r="O337" i="3"/>
  <c r="G337" i="3"/>
  <c r="I337" i="3"/>
  <c r="I10" i="3"/>
  <c r="M10" i="3"/>
  <c r="I27" i="3"/>
  <c r="M27" i="3"/>
  <c r="M40" i="3"/>
  <c r="I53" i="3"/>
  <c r="M53" i="3"/>
  <c r="I58" i="3"/>
  <c r="M70" i="3"/>
  <c r="M84" i="3"/>
  <c r="I91" i="3"/>
  <c r="M91" i="3"/>
  <c r="O101" i="3"/>
  <c r="O112" i="3"/>
  <c r="G112" i="3"/>
  <c r="I112" i="3"/>
  <c r="O121" i="3"/>
  <c r="O137" i="3"/>
  <c r="G137" i="3"/>
  <c r="I137" i="3"/>
  <c r="O144" i="3"/>
  <c r="O191" i="3"/>
  <c r="N260" i="3"/>
  <c r="O260" i="3" s="1"/>
  <c r="G260" i="3"/>
  <c r="K285" i="3"/>
  <c r="M285" i="3"/>
  <c r="I332" i="3"/>
  <c r="O332" i="3"/>
  <c r="G332" i="3"/>
  <c r="K101" i="3"/>
  <c r="U101" i="3"/>
  <c r="M102" i="3"/>
  <c r="M126" i="3"/>
  <c r="M150" i="3"/>
  <c r="M157" i="3"/>
  <c r="O157" i="3"/>
  <c r="O170" i="3"/>
  <c r="G170" i="3"/>
  <c r="I170" i="3"/>
  <c r="O179" i="3"/>
  <c r="U191" i="3"/>
  <c r="O216" i="3"/>
  <c r="O231" i="3"/>
  <c r="G231" i="3"/>
  <c r="I231" i="3"/>
  <c r="I254" i="3"/>
  <c r="O259" i="3"/>
  <c r="G259" i="3"/>
  <c r="I259" i="3"/>
  <c r="I275" i="3"/>
  <c r="O275" i="3"/>
  <c r="I40" i="3"/>
  <c r="M58" i="3"/>
  <c r="I70" i="3"/>
  <c r="I84" i="3"/>
  <c r="G10" i="3"/>
  <c r="G27" i="3"/>
  <c r="G40" i="3"/>
  <c r="G53" i="3"/>
  <c r="G58" i="3"/>
  <c r="G70" i="3"/>
  <c r="G84" i="3"/>
  <c r="G91" i="3"/>
  <c r="G101" i="3"/>
  <c r="O102" i="3"/>
  <c r="G102" i="3"/>
  <c r="I102" i="3"/>
  <c r="G121" i="3"/>
  <c r="O126" i="3"/>
  <c r="G126" i="3"/>
  <c r="I126" i="3"/>
  <c r="O132" i="3"/>
  <c r="G144" i="3"/>
  <c r="O150" i="3"/>
  <c r="G150" i="3"/>
  <c r="I150" i="3"/>
  <c r="M163" i="3"/>
  <c r="M185" i="3"/>
  <c r="N191" i="3"/>
  <c r="O198" i="3"/>
  <c r="G198" i="3"/>
  <c r="I198" i="3"/>
  <c r="K205" i="3"/>
  <c r="M216" i="3"/>
  <c r="O224" i="3"/>
  <c r="G224" i="3"/>
  <c r="I224" i="3"/>
  <c r="G230" i="3"/>
  <c r="U231" i="3"/>
  <c r="K247" i="3"/>
  <c r="K259" i="3"/>
  <c r="M259" i="3"/>
  <c r="I299" i="3"/>
  <c r="O299" i="3"/>
  <c r="I303" i="3"/>
  <c r="O303" i="3"/>
  <c r="G303" i="3"/>
  <c r="O339" i="3"/>
  <c r="G339" i="3"/>
  <c r="I339" i="3"/>
  <c r="M254" i="3"/>
  <c r="O267" i="3"/>
  <c r="G267" i="3"/>
  <c r="I267" i="3"/>
  <c r="O298" i="3"/>
  <c r="G298" i="3"/>
  <c r="I298" i="3"/>
  <c r="M299" i="3"/>
  <c r="M191" i="3"/>
  <c r="O205" i="3"/>
  <c r="G205" i="3"/>
  <c r="I205" i="3"/>
  <c r="U216" i="3"/>
  <c r="M230" i="3"/>
  <c r="O247" i="3"/>
  <c r="G247" i="3"/>
  <c r="I247" i="3"/>
  <c r="U254" i="3"/>
  <c r="U299" i="3"/>
  <c r="U303" i="3"/>
  <c r="O310" i="3"/>
  <c r="G310" i="3"/>
  <c r="I310" i="3"/>
  <c r="I317" i="3"/>
  <c r="O317" i="3"/>
  <c r="G317" i="3"/>
  <c r="O323" i="3"/>
  <c r="G323" i="3"/>
  <c r="I323" i="3"/>
  <c r="K317" i="3"/>
  <c r="K332" i="3"/>
  <c r="G338" i="3"/>
  <c r="K338" i="3"/>
  <c r="O338" i="3"/>
  <c r="M35" i="2"/>
  <c r="O230" i="2"/>
  <c r="G230" i="2"/>
  <c r="I230" i="2"/>
  <c r="I84" i="2"/>
  <c r="M84" i="2"/>
  <c r="G91" i="2"/>
  <c r="M170" i="2"/>
  <c r="M63" i="2"/>
  <c r="K19" i="2"/>
  <c r="K47" i="2"/>
  <c r="K54" i="2"/>
  <c r="K78" i="2"/>
  <c r="N84" i="2"/>
  <c r="O84" i="2"/>
  <c r="T85" i="2"/>
  <c r="O91" i="2"/>
  <c r="M96" i="2"/>
  <c r="T144" i="2"/>
  <c r="T157" i="2"/>
  <c r="T106" i="2"/>
  <c r="M126" i="2"/>
  <c r="N191" i="2"/>
  <c r="O191" i="2" s="1"/>
  <c r="U191" i="2"/>
  <c r="I260" i="2"/>
  <c r="G260" i="2"/>
  <c r="O260" i="2"/>
  <c r="N96" i="2"/>
  <c r="O96" i="2" s="1"/>
  <c r="N102" i="2"/>
  <c r="O102" i="2" s="1"/>
  <c r="N112" i="2"/>
  <c r="O112" i="2" s="1"/>
  <c r="N126" i="2"/>
  <c r="O126" i="2" s="1"/>
  <c r="N137" i="2"/>
  <c r="O137" i="2" s="1"/>
  <c r="N150" i="2"/>
  <c r="O150" i="2" s="1"/>
  <c r="N163" i="2"/>
  <c r="O163" i="2" s="1"/>
  <c r="N170" i="2"/>
  <c r="O170" i="2" s="1"/>
  <c r="O179" i="2"/>
  <c r="G179" i="2"/>
  <c r="I179" i="2"/>
  <c r="U185" i="2"/>
  <c r="G191" i="2"/>
  <c r="I191" i="2"/>
  <c r="G216" i="2"/>
  <c r="I216" i="2"/>
  <c r="G240" i="2"/>
  <c r="I240" i="2"/>
  <c r="U179" i="2"/>
  <c r="I185" i="2"/>
  <c r="O185" i="2"/>
  <c r="G185" i="2"/>
  <c r="O204" i="2"/>
  <c r="G204" i="2"/>
  <c r="I204" i="2"/>
  <c r="K267" i="2"/>
  <c r="M267" i="2"/>
  <c r="N216" i="2"/>
  <c r="O216" i="2" s="1"/>
  <c r="U216" i="2"/>
  <c r="N240" i="2"/>
  <c r="O240" i="2" s="1"/>
  <c r="U240" i="2"/>
  <c r="U259" i="2"/>
  <c r="N275" i="2"/>
  <c r="O275" i="2" s="1"/>
  <c r="G275" i="2"/>
  <c r="O285" i="2"/>
  <c r="G285" i="2"/>
  <c r="I285" i="2"/>
  <c r="M191" i="2"/>
  <c r="G198" i="2"/>
  <c r="O198" i="2"/>
  <c r="M204" i="2"/>
  <c r="G205" i="2"/>
  <c r="O205" i="2"/>
  <c r="M216" i="2"/>
  <c r="G224" i="2"/>
  <c r="O224" i="2"/>
  <c r="M230" i="2"/>
  <c r="G231" i="2"/>
  <c r="O231" i="2"/>
  <c r="M240" i="2"/>
  <c r="G247" i="2"/>
  <c r="O247" i="2"/>
  <c r="G254" i="2"/>
  <c r="O259" i="2"/>
  <c r="G259" i="2"/>
  <c r="I259" i="2"/>
  <c r="N267" i="2"/>
  <c r="O267" i="2" s="1"/>
  <c r="N303" i="2"/>
  <c r="U303" i="2"/>
  <c r="G317" i="2"/>
  <c r="I317" i="2"/>
  <c r="N332" i="2"/>
  <c r="U332" i="2"/>
  <c r="U260" i="2"/>
  <c r="N292" i="2"/>
  <c r="O292" i="2" s="1"/>
  <c r="G298" i="2"/>
  <c r="I298" i="2"/>
  <c r="N310" i="2"/>
  <c r="O310" i="2" s="1"/>
  <c r="O338" i="2"/>
  <c r="G338" i="2"/>
  <c r="I338" i="2"/>
  <c r="M254" i="2"/>
  <c r="O254" i="2"/>
  <c r="G267" i="2"/>
  <c r="I267" i="2"/>
  <c r="M285" i="2"/>
  <c r="N299" i="2"/>
  <c r="O299" i="2" s="1"/>
  <c r="O303" i="2"/>
  <c r="G303" i="2"/>
  <c r="I303" i="2"/>
  <c r="N317" i="2"/>
  <c r="O317" i="2" s="1"/>
  <c r="U317" i="2"/>
  <c r="O332" i="2"/>
  <c r="G332" i="2"/>
  <c r="I332" i="2"/>
  <c r="M298" i="2"/>
  <c r="M303" i="2"/>
  <c r="M317" i="2"/>
  <c r="G323" i="2"/>
  <c r="O323" i="2"/>
  <c r="M332" i="2"/>
  <c r="G337" i="2"/>
  <c r="K337" i="2"/>
  <c r="O337" i="2"/>
  <c r="M338" i="2"/>
  <c r="G339" i="2"/>
  <c r="K339" i="2"/>
  <c r="O339" i="2"/>
  <c r="G19" i="1"/>
  <c r="M35" i="1"/>
  <c r="G47" i="1"/>
  <c r="M54" i="1"/>
  <c r="G63" i="1"/>
  <c r="M78" i="1"/>
  <c r="G85" i="1"/>
  <c r="M96" i="1"/>
  <c r="G102" i="1"/>
  <c r="K102" i="1"/>
  <c r="N106" i="1"/>
  <c r="O106" i="1" s="1"/>
  <c r="T112" i="1"/>
  <c r="M126" i="1"/>
  <c r="G132" i="1"/>
  <c r="M144" i="1"/>
  <c r="U144" i="1"/>
  <c r="M150" i="1"/>
  <c r="G157" i="1"/>
  <c r="M169" i="1"/>
  <c r="U169" i="1"/>
  <c r="M170" i="1"/>
  <c r="G216" i="1"/>
  <c r="M224" i="1"/>
  <c r="K224" i="1"/>
  <c r="K260" i="1"/>
  <c r="M260" i="1"/>
  <c r="M53" i="1"/>
  <c r="M91" i="1"/>
  <c r="M27" i="1"/>
  <c r="M70" i="1"/>
  <c r="M106" i="1"/>
  <c r="K275" i="1"/>
  <c r="M275" i="1"/>
  <c r="U337" i="1"/>
  <c r="N35" i="1"/>
  <c r="O35" i="1" s="1"/>
  <c r="N54" i="1"/>
  <c r="O54" i="1" s="1"/>
  <c r="N78" i="1"/>
  <c r="O78" i="1" s="1"/>
  <c r="N96" i="1"/>
  <c r="O96" i="1" s="1"/>
  <c r="N112" i="1"/>
  <c r="O112" i="1" s="1"/>
  <c r="N126" i="1"/>
  <c r="O126" i="1" s="1"/>
  <c r="O132" i="1"/>
  <c r="N144" i="1"/>
  <c r="O144" i="1" s="1"/>
  <c r="N150" i="1"/>
  <c r="O150" i="1" s="1"/>
  <c r="O157" i="1"/>
  <c r="N169" i="1"/>
  <c r="O169" i="1" s="1"/>
  <c r="N170" i="1"/>
  <c r="O170" i="1" s="1"/>
  <c r="M191" i="1"/>
  <c r="M198" i="1"/>
  <c r="O216" i="1"/>
  <c r="K254" i="1"/>
  <c r="M254" i="1"/>
  <c r="K299" i="1"/>
  <c r="M299" i="1"/>
  <c r="N10" i="1"/>
  <c r="O10" i="1" s="1"/>
  <c r="T19" i="1"/>
  <c r="N40" i="1"/>
  <c r="O40" i="1" s="1"/>
  <c r="T47" i="1"/>
  <c r="N58" i="1"/>
  <c r="O58" i="1" s="1"/>
  <c r="T63" i="1"/>
  <c r="N84" i="1"/>
  <c r="O84" i="1" s="1"/>
  <c r="T85" i="1"/>
  <c r="U132" i="1"/>
  <c r="G144" i="1"/>
  <c r="U157" i="1"/>
  <c r="G169" i="1"/>
  <c r="O179" i="1"/>
  <c r="N191" i="1"/>
  <c r="O191" i="1" s="1"/>
  <c r="N198" i="1"/>
  <c r="O198" i="1" s="1"/>
  <c r="O204" i="1"/>
  <c r="M216" i="1"/>
  <c r="U216" i="1"/>
  <c r="N224" i="1"/>
  <c r="O224" i="1" s="1"/>
  <c r="U240" i="1"/>
  <c r="U323" i="1"/>
  <c r="N230" i="1"/>
  <c r="O230" i="1" s="1"/>
  <c r="T231" i="1"/>
  <c r="G240" i="1"/>
  <c r="I240" i="1"/>
  <c r="M292" i="1"/>
  <c r="M310" i="1"/>
  <c r="G323" i="1"/>
  <c r="I323" i="1"/>
  <c r="G337" i="1"/>
  <c r="I337" i="1"/>
  <c r="O292" i="1"/>
  <c r="G292" i="1"/>
  <c r="I292" i="1"/>
  <c r="O310" i="1"/>
  <c r="G310" i="1"/>
  <c r="I310" i="1"/>
  <c r="G338" i="1"/>
  <c r="N240" i="1"/>
  <c r="O240" i="1" s="1"/>
  <c r="O254" i="1"/>
  <c r="G254" i="1"/>
  <c r="I254" i="1"/>
  <c r="O260" i="1"/>
  <c r="G260" i="1"/>
  <c r="I260" i="1"/>
  <c r="O275" i="1"/>
  <c r="G275" i="1"/>
  <c r="I275" i="1"/>
  <c r="O299" i="1"/>
  <c r="G299" i="1"/>
  <c r="I299" i="1"/>
  <c r="N323" i="1"/>
  <c r="O323" i="1" s="1"/>
  <c r="N337" i="1"/>
  <c r="O337" i="1" s="1"/>
  <c r="O339" i="1"/>
  <c r="G339" i="1"/>
  <c r="I339" i="1"/>
  <c r="M339" i="1"/>
</calcChain>
</file>

<file path=xl/sharedStrings.xml><?xml version="1.0" encoding="utf-8"?>
<sst xmlns="http://schemas.openxmlformats.org/spreadsheetml/2006/main" count="16336" uniqueCount="619">
  <si>
    <t/>
  </si>
  <si>
    <t>Figures Finalised as at 2022/01/29</t>
  </si>
  <si>
    <t>STATEMENT OF OPERATING REVENUE FOR THE 2nd Quarter Ended 31 December 2021</t>
  </si>
  <si>
    <t>Executive and council</t>
  </si>
  <si>
    <t>Budget</t>
  </si>
  <si>
    <t>First Quarter 2021/22</t>
  </si>
  <si>
    <t>Second Quarter 2021/22</t>
  </si>
  <si>
    <t>Third Quarter 2021/22</t>
  </si>
  <si>
    <t>Fourth Quarter 2021/22</t>
  </si>
  <si>
    <t>Year to date: 31 December 2021</t>
  </si>
  <si>
    <t>Second Quarter 2020/21</t>
  </si>
  <si>
    <t>R thousands</t>
  </si>
  <si>
    <t>Code</t>
  </si>
  <si>
    <t>Main app</t>
  </si>
  <si>
    <t>Adjusted Budget</t>
  </si>
  <si>
    <t>Actual Revenue</t>
  </si>
  <si>
    <t>1st Q as % of Main app</t>
  </si>
  <si>
    <t>2nd Q as % of Main app</t>
  </si>
  <si>
    <t>3rd Q as % of adj budget</t>
  </si>
  <si>
    <t>4th Q as % of adj budget</t>
  </si>
  <si>
    <t>Total Revenue as % of Main app</t>
  </si>
  <si>
    <t>Q2 of 2020/21 to Q2 of 2021/22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</si>
  <si>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</si>
  <si>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</si>
  <si>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</si>
  <si>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</si>
  <si>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</si>
  <si>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</si>
  <si>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</si>
  <si>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</si>
  <si>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</si>
  <si>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</si>
  <si>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</si>
  <si>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</si>
  <si>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</si>
  <si>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</si>
  <si>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</si>
  <si>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</si>
  <si>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</si>
  <si>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</si>
  <si>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</si>
  <si>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</si>
  <si>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</si>
  <si>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</si>
  <si>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</si>
  <si>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</si>
  <si>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</si>
  <si>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</si>
  <si>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</si>
  <si>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</si>
  <si>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</si>
  <si>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</si>
  <si>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</si>
  <si>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</si>
  <si>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</si>
  <si>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</si>
  <si>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</si>
  <si>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</si>
  <si>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</si>
  <si>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</si>
  <si>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</si>
  <si>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</si>
  <si>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</si>
  <si>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</si>
  <si>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</si>
  <si>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</si>
  <si>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</si>
  <si>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</si>
  <si>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</si>
  <si>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Engcobo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</si>
  <si>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</si>
  <si>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</si>
  <si>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</si>
  <si>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</si>
  <si>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</si>
  <si>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</si>
  <si>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</si>
  <si>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</si>
  <si>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</si>
  <si>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</si>
  <si>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</si>
  <si>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</si>
  <si>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</si>
  <si>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</si>
  <si>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</si>
  <si>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</si>
  <si>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</si>
  <si>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</si>
  <si>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</si>
  <si>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</si>
  <si>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</si>
  <si>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</si>
  <si>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</si>
  <si>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</si>
  <si>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</si>
  <si>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</si>
  <si>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</si>
  <si>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</si>
  <si>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</si>
  <si>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</si>
  <si>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</si>
  <si>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</si>
  <si>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</si>
  <si>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</si>
  <si>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</si>
  <si>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</si>
  <si>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</si>
  <si>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</si>
  <si>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</si>
  <si>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</si>
  <si>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</si>
  <si>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</si>
  <si>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</si>
  <si>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</si>
  <si>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</si>
  <si>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</si>
  <si>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</si>
  <si>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</si>
  <si>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</si>
  <si>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</si>
  <si>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</si>
  <si>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</si>
  <si>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</si>
  <si>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</si>
  <si>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</si>
  <si>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</si>
  <si>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</si>
  <si>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</si>
  <si>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</si>
  <si>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</si>
  <si>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</si>
  <si>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</si>
  <si>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</si>
  <si>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</si>
  <si>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</si>
  <si>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</si>
  <si>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</si>
  <si>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</si>
  <si>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</si>
  <si>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</si>
  <si>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</si>
  <si>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</si>
  <si>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</si>
  <si>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</si>
  <si>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</si>
  <si>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</si>
  <si>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</si>
  <si>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</si>
  <si>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</si>
  <si>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</si>
  <si>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</si>
  <si>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</si>
  <si>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</si>
  <si>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</si>
  <si>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</si>
  <si>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</si>
  <si>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</si>
  <si>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</si>
  <si>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</si>
  <si>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</si>
  <si>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</si>
  <si>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</si>
  <si>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</si>
  <si>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</si>
  <si>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</si>
  <si>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</si>
  <si>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</si>
  <si>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</si>
  <si>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</si>
  <si>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</si>
  <si>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</si>
  <si>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</si>
  <si>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</si>
  <si>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</si>
  <si>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</si>
  <si>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</si>
  <si>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</si>
  <si>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</si>
  <si>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</si>
  <si>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</si>
  <si>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</si>
  <si>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</si>
  <si>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</si>
  <si>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</si>
  <si>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</si>
  <si>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</si>
  <si>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</si>
  <si>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</si>
  <si>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</si>
  <si>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</si>
  <si>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</si>
  <si>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</si>
  <si>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</si>
  <si>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</si>
  <si>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</si>
  <si>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</si>
  <si>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</si>
  <si>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</si>
  <si>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</si>
  <si>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</si>
  <si>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</si>
  <si>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</si>
  <si>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</si>
  <si>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</si>
  <si>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</si>
  <si>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</si>
  <si>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</si>
  <si>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</si>
  <si>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</si>
  <si>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</si>
  <si>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</si>
  <si>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</si>
  <si>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</si>
  <si>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</si>
  <si>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</si>
  <si>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</si>
  <si>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</si>
  <si>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</si>
  <si>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</si>
  <si>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</si>
  <si>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</si>
  <si>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</si>
  <si>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</si>
  <si>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</si>
  <si>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</si>
  <si>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</si>
  <si>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</si>
  <si>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</si>
  <si>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</si>
  <si>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</si>
  <si>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</si>
  <si>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</si>
  <si>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</si>
  <si>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</si>
  <si>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</si>
  <si>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</si>
  <si>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</si>
  <si>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</si>
  <si>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</si>
  <si>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</si>
  <si>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</si>
  <si>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</si>
  <si>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</si>
  <si>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</si>
  <si>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</si>
  <si>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</si>
  <si>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</si>
  <si>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</si>
  <si>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</si>
  <si>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</si>
  <si>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</si>
  <si>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</si>
  <si>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</si>
  <si>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</si>
  <si>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</si>
  <si>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</si>
  <si>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</si>
  <si>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</si>
  <si>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</si>
  <si>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</si>
  <si>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</si>
  <si>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</si>
  <si>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</si>
  <si>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</si>
  <si>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</si>
  <si>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</si>
  <si>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</si>
  <si>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</si>
  <si>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</si>
  <si>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</si>
  <si>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</si>
  <si>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</si>
  <si>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</si>
  <si>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</si>
  <si>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</si>
  <si>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</si>
  <si>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</si>
  <si>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</si>
  <si>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</si>
  <si>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</si>
  <si>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</si>
  <si>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</si>
  <si>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</si>
  <si>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</si>
  <si>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</si>
  <si>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</si>
  <si>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</si>
  <si>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</si>
  <si>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</si>
  <si>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</si>
  <si>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</si>
  <si>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</si>
  <si>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</si>
  <si>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</si>
  <si>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</si>
  <si>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</si>
  <si>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</si>
  <si>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</si>
  <si>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</si>
  <si>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</si>
  <si>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Ubuhlebezwe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</si>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</sst>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NumberFormat="1" applyFont="1" applyFill="1" applyBorder="1" applyAlignment="1">
      <alignment horizontal="left" wrapText="1"/>
    </xf>
    <xf numFmtId="0" fontId="0" fillId="0" borderId="0" xfId="0" applyBorder="1"/>
    <xf numFmtId="0" fontId="1" fillId="0" borderId="0" xfId="0" applyNumberFormat="1" applyFont="1" applyFill="1" applyBorder="1" applyAlignment="1">
      <alignment horizontal="left" wrapText="1"/>
    </xf>
    <xf numFmtId="0" fontId="1" fillId="0" borderId="0" xfId="0" applyNumberFormat="1" applyFont="1" applyFill="1" applyBorder="1" applyAlignment="1">
      <alignment horizontal="left" wrapText="1" indent="1"/>
    </xf>
    <xf numFmtId="0" fontId="3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left" wrapText="1" indent="1"/>
    </xf>
    <xf numFmtId="0" fontId="0" fillId="0" borderId="1" xfId="0" applyBorder="1"/>
    <xf numFmtId="0" fontId="2" fillId="0" borderId="10" xfId="0" applyNumberFormat="1" applyFont="1" applyFill="1" applyBorder="1" applyAlignment="1">
      <alignment wrapText="1"/>
    </xf>
    <xf numFmtId="0" fontId="1" fillId="0" borderId="10" xfId="0" applyNumberFormat="1" applyFont="1" applyFill="1" applyBorder="1" applyAlignment="1">
      <alignment horizontal="left" wrapText="1"/>
    </xf>
    <xf numFmtId="0" fontId="3" fillId="0" borderId="10" xfId="0" applyNumberFormat="1" applyFont="1" applyFill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NumberFormat="1" applyFont="1" applyFill="1" applyBorder="1" applyAlignment="1">
      <alignment horizontal="right"/>
    </xf>
    <xf numFmtId="0" fontId="3" fillId="0" borderId="8" xfId="0" applyNumberFormat="1" applyFont="1" applyFill="1" applyBorder="1" applyAlignment="1">
      <alignment horizontal="left"/>
    </xf>
    <xf numFmtId="0" fontId="3" fillId="0" borderId="8" xfId="0" applyNumberFormat="1" applyFont="1" applyFill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Fill="1" applyBorder="1" applyAlignment="1">
      <alignment horizontal="right"/>
    </xf>
    <xf numFmtId="165" fontId="3" fillId="0" borderId="14" xfId="0" applyNumberFormat="1" applyFont="1" applyFill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Fill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Fill="1" applyBorder="1" applyAlignment="1">
      <alignment horizontal="right"/>
    </xf>
    <xf numFmtId="166" fontId="3" fillId="0" borderId="14" xfId="0" applyNumberFormat="1" applyFont="1" applyFill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Fill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 applyAlignment="1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83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30126879</v>
      </c>
      <c r="E8" s="33">
        <v>30126879</v>
      </c>
      <c r="F8" s="33">
        <v>1838924</v>
      </c>
      <c r="G8" s="38">
        <f>IF(($D8       =0),0,($F8       /$D8       ))</f>
        <v>6.1039313099773791E-2</v>
      </c>
      <c r="H8" s="33">
        <v>13492484</v>
      </c>
      <c r="I8" s="38">
        <f>IF(($D8       =0),0,($H8       /$D8       ))</f>
        <v>0.44785535202634164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15331408</v>
      </c>
      <c r="O8" s="38">
        <f>IF(($D8       =0),0,($N8       /$D8       ))</f>
        <v>0.50889466512611548</v>
      </c>
      <c r="P8" s="33">
        <v>15366018</v>
      </c>
      <c r="Q8" s="33">
        <v>32629147</v>
      </c>
      <c r="R8" s="33">
        <v>32629147</v>
      </c>
      <c r="S8" s="33">
        <v>11942432</v>
      </c>
      <c r="T8" s="38">
        <f>IF(($Q8       =0),0,($S8       /$Q8       ))</f>
        <v>0.36600503224923409</v>
      </c>
      <c r="U8" s="38">
        <f>IF(($P8       =0),0,(($H8       /$P8       )-1))</f>
        <v>-0.12192709913524769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740310</v>
      </c>
      <c r="E9" s="33">
        <v>740310</v>
      </c>
      <c r="F9" s="33">
        <v>101775</v>
      </c>
      <c r="G9" s="38">
        <f>IF(($D9       =0),0,($F9       /$D9       ))</f>
        <v>0.13747619240588402</v>
      </c>
      <c r="H9" s="33">
        <v>104019</v>
      </c>
      <c r="I9" s="38">
        <f>IF(($D9       =0),0,($H9       /$D9       ))</f>
        <v>0.14050735502694817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205794</v>
      </c>
      <c r="O9" s="38">
        <f>IF(($D9       =0),0,($N9       /$D9       ))</f>
        <v>0.27798354743283221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30867189</v>
      </c>
      <c r="E10" s="34">
        <f>SUM(E8:E9)</f>
        <v>30867189</v>
      </c>
      <c r="F10" s="34">
        <f>SUM(F8:F9)</f>
        <v>1940699</v>
      </c>
      <c r="G10" s="39">
        <f t="shared" ref="G10:G54" si="0">IF(($D10      =0),0,($F10      /$D10      ))</f>
        <v>6.2872553765747824E-2</v>
      </c>
      <c r="H10" s="34">
        <f>SUM(H8:H9)</f>
        <v>13596503</v>
      </c>
      <c r="I10" s="39">
        <f t="shared" ref="I10:I54" si="1">IF(($D10      =0),0,($H10      /$D10      ))</f>
        <v>0.44048400390459913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15537202</v>
      </c>
      <c r="O10" s="39">
        <f t="shared" ref="O10:O54" si="5">IF(($D10      =0),0,($N10      /$D10      ))</f>
        <v>0.50335655767034693</v>
      </c>
      <c r="P10" s="34">
        <f>SUM(P8:P9)</f>
        <v>15366018</v>
      </c>
      <c r="Q10" s="34">
        <f>SUM(Q8:Q9)</f>
        <v>32629147</v>
      </c>
      <c r="R10" s="34">
        <f>SUM(R8:R9)</f>
        <v>32629147</v>
      </c>
      <c r="S10" s="34">
        <f>SUM(S8:S9)</f>
        <v>11942432</v>
      </c>
      <c r="T10" s="39">
        <f t="shared" ref="T10:T54" si="6">IF(($Q10      =0),0,($S10      /$Q10      ))</f>
        <v>0.36600503224923409</v>
      </c>
      <c r="U10" s="39">
        <f t="shared" ref="U10:U54" si="7">IF(($P10      =0),0,(($H10      /$P10      )-1))</f>
        <v>-0.11515768105959523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53357</v>
      </c>
      <c r="E11" s="33">
        <v>53357</v>
      </c>
      <c r="F11" s="33">
        <v>13774</v>
      </c>
      <c r="G11" s="38">
        <f t="shared" si="0"/>
        <v>0.25814794684858594</v>
      </c>
      <c r="H11" s="33">
        <v>4268</v>
      </c>
      <c r="I11" s="38">
        <f t="shared" si="1"/>
        <v>7.9989504657308322E-2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18042</v>
      </c>
      <c r="O11" s="38">
        <f t="shared" si="5"/>
        <v>0.33813745150589425</v>
      </c>
      <c r="P11" s="33">
        <v>6667560</v>
      </c>
      <c r="Q11" s="33">
        <v>7470864</v>
      </c>
      <c r="R11" s="33">
        <v>7470864</v>
      </c>
      <c r="S11" s="33">
        <v>3299805</v>
      </c>
      <c r="T11" s="38">
        <f t="shared" si="6"/>
        <v>0.44168987683352284</v>
      </c>
      <c r="U11" s="38">
        <f t="shared" si="7"/>
        <v>-0.9993598857753061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27288099</v>
      </c>
      <c r="E12" s="33">
        <v>27288099</v>
      </c>
      <c r="F12" s="33">
        <v>24341000</v>
      </c>
      <c r="G12" s="38">
        <f t="shared" si="0"/>
        <v>0.89200057504921837</v>
      </c>
      <c r="H12" s="33">
        <v>-3874926</v>
      </c>
      <c r="I12" s="38">
        <f t="shared" si="1"/>
        <v>-0.14200058421072131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20466074</v>
      </c>
      <c r="O12" s="38">
        <f t="shared" si="5"/>
        <v>0.749999990838497</v>
      </c>
      <c r="P12" s="33">
        <v>25115674</v>
      </c>
      <c r="Q12" s="33">
        <v>22026230</v>
      </c>
      <c r="R12" s="33">
        <v>22026230</v>
      </c>
      <c r="S12" s="33">
        <v>-397326</v>
      </c>
      <c r="T12" s="38">
        <f t="shared" si="6"/>
        <v>-1.8038765599015356E-2</v>
      </c>
      <c r="U12" s="38">
        <f t="shared" si="7"/>
        <v>-1.1542831779071507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22103232</v>
      </c>
      <c r="E13" s="33">
        <v>22103232</v>
      </c>
      <c r="F13" s="33">
        <v>3160970</v>
      </c>
      <c r="G13" s="38">
        <f t="shared" si="0"/>
        <v>0.14300940242585339</v>
      </c>
      <c r="H13" s="33">
        <v>1730731</v>
      </c>
      <c r="I13" s="38">
        <f t="shared" si="1"/>
        <v>7.8302168660221272E-2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4891701</v>
      </c>
      <c r="O13" s="38">
        <f t="shared" si="5"/>
        <v>0.22131157108607466</v>
      </c>
      <c r="P13" s="33">
        <v>6275190</v>
      </c>
      <c r="Q13" s="33">
        <v>21295896</v>
      </c>
      <c r="R13" s="33">
        <v>21295896</v>
      </c>
      <c r="S13" s="33">
        <v>3020108</v>
      </c>
      <c r="T13" s="38">
        <f t="shared" si="6"/>
        <v>0.1418164326121803</v>
      </c>
      <c r="U13" s="38">
        <f t="shared" si="7"/>
        <v>-0.72419464589916793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4443000</v>
      </c>
      <c r="E14" s="33">
        <v>4443000</v>
      </c>
      <c r="F14" s="33">
        <v>4443000</v>
      </c>
      <c r="G14" s="38">
        <f t="shared" si="0"/>
        <v>1</v>
      </c>
      <c r="H14" s="33">
        <v>329869</v>
      </c>
      <c r="I14" s="38">
        <f t="shared" si="1"/>
        <v>7.4244654512716626E-2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4772869</v>
      </c>
      <c r="O14" s="38">
        <f t="shared" si="5"/>
        <v>1.0742446545127167</v>
      </c>
      <c r="P14" s="33">
        <v>4267000</v>
      </c>
      <c r="Q14" s="33">
        <v>4267000</v>
      </c>
      <c r="R14" s="33">
        <v>4267000</v>
      </c>
      <c r="S14" s="33">
        <v>4267000</v>
      </c>
      <c r="T14" s="38">
        <f t="shared" si="6"/>
        <v>1</v>
      </c>
      <c r="U14" s="38">
        <f t="shared" si="7"/>
        <v>-0.92269299273494254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18502711</v>
      </c>
      <c r="E15" s="33">
        <v>18502711</v>
      </c>
      <c r="F15" s="33">
        <v>20834799</v>
      </c>
      <c r="G15" s="38">
        <f t="shared" si="0"/>
        <v>1.1260403407911415</v>
      </c>
      <c r="H15" s="33">
        <v>-36971</v>
      </c>
      <c r="I15" s="38">
        <f t="shared" si="1"/>
        <v>-1.9981396239718602E-3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20797828</v>
      </c>
      <c r="O15" s="38">
        <f t="shared" si="5"/>
        <v>1.1240422011671696</v>
      </c>
      <c r="P15" s="33">
        <v>9809590</v>
      </c>
      <c r="Q15" s="33">
        <v>12709613</v>
      </c>
      <c r="R15" s="33">
        <v>12709613</v>
      </c>
      <c r="S15" s="33">
        <v>5138003</v>
      </c>
      <c r="T15" s="38">
        <f t="shared" si="6"/>
        <v>0.40426116829835812</v>
      </c>
      <c r="U15" s="38">
        <f t="shared" si="7"/>
        <v>-1.0037688629188375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29423</v>
      </c>
      <c r="E16" s="33">
        <v>29423</v>
      </c>
      <c r="F16" s="33">
        <v>48112</v>
      </c>
      <c r="G16" s="38">
        <f t="shared" si="0"/>
        <v>1.6351833599564967</v>
      </c>
      <c r="H16" s="33">
        <v>26526</v>
      </c>
      <c r="I16" s="38">
        <f t="shared" si="1"/>
        <v>0.90153961186826637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74638</v>
      </c>
      <c r="O16" s="38">
        <f t="shared" si="5"/>
        <v>2.536722971824763</v>
      </c>
      <c r="P16" s="33">
        <v>0</v>
      </c>
      <c r="Q16" s="33">
        <v>28264</v>
      </c>
      <c r="R16" s="33">
        <v>28264</v>
      </c>
      <c r="S16" s="33">
        <v>0</v>
      </c>
      <c r="T16" s="38">
        <f t="shared" si="6"/>
        <v>0</v>
      </c>
      <c r="U16" s="38">
        <f t="shared" si="7"/>
        <v>0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33705791</v>
      </c>
      <c r="E17" s="33">
        <v>33705791</v>
      </c>
      <c r="F17" s="33">
        <v>22651000</v>
      </c>
      <c r="G17" s="38">
        <f t="shared" si="0"/>
        <v>0.67202101858401719</v>
      </c>
      <c r="H17" s="33">
        <v>18120000</v>
      </c>
      <c r="I17" s="38">
        <f t="shared" si="1"/>
        <v>0.53759308007339157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40771000</v>
      </c>
      <c r="O17" s="38">
        <f t="shared" si="5"/>
        <v>1.2096140986574087</v>
      </c>
      <c r="P17" s="33">
        <v>32858586</v>
      </c>
      <c r="Q17" s="33">
        <v>33231013</v>
      </c>
      <c r="R17" s="33">
        <v>33231013</v>
      </c>
      <c r="S17" s="33">
        <v>9135586</v>
      </c>
      <c r="T17" s="38">
        <f t="shared" si="6"/>
        <v>0.27491145093891661</v>
      </c>
      <c r="U17" s="38">
        <f t="shared" si="7"/>
        <v>-0.44854595995092428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61654552</v>
      </c>
      <c r="E18" s="33">
        <v>78723052</v>
      </c>
      <c r="F18" s="33">
        <v>-23724681</v>
      </c>
      <c r="G18" s="38">
        <f t="shared" si="0"/>
        <v>-0.38480015230667802</v>
      </c>
      <c r="H18" s="33">
        <v>-16090429</v>
      </c>
      <c r="I18" s="38">
        <f t="shared" si="1"/>
        <v>-0.26097714569396269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-39815110</v>
      </c>
      <c r="O18" s="38">
        <f t="shared" si="5"/>
        <v>-0.64577729800064076</v>
      </c>
      <c r="P18" s="33">
        <v>218354</v>
      </c>
      <c r="Q18" s="33">
        <v>80292281</v>
      </c>
      <c r="R18" s="33">
        <v>80292281</v>
      </c>
      <c r="S18" s="33">
        <v>102547</v>
      </c>
      <c r="T18" s="38">
        <f t="shared" si="6"/>
        <v>1.277171338549966E-3</v>
      </c>
      <c r="U18" s="38">
        <f t="shared" si="7"/>
        <v>-74.689646170896808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167780165</v>
      </c>
      <c r="E19" s="34">
        <f>SUM(E11:E18)</f>
        <v>184848665</v>
      </c>
      <c r="F19" s="34">
        <f>SUM(F11:F18)</f>
        <v>51767974</v>
      </c>
      <c r="G19" s="39">
        <f t="shared" si="0"/>
        <v>0.30854644826460864</v>
      </c>
      <c r="H19" s="34">
        <f>SUM(H11:H18)</f>
        <v>209068</v>
      </c>
      <c r="I19" s="39">
        <f t="shared" si="1"/>
        <v>1.2460829323895349E-3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51977042</v>
      </c>
      <c r="O19" s="39">
        <f t="shared" si="5"/>
        <v>0.30979253119699818</v>
      </c>
      <c r="P19" s="34">
        <f>SUM(P11:P18)</f>
        <v>85211954</v>
      </c>
      <c r="Q19" s="34">
        <f>SUM(Q11:Q18)</f>
        <v>181321161</v>
      </c>
      <c r="R19" s="34">
        <f>SUM(R11:R18)</f>
        <v>181321161</v>
      </c>
      <c r="S19" s="34">
        <f>SUM(S11:S18)</f>
        <v>24565723</v>
      </c>
      <c r="T19" s="39">
        <f t="shared" si="6"/>
        <v>0.13548183159934654</v>
      </c>
      <c r="U19" s="39">
        <f t="shared" si="7"/>
        <v>-0.99754649447423771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124435000</v>
      </c>
      <c r="E23" s="33">
        <v>124435000</v>
      </c>
      <c r="F23" s="33">
        <v>47910576</v>
      </c>
      <c r="G23" s="38">
        <f t="shared" si="0"/>
        <v>0.38502492064129867</v>
      </c>
      <c r="H23" s="33">
        <v>38455616</v>
      </c>
      <c r="I23" s="38">
        <f t="shared" si="1"/>
        <v>0.30904179692208783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86366192</v>
      </c>
      <c r="O23" s="38">
        <f t="shared" si="5"/>
        <v>0.69406671756338656</v>
      </c>
      <c r="P23" s="33">
        <v>50068041</v>
      </c>
      <c r="Q23" s="33">
        <v>119026000</v>
      </c>
      <c r="R23" s="33">
        <v>119026000</v>
      </c>
      <c r="S23" s="33">
        <v>-188182</v>
      </c>
      <c r="T23" s="38">
        <f t="shared" si="6"/>
        <v>-1.5810159124897082E-3</v>
      </c>
      <c r="U23" s="38">
        <f t="shared" si="7"/>
        <v>-0.23193288109674592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36767806</v>
      </c>
      <c r="E25" s="33">
        <v>36767806</v>
      </c>
      <c r="F25" s="33">
        <v>79178200</v>
      </c>
      <c r="G25" s="38">
        <f t="shared" si="0"/>
        <v>2.1534654529019219</v>
      </c>
      <c r="H25" s="33">
        <v>63453901</v>
      </c>
      <c r="I25" s="38">
        <f t="shared" si="1"/>
        <v>1.7258005821723494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142632101</v>
      </c>
      <c r="O25" s="38">
        <f t="shared" si="5"/>
        <v>3.8792660350742714</v>
      </c>
      <c r="P25" s="33">
        <v>0</v>
      </c>
      <c r="Q25" s="33">
        <v>44407467</v>
      </c>
      <c r="R25" s="33">
        <v>44407467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17832108</v>
      </c>
      <c r="E26" s="33">
        <v>17832108</v>
      </c>
      <c r="F26" s="33">
        <v>519692</v>
      </c>
      <c r="G26" s="38">
        <f t="shared" si="0"/>
        <v>2.9143609942245751E-2</v>
      </c>
      <c r="H26" s="33">
        <v>1712000</v>
      </c>
      <c r="I26" s="38">
        <f t="shared" si="1"/>
        <v>9.6006596640172887E-2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2231692</v>
      </c>
      <c r="O26" s="38">
        <f t="shared" si="5"/>
        <v>0.12515020658241863</v>
      </c>
      <c r="P26" s="33">
        <v>1067608</v>
      </c>
      <c r="Q26" s="33">
        <v>16976304</v>
      </c>
      <c r="R26" s="33">
        <v>16976304</v>
      </c>
      <c r="S26" s="33">
        <v>487575</v>
      </c>
      <c r="T26" s="38">
        <f t="shared" si="6"/>
        <v>2.8720915930817451E-2</v>
      </c>
      <c r="U26" s="38">
        <f t="shared" si="7"/>
        <v>0.60358483638189298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179034914</v>
      </c>
      <c r="E27" s="34">
        <f>SUM(E20:E26)</f>
        <v>179034914</v>
      </c>
      <c r="F27" s="34">
        <f>SUM(F20:F26)</f>
        <v>127608468</v>
      </c>
      <c r="G27" s="39">
        <f t="shared" si="0"/>
        <v>0.71275744573485822</v>
      </c>
      <c r="H27" s="34">
        <f>SUM(H20:H26)</f>
        <v>103621517</v>
      </c>
      <c r="I27" s="39">
        <f t="shared" si="1"/>
        <v>0.57877826556221323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231229985</v>
      </c>
      <c r="O27" s="39">
        <f t="shared" si="5"/>
        <v>1.2915357112970713</v>
      </c>
      <c r="P27" s="34">
        <f>SUM(P20:P26)</f>
        <v>51135649</v>
      </c>
      <c r="Q27" s="34">
        <f>SUM(Q20:Q26)</f>
        <v>180409771</v>
      </c>
      <c r="R27" s="34">
        <f>SUM(R20:R26)</f>
        <v>180409771</v>
      </c>
      <c r="S27" s="34">
        <f>SUM(S20:S26)</f>
        <v>299393</v>
      </c>
      <c r="T27" s="39">
        <f t="shared" si="6"/>
        <v>1.6595165458083753E-3</v>
      </c>
      <c r="U27" s="39">
        <f t="shared" si="7"/>
        <v>1.0264046516746075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12720</v>
      </c>
      <c r="R29" s="33">
        <v>12720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7554000</v>
      </c>
      <c r="E30" s="33">
        <v>7554000</v>
      </c>
      <c r="F30" s="33">
        <v>2813250</v>
      </c>
      <c r="G30" s="38">
        <f t="shared" si="0"/>
        <v>0.37241858617950757</v>
      </c>
      <c r="H30" s="33">
        <v>2144500</v>
      </c>
      <c r="I30" s="38">
        <f t="shared" si="1"/>
        <v>0.28388933015620865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4957750</v>
      </c>
      <c r="O30" s="38">
        <f t="shared" si="5"/>
        <v>0.65630791633571617</v>
      </c>
      <c r="P30" s="33">
        <v>6375594</v>
      </c>
      <c r="Q30" s="33">
        <v>7254000</v>
      </c>
      <c r="R30" s="33">
        <v>7254000</v>
      </c>
      <c r="S30" s="33">
        <v>3111300</v>
      </c>
      <c r="T30" s="38">
        <f t="shared" si="6"/>
        <v>0.42890818858560792</v>
      </c>
      <c r="U30" s="38">
        <f t="shared" si="7"/>
        <v>-0.66363918405092925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51860187</v>
      </c>
      <c r="E31" s="33">
        <v>51860187</v>
      </c>
      <c r="F31" s="33">
        <v>67381000</v>
      </c>
      <c r="G31" s="38">
        <f t="shared" si="0"/>
        <v>1.2992818556554762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67381000</v>
      </c>
      <c r="O31" s="38">
        <f t="shared" si="5"/>
        <v>1.2992818556554762</v>
      </c>
      <c r="P31" s="33">
        <v>142988021</v>
      </c>
      <c r="Q31" s="33">
        <v>55297373</v>
      </c>
      <c r="R31" s="33">
        <v>55297373</v>
      </c>
      <c r="S31" s="33">
        <v>72410000</v>
      </c>
      <c r="T31" s="38">
        <f t="shared" si="6"/>
        <v>1.3094654605020748</v>
      </c>
      <c r="U31" s="38">
        <f t="shared" si="7"/>
        <v>-1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158045092</v>
      </c>
      <c r="E33" s="33">
        <v>158045092</v>
      </c>
      <c r="F33" s="33">
        <v>164403</v>
      </c>
      <c r="G33" s="38">
        <f t="shared" si="0"/>
        <v>1.040228443158488E-3</v>
      </c>
      <c r="H33" s="33">
        <v>65634122</v>
      </c>
      <c r="I33" s="38">
        <f t="shared" si="1"/>
        <v>0.41528731559724741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65798525</v>
      </c>
      <c r="O33" s="38">
        <f t="shared" si="5"/>
        <v>0.41632754404040589</v>
      </c>
      <c r="P33" s="33">
        <v>139452658</v>
      </c>
      <c r="Q33" s="33">
        <v>144940023</v>
      </c>
      <c r="R33" s="33">
        <v>144940023</v>
      </c>
      <c r="S33" s="33">
        <v>52194654</v>
      </c>
      <c r="T33" s="38">
        <f t="shared" si="6"/>
        <v>0.36011208581083226</v>
      </c>
      <c r="U33" s="38">
        <f t="shared" si="7"/>
        <v>-0.52934477591671292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217459279</v>
      </c>
      <c r="E35" s="34">
        <f>SUM(E28:E34)</f>
        <v>217459279</v>
      </c>
      <c r="F35" s="34">
        <f>SUM(F28:F34)</f>
        <v>70358653</v>
      </c>
      <c r="G35" s="39">
        <f t="shared" si="0"/>
        <v>0.32354863551258256</v>
      </c>
      <c r="H35" s="34">
        <f>SUM(H28:H34)</f>
        <v>67778622</v>
      </c>
      <c r="I35" s="39">
        <f t="shared" si="1"/>
        <v>0.31168420272376607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138137275</v>
      </c>
      <c r="O35" s="39">
        <f t="shared" si="5"/>
        <v>0.63523283823634857</v>
      </c>
      <c r="P35" s="34">
        <f>SUM(P28:P34)</f>
        <v>288816273</v>
      </c>
      <c r="Q35" s="34">
        <f>SUM(Q28:Q34)</f>
        <v>207504116</v>
      </c>
      <c r="R35" s="34">
        <f>SUM(R28:R34)</f>
        <v>207504116</v>
      </c>
      <c r="S35" s="34">
        <f>SUM(S28:S34)</f>
        <v>127715954</v>
      </c>
      <c r="T35" s="39">
        <f t="shared" si="6"/>
        <v>0.61548636461746142</v>
      </c>
      <c r="U35" s="39">
        <f t="shared" si="7"/>
        <v>-0.76532270395996693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6269293</v>
      </c>
      <c r="E37" s="33">
        <v>6269293</v>
      </c>
      <c r="F37" s="33">
        <v>68068000</v>
      </c>
      <c r="G37" s="38">
        <f t="shared" si="0"/>
        <v>10.85736461830704</v>
      </c>
      <c r="H37" s="33">
        <v>38577000</v>
      </c>
      <c r="I37" s="38">
        <f t="shared" si="1"/>
        <v>6.153325422818809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106645000</v>
      </c>
      <c r="O37" s="38">
        <f t="shared" si="5"/>
        <v>17.010690041125848</v>
      </c>
      <c r="P37" s="33">
        <v>0</v>
      </c>
      <c r="Q37" s="33">
        <v>7254000</v>
      </c>
      <c r="R37" s="33">
        <v>7254000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1087</v>
      </c>
      <c r="E38" s="33">
        <v>1087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2092</v>
      </c>
      <c r="R38" s="33">
        <v>2092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1000000</v>
      </c>
      <c r="E39" s="33">
        <v>1000000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1000000</v>
      </c>
      <c r="R39" s="33">
        <v>1000000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7270380</v>
      </c>
      <c r="E40" s="34">
        <f>SUM(E36:E39)</f>
        <v>7270380</v>
      </c>
      <c r="F40" s="34">
        <f>SUM(F36:F39)</f>
        <v>68068000</v>
      </c>
      <c r="G40" s="39">
        <f t="shared" si="0"/>
        <v>9.3623717054679396</v>
      </c>
      <c r="H40" s="34">
        <f>SUM(H36:H39)</f>
        <v>38577000</v>
      </c>
      <c r="I40" s="39">
        <f t="shared" si="1"/>
        <v>5.3060500276464229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106645000</v>
      </c>
      <c r="O40" s="39">
        <f t="shared" si="5"/>
        <v>14.668421733114362</v>
      </c>
      <c r="P40" s="34">
        <f>SUM(P36:P39)</f>
        <v>0</v>
      </c>
      <c r="Q40" s="34">
        <f>SUM(Q36:Q39)</f>
        <v>8256092</v>
      </c>
      <c r="R40" s="34">
        <f>SUM(R36:R39)</f>
        <v>8256092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39846165</v>
      </c>
      <c r="E42" s="33">
        <v>39846165</v>
      </c>
      <c r="F42" s="33">
        <v>29106222</v>
      </c>
      <c r="G42" s="38">
        <f t="shared" si="0"/>
        <v>0.73046482641428601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29106222</v>
      </c>
      <c r="O42" s="38">
        <f t="shared" si="5"/>
        <v>0.73046482641428601</v>
      </c>
      <c r="P42" s="33">
        <v>0</v>
      </c>
      <c r="Q42" s="33">
        <v>38093848</v>
      </c>
      <c r="R42" s="33">
        <v>38093848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20076432</v>
      </c>
      <c r="G44" s="38">
        <f t="shared" si="0"/>
        <v>0</v>
      </c>
      <c r="H44" s="33">
        <v>16061289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36137721</v>
      </c>
      <c r="O44" s="38">
        <f t="shared" si="5"/>
        <v>0</v>
      </c>
      <c r="P44" s="33">
        <v>46227589</v>
      </c>
      <c r="Q44" s="33">
        <v>0</v>
      </c>
      <c r="R44" s="33">
        <v>0</v>
      </c>
      <c r="S44" s="33">
        <v>23868166</v>
      </c>
      <c r="T44" s="38">
        <f t="shared" si="6"/>
        <v>0</v>
      </c>
      <c r="U44" s="38">
        <f t="shared" si="7"/>
        <v>-0.65256053046590856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579126</v>
      </c>
      <c r="E45" s="33">
        <v>579126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13454</v>
      </c>
      <c r="Q45" s="33">
        <v>531851</v>
      </c>
      <c r="R45" s="33">
        <v>531851</v>
      </c>
      <c r="S45" s="33">
        <v>3825</v>
      </c>
      <c r="T45" s="38">
        <f t="shared" si="6"/>
        <v>7.1918638866900692E-3</v>
      </c>
      <c r="U45" s="38">
        <f t="shared" si="7"/>
        <v>-1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206353136</v>
      </c>
      <c r="E46" s="33">
        <v>206353136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226843183</v>
      </c>
      <c r="R46" s="33">
        <v>226843183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246778427</v>
      </c>
      <c r="E47" s="34">
        <f>SUM(E41:E46)</f>
        <v>246778427</v>
      </c>
      <c r="F47" s="34">
        <f>SUM(F41:F46)</f>
        <v>49182654</v>
      </c>
      <c r="G47" s="39">
        <f t="shared" si="0"/>
        <v>0.19929883903506687</v>
      </c>
      <c r="H47" s="34">
        <f>SUM(H41:H46)</f>
        <v>16061289</v>
      </c>
      <c r="I47" s="39">
        <f t="shared" si="1"/>
        <v>6.5083845436781224E-2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65243943</v>
      </c>
      <c r="O47" s="39">
        <f t="shared" si="5"/>
        <v>0.2643826844718481</v>
      </c>
      <c r="P47" s="34">
        <f>SUM(P41:P46)</f>
        <v>46241043</v>
      </c>
      <c r="Q47" s="34">
        <f>SUM(Q41:Q46)</f>
        <v>265468882</v>
      </c>
      <c r="R47" s="34">
        <f>SUM(R41:R46)</f>
        <v>265468882</v>
      </c>
      <c r="S47" s="34">
        <f>SUM(S41:S46)</f>
        <v>23871991</v>
      </c>
      <c r="T47" s="39">
        <f t="shared" si="6"/>
        <v>8.9923876652330204E-2</v>
      </c>
      <c r="U47" s="39">
        <f t="shared" si="7"/>
        <v>-0.65266161924591537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9740000</v>
      </c>
      <c r="E52" s="33">
        <v>9740000</v>
      </c>
      <c r="F52" s="33">
        <v>0</v>
      </c>
      <c r="G52" s="38">
        <f t="shared" si="0"/>
        <v>0</v>
      </c>
      <c r="H52" s="33">
        <v>2113095</v>
      </c>
      <c r="I52" s="38">
        <f t="shared" si="1"/>
        <v>0.21695020533880904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2113095</v>
      </c>
      <c r="O52" s="38">
        <f t="shared" si="5"/>
        <v>0.21695020533880904</v>
      </c>
      <c r="P52" s="33">
        <v>96450</v>
      </c>
      <c r="Q52" s="33">
        <v>8751000</v>
      </c>
      <c r="R52" s="33">
        <v>8751000</v>
      </c>
      <c r="S52" s="33">
        <v>96450</v>
      </c>
      <c r="T52" s="38">
        <f t="shared" si="6"/>
        <v>1.1021597531710661E-2</v>
      </c>
      <c r="U52" s="38">
        <f t="shared" si="7"/>
        <v>20.908709175738725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9740000</v>
      </c>
      <c r="E53" s="34">
        <f>SUM(E48:E52)</f>
        <v>9740000</v>
      </c>
      <c r="F53" s="34">
        <f>SUM(F48:F52)</f>
        <v>0</v>
      </c>
      <c r="G53" s="39">
        <f t="shared" si="0"/>
        <v>0</v>
      </c>
      <c r="H53" s="34">
        <f>SUM(H48:H52)</f>
        <v>2113095</v>
      </c>
      <c r="I53" s="39">
        <f t="shared" si="1"/>
        <v>0.21695020533880904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2113095</v>
      </c>
      <c r="O53" s="39">
        <f t="shared" si="5"/>
        <v>0.21695020533880904</v>
      </c>
      <c r="P53" s="34">
        <f>SUM(P48:P52)</f>
        <v>96450</v>
      </c>
      <c r="Q53" s="34">
        <f>SUM(Q48:Q52)</f>
        <v>8751000</v>
      </c>
      <c r="R53" s="34">
        <f>SUM(R48:R52)</f>
        <v>8751000</v>
      </c>
      <c r="S53" s="34">
        <f>SUM(S48:S52)</f>
        <v>96450</v>
      </c>
      <c r="T53" s="39">
        <f t="shared" si="6"/>
        <v>1.1021597531710661E-2</v>
      </c>
      <c r="U53" s="39">
        <f t="shared" si="7"/>
        <v>20.908709175738725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858930354</v>
      </c>
      <c r="E54" s="34">
        <f>SUM(E8:E9,E11:E18,E20:E26,E28:E34,E36:E39,E41:E46,E48:E52)</f>
        <v>875998854</v>
      </c>
      <c r="F54" s="34">
        <f>SUM(F8:F9,F11:F18,F20:F26,F28:F34,F36:F39,F41:F46,F48:F52)</f>
        <v>368926448</v>
      </c>
      <c r="G54" s="39">
        <f t="shared" si="0"/>
        <v>0.42951846594072052</v>
      </c>
      <c r="H54" s="34">
        <f>SUM(H8:H9,H11:H18,H20:H26,H28:H34,H36:H39,H41:H46,H48:H52)</f>
        <v>241957094</v>
      </c>
      <c r="I54" s="39">
        <f t="shared" si="1"/>
        <v>0.28169582419950195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610883542</v>
      </c>
      <c r="O54" s="39">
        <f t="shared" si="5"/>
        <v>0.71121429014022253</v>
      </c>
      <c r="P54" s="34">
        <f>SUM(P8:P9,P11:P18,P20:P26,P28:P34,P36:P39,P41:P46,P48:P52)</f>
        <v>486867387</v>
      </c>
      <c r="Q54" s="34">
        <f>SUM(Q8:Q9,Q11:Q18,Q20:Q26,Q28:Q34,Q36:Q39,Q41:Q46,Q48:Q52)</f>
        <v>884340169</v>
      </c>
      <c r="R54" s="34">
        <f>SUM(R8:R9,R11:R18,R20:R26,R28:R34,R36:R39,R41:R46,R48:R52)</f>
        <v>884340169</v>
      </c>
      <c r="S54" s="34">
        <f>SUM(S8:S9,S11:S18,S20:S26,S28:S34,S36:S39,S41:S46,S48:S52)</f>
        <v>188491943</v>
      </c>
      <c r="T54" s="39">
        <f t="shared" si="6"/>
        <v>0.21314416059280011</v>
      </c>
      <c r="U54" s="39">
        <f t="shared" si="7"/>
        <v>-0.50303285769272521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-11787</v>
      </c>
      <c r="E57" s="33">
        <v>-11787</v>
      </c>
      <c r="F57" s="33">
        <v>202980</v>
      </c>
      <c r="G57" s="38">
        <f t="shared" ref="G57:G85" si="8">IF(($D57      =0),0,($F57      /$D57      ))</f>
        <v>-17.220666836345124</v>
      </c>
      <c r="H57" s="33">
        <v>202980</v>
      </c>
      <c r="I57" s="38">
        <f t="shared" ref="I57:I85" si="9">IF(($D57      =0),0,($H57      /$D57      ))</f>
        <v>-17.220666836345124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405960</v>
      </c>
      <c r="O57" s="38">
        <f t="shared" ref="O57:O85" si="13">IF(($D57      =0),0,($N57      /$D57      ))</f>
        <v>-34.441333672690249</v>
      </c>
      <c r="P57" s="33">
        <v>269655</v>
      </c>
      <c r="Q57" s="33">
        <v>11120</v>
      </c>
      <c r="R57" s="33">
        <v>11120</v>
      </c>
      <c r="S57" s="33">
        <v>188655</v>
      </c>
      <c r="T57" s="38">
        <f t="shared" ref="T57:T85" si="14">IF(($Q57      =0),0,($S57      /$Q57      ))</f>
        <v>16.965377697841728</v>
      </c>
      <c r="U57" s="38">
        <f t="shared" ref="U57:U85" si="15">IF(($P57      =0),0,(($H57      /$P57      )-1))</f>
        <v>-0.24726038827390551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-11787</v>
      </c>
      <c r="E58" s="34">
        <f>E57</f>
        <v>-11787</v>
      </c>
      <c r="F58" s="34">
        <f>F57</f>
        <v>202980</v>
      </c>
      <c r="G58" s="39">
        <f t="shared" si="8"/>
        <v>-17.220666836345124</v>
      </c>
      <c r="H58" s="34">
        <f>H57</f>
        <v>202980</v>
      </c>
      <c r="I58" s="39">
        <f t="shared" si="9"/>
        <v>-17.220666836345124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405960</v>
      </c>
      <c r="O58" s="39">
        <f t="shared" si="13"/>
        <v>-34.441333672690249</v>
      </c>
      <c r="P58" s="34">
        <f>P57</f>
        <v>269655</v>
      </c>
      <c r="Q58" s="34">
        <f>Q57</f>
        <v>11120</v>
      </c>
      <c r="R58" s="34">
        <f>R57</f>
        <v>11120</v>
      </c>
      <c r="S58" s="34">
        <f>S57</f>
        <v>188655</v>
      </c>
      <c r="T58" s="39">
        <f t="shared" si="14"/>
        <v>16.965377697841728</v>
      </c>
      <c r="U58" s="39">
        <f t="shared" si="15"/>
        <v>-0.24726038827390551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25000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25000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65355416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65355416</v>
      </c>
      <c r="O60" s="38">
        <f t="shared" si="13"/>
        <v>0</v>
      </c>
      <c r="P60" s="33">
        <v>-210018</v>
      </c>
      <c r="Q60" s="33">
        <v>92869000</v>
      </c>
      <c r="R60" s="33">
        <v>92869000</v>
      </c>
      <c r="S60" s="33">
        <v>-474011</v>
      </c>
      <c r="T60" s="38">
        <f t="shared" si="14"/>
        <v>-5.1040820941325952E-3</v>
      </c>
      <c r="U60" s="38">
        <f t="shared" si="15"/>
        <v>-312.18959327295755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2622004</v>
      </c>
      <c r="E61" s="33">
        <v>2622004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2517996</v>
      </c>
      <c r="R61" s="33">
        <v>2517996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13082807</v>
      </c>
      <c r="E62" s="33">
        <v>13082807</v>
      </c>
      <c r="F62" s="33">
        <v>5150170</v>
      </c>
      <c r="G62" s="38">
        <f t="shared" si="8"/>
        <v>0.39365940352097223</v>
      </c>
      <c r="H62" s="33">
        <v>4120294</v>
      </c>
      <c r="I62" s="38">
        <f t="shared" si="9"/>
        <v>0.31493959973574476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9270464</v>
      </c>
      <c r="O62" s="38">
        <f t="shared" si="13"/>
        <v>0.70859900325671699</v>
      </c>
      <c r="P62" s="33">
        <v>9386495</v>
      </c>
      <c r="Q62" s="33">
        <v>14666057</v>
      </c>
      <c r="R62" s="33">
        <v>14666057</v>
      </c>
      <c r="S62" s="33">
        <v>4037264</v>
      </c>
      <c r="T62" s="38">
        <f t="shared" si="14"/>
        <v>0.27527944286593187</v>
      </c>
      <c r="U62" s="38">
        <f t="shared" si="15"/>
        <v>-0.56104019658029969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15704811</v>
      </c>
      <c r="E63" s="34">
        <f>SUM(E59:E62)</f>
        <v>15704811</v>
      </c>
      <c r="F63" s="34">
        <f>SUM(F59:F62)</f>
        <v>5150170</v>
      </c>
      <c r="G63" s="39">
        <f t="shared" si="8"/>
        <v>0.32793581533709637</v>
      </c>
      <c r="H63" s="34">
        <f>SUM(H59:H62)</f>
        <v>69500710</v>
      </c>
      <c r="I63" s="39">
        <f t="shared" si="9"/>
        <v>4.4254407136768474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74650880</v>
      </c>
      <c r="O63" s="39">
        <f t="shared" si="13"/>
        <v>4.7533765290139431</v>
      </c>
      <c r="P63" s="34">
        <f>SUM(P59:P62)</f>
        <v>9176477</v>
      </c>
      <c r="Q63" s="34">
        <f>SUM(Q59:Q62)</f>
        <v>110053053</v>
      </c>
      <c r="R63" s="34">
        <f>SUM(R59:R62)</f>
        <v>110053053</v>
      </c>
      <c r="S63" s="34">
        <f>SUM(S59:S62)</f>
        <v>3563253</v>
      </c>
      <c r="T63" s="39">
        <f t="shared" si="14"/>
        <v>3.2377593377623061E-2</v>
      </c>
      <c r="U63" s="39">
        <f t="shared" si="15"/>
        <v>6.5737900285697881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29826206</v>
      </c>
      <c r="E65" s="33">
        <v>29826206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10759590</v>
      </c>
      <c r="Q65" s="33">
        <v>28596745</v>
      </c>
      <c r="R65" s="33">
        <v>28596745</v>
      </c>
      <c r="S65" s="33">
        <v>10759590</v>
      </c>
      <c r="T65" s="38">
        <f t="shared" si="14"/>
        <v>0.37625226227670316</v>
      </c>
      <c r="U65" s="38">
        <f t="shared" si="15"/>
        <v>-1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83268000</v>
      </c>
      <c r="E66" s="33">
        <v>83268000</v>
      </c>
      <c r="F66" s="33">
        <v>34080870</v>
      </c>
      <c r="G66" s="38">
        <f t="shared" si="8"/>
        <v>0.40929132439832827</v>
      </c>
      <c r="H66" s="33">
        <v>27549927</v>
      </c>
      <c r="I66" s="38">
        <f t="shared" si="9"/>
        <v>0.33085851707738867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61630797</v>
      </c>
      <c r="O66" s="38">
        <f t="shared" si="13"/>
        <v>0.74014984147571694</v>
      </c>
      <c r="P66" s="33">
        <v>72868627</v>
      </c>
      <c r="Q66" s="33">
        <v>4818000</v>
      </c>
      <c r="R66" s="33">
        <v>4818000</v>
      </c>
      <c r="S66" s="33">
        <v>36488441</v>
      </c>
      <c r="T66" s="38">
        <f t="shared" si="14"/>
        <v>7.5733584474885847</v>
      </c>
      <c r="U66" s="38">
        <f t="shared" si="15"/>
        <v>-0.621923341577439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627659000</v>
      </c>
      <c r="E67" s="33">
        <v>627659000</v>
      </c>
      <c r="F67" s="33">
        <v>237838771</v>
      </c>
      <c r="G67" s="38">
        <f t="shared" si="8"/>
        <v>0.37892991417314181</v>
      </c>
      <c r="H67" s="33">
        <v>2415</v>
      </c>
      <c r="I67" s="38">
        <f t="shared" si="9"/>
        <v>3.8476306402043149E-6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237841186</v>
      </c>
      <c r="O67" s="38">
        <f t="shared" si="13"/>
        <v>0.37893376180378197</v>
      </c>
      <c r="P67" s="33">
        <v>490300768</v>
      </c>
      <c r="Q67" s="33">
        <v>604882000</v>
      </c>
      <c r="R67" s="33">
        <v>604882000</v>
      </c>
      <c r="S67" s="33">
        <v>242084768</v>
      </c>
      <c r="T67" s="38">
        <f t="shared" si="14"/>
        <v>0.40021817147807343</v>
      </c>
      <c r="U67" s="38">
        <f t="shared" si="15"/>
        <v>-0.99999507445193314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132731</v>
      </c>
      <c r="E68" s="33">
        <v>132731</v>
      </c>
      <c r="F68" s="33">
        <v>30783</v>
      </c>
      <c r="G68" s="38">
        <f t="shared" si="8"/>
        <v>0.23192019950124687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30783</v>
      </c>
      <c r="O68" s="38">
        <f t="shared" si="13"/>
        <v>0.23192019950124687</v>
      </c>
      <c r="P68" s="33">
        <v>90435</v>
      </c>
      <c r="Q68" s="33">
        <v>172217</v>
      </c>
      <c r="R68" s="33">
        <v>172217</v>
      </c>
      <c r="S68" s="33">
        <v>0</v>
      </c>
      <c r="T68" s="38">
        <f t="shared" si="14"/>
        <v>0</v>
      </c>
      <c r="U68" s="38">
        <f t="shared" si="15"/>
        <v>-1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139395000</v>
      </c>
      <c r="E69" s="33">
        <v>139395000</v>
      </c>
      <c r="F69" s="33">
        <v>57919566</v>
      </c>
      <c r="G69" s="38">
        <f t="shared" si="8"/>
        <v>0.41550676853545682</v>
      </c>
      <c r="H69" s="33">
        <v>46222708</v>
      </c>
      <c r="I69" s="38">
        <f t="shared" si="9"/>
        <v>0.3315951648193981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104142274</v>
      </c>
      <c r="O69" s="38">
        <f t="shared" si="13"/>
        <v>0.74710193335485486</v>
      </c>
      <c r="P69" s="33">
        <v>107446215</v>
      </c>
      <c r="Q69" s="33">
        <v>134560000</v>
      </c>
      <c r="R69" s="33">
        <v>134560000</v>
      </c>
      <c r="S69" s="33">
        <v>47179927</v>
      </c>
      <c r="T69" s="38">
        <f t="shared" si="14"/>
        <v>0.35062371432818074</v>
      </c>
      <c r="U69" s="38">
        <f t="shared" si="15"/>
        <v>-0.56980608390905163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880280937</v>
      </c>
      <c r="E70" s="34">
        <f>SUM(E64:E69)</f>
        <v>880280937</v>
      </c>
      <c r="F70" s="34">
        <f>SUM(F64:F69)</f>
        <v>329869990</v>
      </c>
      <c r="G70" s="39">
        <f t="shared" si="8"/>
        <v>0.37473262924924616</v>
      </c>
      <c r="H70" s="34">
        <f>SUM(H64:H69)</f>
        <v>73775050</v>
      </c>
      <c r="I70" s="39">
        <f t="shared" si="9"/>
        <v>8.3808528503895113E-2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403645040</v>
      </c>
      <c r="O70" s="39">
        <f t="shared" si="13"/>
        <v>0.45854115775314125</v>
      </c>
      <c r="P70" s="34">
        <f>SUM(P64:P69)</f>
        <v>681465635</v>
      </c>
      <c r="Q70" s="34">
        <f>SUM(Q64:Q69)</f>
        <v>773028962</v>
      </c>
      <c r="R70" s="34">
        <f>SUM(R64:R69)</f>
        <v>773028962</v>
      </c>
      <c r="S70" s="34">
        <f>SUM(S64:S69)</f>
        <v>336512726</v>
      </c>
      <c r="T70" s="39">
        <f t="shared" si="14"/>
        <v>0.43531710005969998</v>
      </c>
      <c r="U70" s="39">
        <f t="shared" si="15"/>
        <v>-0.89174061579788977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21069518</v>
      </c>
      <c r="E71" s="33">
        <v>21069518</v>
      </c>
      <c r="F71" s="33">
        <v>8502207</v>
      </c>
      <c r="G71" s="38">
        <f t="shared" si="8"/>
        <v>0.4035311581403998</v>
      </c>
      <c r="H71" s="33">
        <v>24645</v>
      </c>
      <c r="I71" s="38">
        <f t="shared" si="9"/>
        <v>1.1696992783603308E-3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8526852</v>
      </c>
      <c r="O71" s="38">
        <f t="shared" si="13"/>
        <v>0.40470085741876011</v>
      </c>
      <c r="P71" s="33">
        <v>68068883</v>
      </c>
      <c r="Q71" s="33">
        <v>58538688</v>
      </c>
      <c r="R71" s="33">
        <v>58538688</v>
      </c>
      <c r="S71" s="33">
        <v>41334991</v>
      </c>
      <c r="T71" s="38">
        <f t="shared" si="14"/>
        <v>0.70611406596608384</v>
      </c>
      <c r="U71" s="38">
        <f t="shared" si="15"/>
        <v>-0.99963794029057296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186348000</v>
      </c>
      <c r="E72" s="33">
        <v>186348000</v>
      </c>
      <c r="F72" s="33">
        <v>77645000</v>
      </c>
      <c r="G72" s="38">
        <f t="shared" si="8"/>
        <v>0.41666666666666669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77645000</v>
      </c>
      <c r="O72" s="38">
        <f t="shared" si="13"/>
        <v>0.41666666666666669</v>
      </c>
      <c r="P72" s="33">
        <v>109068000</v>
      </c>
      <c r="Q72" s="33">
        <v>178773000</v>
      </c>
      <c r="R72" s="33">
        <v>178773000</v>
      </c>
      <c r="S72" s="33">
        <v>28620000</v>
      </c>
      <c r="T72" s="38">
        <f t="shared" si="14"/>
        <v>0.16009128895302982</v>
      </c>
      <c r="U72" s="38">
        <f t="shared" si="15"/>
        <v>-1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10925028</v>
      </c>
      <c r="E73" s="33">
        <v>10925028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17900004</v>
      </c>
      <c r="R73" s="33">
        <v>17900004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3565000</v>
      </c>
      <c r="E75" s="33">
        <v>3565000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3423000</v>
      </c>
      <c r="R75" s="33">
        <v>3423000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16646548</v>
      </c>
      <c r="E76" s="33">
        <v>16646548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33237814</v>
      </c>
      <c r="R76" s="33">
        <v>33237814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4260000</v>
      </c>
      <c r="E77" s="33">
        <v>4260000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300000</v>
      </c>
      <c r="R77" s="33">
        <v>300000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242814094</v>
      </c>
      <c r="E78" s="34">
        <f>SUM(E71:E77)</f>
        <v>242814094</v>
      </c>
      <c r="F78" s="34">
        <f>SUM(F71:F77)</f>
        <v>86147207</v>
      </c>
      <c r="G78" s="39">
        <f t="shared" si="8"/>
        <v>0.35478668301684335</v>
      </c>
      <c r="H78" s="34">
        <f>SUM(H71:H77)</f>
        <v>24645</v>
      </c>
      <c r="I78" s="39">
        <f t="shared" si="9"/>
        <v>1.0149740319439612E-4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86171852</v>
      </c>
      <c r="O78" s="39">
        <f t="shared" si="13"/>
        <v>0.35488818042003772</v>
      </c>
      <c r="P78" s="34">
        <f>SUM(P71:P77)</f>
        <v>177136883</v>
      </c>
      <c r="Q78" s="34">
        <f>SUM(Q71:Q77)</f>
        <v>292172506</v>
      </c>
      <c r="R78" s="34">
        <f>SUM(R71:R77)</f>
        <v>292172506</v>
      </c>
      <c r="S78" s="34">
        <f>SUM(S71:S77)</f>
        <v>69954991</v>
      </c>
      <c r="T78" s="39">
        <f t="shared" si="14"/>
        <v>0.2394304377154502</v>
      </c>
      <c r="U78" s="39">
        <f t="shared" si="15"/>
        <v>-0.99986087030785109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164339873</v>
      </c>
      <c r="E79" s="33">
        <v>164339873</v>
      </c>
      <c r="F79" s="33">
        <v>96114807</v>
      </c>
      <c r="G79" s="38">
        <f t="shared" si="8"/>
        <v>0.58485384736788737</v>
      </c>
      <c r="H79" s="33">
        <v>67547293</v>
      </c>
      <c r="I79" s="38">
        <f t="shared" si="9"/>
        <v>0.4110219374454549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163662100</v>
      </c>
      <c r="O79" s="38">
        <f t="shared" si="13"/>
        <v>0.99587578481334227</v>
      </c>
      <c r="P79" s="33">
        <v>136731962</v>
      </c>
      <c r="Q79" s="33">
        <v>161243053</v>
      </c>
      <c r="R79" s="33">
        <v>161243053</v>
      </c>
      <c r="S79" s="33">
        <v>36765759</v>
      </c>
      <c r="T79" s="38">
        <f t="shared" si="14"/>
        <v>0.22801453033762639</v>
      </c>
      <c r="U79" s="38">
        <f t="shared" si="15"/>
        <v>-0.50598753932895368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164339873</v>
      </c>
      <c r="E84" s="34">
        <f>SUM(E79:E83)</f>
        <v>164339873</v>
      </c>
      <c r="F84" s="34">
        <f>SUM(F79:F83)</f>
        <v>96114807</v>
      </c>
      <c r="G84" s="39">
        <f t="shared" si="8"/>
        <v>0.58485384736788737</v>
      </c>
      <c r="H84" s="34">
        <f>SUM(H79:H83)</f>
        <v>67547293</v>
      </c>
      <c r="I84" s="39">
        <f t="shared" si="9"/>
        <v>0.4110219374454549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163662100</v>
      </c>
      <c r="O84" s="39">
        <f t="shared" si="13"/>
        <v>0.99587578481334227</v>
      </c>
      <c r="P84" s="34">
        <f>SUM(P79:P83)</f>
        <v>136731962</v>
      </c>
      <c r="Q84" s="34">
        <f>SUM(Q79:Q83)</f>
        <v>161243053</v>
      </c>
      <c r="R84" s="34">
        <f>SUM(R79:R83)</f>
        <v>161243053</v>
      </c>
      <c r="S84" s="34">
        <f>SUM(S79:S83)</f>
        <v>36765759</v>
      </c>
      <c r="T84" s="39">
        <f t="shared" si="14"/>
        <v>0.22801453033762639</v>
      </c>
      <c r="U84" s="39">
        <f t="shared" si="15"/>
        <v>-0.50598753932895368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1303127928</v>
      </c>
      <c r="E85" s="34">
        <f>SUM(E57,E59:E62,E64:E69,E71:E77,E79:E83)</f>
        <v>1303127928</v>
      </c>
      <c r="F85" s="34">
        <f>SUM(F57,F59:F62,F64:F69,F71:F77,F79:F83)</f>
        <v>517485154</v>
      </c>
      <c r="G85" s="39">
        <f t="shared" si="8"/>
        <v>0.39711001727529549</v>
      </c>
      <c r="H85" s="34">
        <f>SUM(H57,H59:H62,H64:H69,H71:H77,H79:H83)</f>
        <v>211050678</v>
      </c>
      <c r="I85" s="39">
        <f t="shared" si="9"/>
        <v>0.16195699091793234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728535832</v>
      </c>
      <c r="O85" s="39">
        <f t="shared" si="13"/>
        <v>0.55906700819322785</v>
      </c>
      <c r="P85" s="34">
        <f>SUM(P57,P59:P62,P64:P69,P71:P77,P79:P83)</f>
        <v>1004780612</v>
      </c>
      <c r="Q85" s="34">
        <f>SUM(Q57,Q59:Q62,Q64:Q69,Q71:Q77,Q79:Q83)</f>
        <v>1336508694</v>
      </c>
      <c r="R85" s="34">
        <f>SUM(R57,R59:R62,R64:R69,R71:R77,R79:R83)</f>
        <v>1336508694</v>
      </c>
      <c r="S85" s="34">
        <f>SUM(S57,S59:S62,S64:S69,S71:S77,S79:S83)</f>
        <v>446985384</v>
      </c>
      <c r="T85" s="39">
        <f t="shared" si="14"/>
        <v>0.334442556196346</v>
      </c>
      <c r="U85" s="39">
        <f t="shared" si="15"/>
        <v>-0.78995347294778417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0</v>
      </c>
      <c r="E88" s="33">
        <v>0</v>
      </c>
      <c r="F88" s="33">
        <v>0</v>
      </c>
      <c r="G88" s="38">
        <f t="shared" ref="G88:G99" si="16">IF(($D88      =0),0,($F88      /$D88      ))</f>
        <v>0</v>
      </c>
      <c r="H88" s="33">
        <v>0</v>
      </c>
      <c r="I88" s="38">
        <f t="shared" ref="I88:I99" si="17">IF(($D88      =0),0,($H88      /$D88      ))</f>
        <v>0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0</v>
      </c>
      <c r="O88" s="38">
        <f t="shared" ref="O88:O99" si="21">IF(($D88      =0),0,($N88      /$D88      ))</f>
        <v>0</v>
      </c>
      <c r="P88" s="33">
        <v>0</v>
      </c>
      <c r="Q88" s="33">
        <v>0</v>
      </c>
      <c r="R88" s="33">
        <v>0</v>
      </c>
      <c r="S88" s="33">
        <v>0</v>
      </c>
      <c r="T88" s="38">
        <f t="shared" ref="T88:T99" si="22">IF(($Q88      =0),0,($S88      /$Q88      ))</f>
        <v>0</v>
      </c>
      <c r="U88" s="38">
        <f t="shared" ref="U88:U99" si="23">IF(($P88      =0),0,(($H88      /$P88      )-1))</f>
        <v>0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50000000</v>
      </c>
      <c r="E89" s="33">
        <v>50000000</v>
      </c>
      <c r="F89" s="33">
        <v>24173501</v>
      </c>
      <c r="G89" s="38">
        <f t="shared" si="16"/>
        <v>0.48347002</v>
      </c>
      <c r="H89" s="33">
        <v>21058515</v>
      </c>
      <c r="I89" s="38">
        <f t="shared" si="17"/>
        <v>0.4211703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45232016</v>
      </c>
      <c r="O89" s="38">
        <f t="shared" si="21"/>
        <v>0.90464032000000005</v>
      </c>
      <c r="P89" s="33">
        <v>35071714</v>
      </c>
      <c r="Q89" s="33">
        <v>106882000</v>
      </c>
      <c r="R89" s="33">
        <v>106882000</v>
      </c>
      <c r="S89" s="33">
        <v>14978004</v>
      </c>
      <c r="T89" s="38">
        <f t="shared" si="22"/>
        <v>0.14013588817574521</v>
      </c>
      <c r="U89" s="38">
        <f t="shared" si="23"/>
        <v>-0.39955843047762085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55375000</v>
      </c>
      <c r="E90" s="33">
        <v>55375000</v>
      </c>
      <c r="F90" s="33">
        <v>-16552</v>
      </c>
      <c r="G90" s="38">
        <f t="shared" si="16"/>
        <v>-2.9890744920993228E-4</v>
      </c>
      <c r="H90" s="33">
        <v>4542855</v>
      </c>
      <c r="I90" s="38">
        <f t="shared" si="17"/>
        <v>8.203801354401806E-2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4526303</v>
      </c>
      <c r="O90" s="38">
        <f t="shared" si="21"/>
        <v>8.1739106094808126E-2</v>
      </c>
      <c r="P90" s="33">
        <v>-55660</v>
      </c>
      <c r="Q90" s="33">
        <v>2031237</v>
      </c>
      <c r="R90" s="33">
        <v>2031237</v>
      </c>
      <c r="S90" s="33">
        <v>-12328</v>
      </c>
      <c r="T90" s="38">
        <f t="shared" si="22"/>
        <v>-6.0692080737009026E-3</v>
      </c>
      <c r="U90" s="38">
        <f t="shared" si="23"/>
        <v>-82.617948257276325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105375000</v>
      </c>
      <c r="E91" s="34">
        <f>SUM(E88:E90)</f>
        <v>105375000</v>
      </c>
      <c r="F91" s="34">
        <f>SUM(F88:F90)</f>
        <v>24156949</v>
      </c>
      <c r="G91" s="39">
        <f t="shared" si="16"/>
        <v>0.22924744009489917</v>
      </c>
      <c r="H91" s="34">
        <f>SUM(H88:H90)</f>
        <v>25601370</v>
      </c>
      <c r="I91" s="39">
        <f t="shared" si="17"/>
        <v>0.24295487544483985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49758319</v>
      </c>
      <c r="O91" s="39">
        <f t="shared" si="21"/>
        <v>0.47220231553973901</v>
      </c>
      <c r="P91" s="34">
        <f>SUM(P88:P90)</f>
        <v>35016054</v>
      </c>
      <c r="Q91" s="34">
        <f>SUM(Q88:Q90)</f>
        <v>108913237</v>
      </c>
      <c r="R91" s="34">
        <f>SUM(R88:R90)</f>
        <v>108913237</v>
      </c>
      <c r="S91" s="34">
        <f>SUM(S88:S90)</f>
        <v>14965676</v>
      </c>
      <c r="T91" s="39">
        <f t="shared" si="22"/>
        <v>0.13740915624424974</v>
      </c>
      <c r="U91" s="39">
        <f t="shared" si="23"/>
        <v>-0.26886764568046417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225095</v>
      </c>
      <c r="E92" s="33">
        <v>225095</v>
      </c>
      <c r="F92" s="33">
        <v>93972</v>
      </c>
      <c r="G92" s="38">
        <f t="shared" si="16"/>
        <v>0.41747706523912126</v>
      </c>
      <c r="H92" s="33">
        <v>18246</v>
      </c>
      <c r="I92" s="38">
        <f t="shared" si="17"/>
        <v>8.1059108376463268E-2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112218</v>
      </c>
      <c r="O92" s="38">
        <f t="shared" si="21"/>
        <v>0.49853617361558455</v>
      </c>
      <c r="P92" s="33">
        <v>108323</v>
      </c>
      <c r="Q92" s="33">
        <v>5071</v>
      </c>
      <c r="R92" s="33">
        <v>5071</v>
      </c>
      <c r="S92" s="33">
        <v>7132</v>
      </c>
      <c r="T92" s="38">
        <f t="shared" si="22"/>
        <v>1.4064287122855452</v>
      </c>
      <c r="U92" s="38">
        <f t="shared" si="23"/>
        <v>-0.8315593179657137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6473000</v>
      </c>
      <c r="E93" s="33">
        <v>6473000</v>
      </c>
      <c r="F93" s="33">
        <v>2697070</v>
      </c>
      <c r="G93" s="38">
        <f t="shared" si="16"/>
        <v>0.41666460682836398</v>
      </c>
      <c r="H93" s="33">
        <v>2157667</v>
      </c>
      <c r="I93" s="38">
        <f t="shared" si="17"/>
        <v>0.33333338482929092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4854737</v>
      </c>
      <c r="O93" s="38">
        <f t="shared" si="21"/>
        <v>0.74999799165765491</v>
      </c>
      <c r="P93" s="33">
        <v>5482505</v>
      </c>
      <c r="Q93" s="33">
        <v>6218000</v>
      </c>
      <c r="R93" s="33">
        <v>6218000</v>
      </c>
      <c r="S93" s="33">
        <v>2684455</v>
      </c>
      <c r="T93" s="38">
        <f t="shared" si="22"/>
        <v>0.43172322290125442</v>
      </c>
      <c r="U93" s="38">
        <f t="shared" si="23"/>
        <v>-0.60644504656174503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9224870</v>
      </c>
      <c r="E94" s="33">
        <v>9224870</v>
      </c>
      <c r="F94" s="33">
        <v>3762867</v>
      </c>
      <c r="G94" s="38">
        <f t="shared" si="16"/>
        <v>0.40790461003786505</v>
      </c>
      <c r="H94" s="33">
        <v>2400820</v>
      </c>
      <c r="I94" s="38">
        <f t="shared" si="17"/>
        <v>0.26025515806726818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6163687</v>
      </c>
      <c r="O94" s="38">
        <f t="shared" si="21"/>
        <v>0.66815976810513322</v>
      </c>
      <c r="P94" s="33">
        <v>6061521</v>
      </c>
      <c r="Q94" s="33">
        <v>8974185</v>
      </c>
      <c r="R94" s="33">
        <v>8974185</v>
      </c>
      <c r="S94" s="33">
        <v>2695031</v>
      </c>
      <c r="T94" s="38">
        <f t="shared" si="22"/>
        <v>0.30030927599553608</v>
      </c>
      <c r="U94" s="38">
        <f t="shared" si="23"/>
        <v>-0.60392449353883293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15922965</v>
      </c>
      <c r="E96" s="34">
        <f>SUM(E92:E95)</f>
        <v>15922965</v>
      </c>
      <c r="F96" s="34">
        <f>SUM(F92:F95)</f>
        <v>6553909</v>
      </c>
      <c r="G96" s="39">
        <f t="shared" si="16"/>
        <v>0.4116010428962194</v>
      </c>
      <c r="H96" s="34">
        <f>SUM(H92:H95)</f>
        <v>4576733</v>
      </c>
      <c r="I96" s="39">
        <f t="shared" si="17"/>
        <v>0.28742969666767465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11130642</v>
      </c>
      <c r="O96" s="39">
        <f t="shared" si="21"/>
        <v>0.69903073956389405</v>
      </c>
      <c r="P96" s="34">
        <f>SUM(P92:P95)</f>
        <v>11652349</v>
      </c>
      <c r="Q96" s="34">
        <f>SUM(Q92:Q95)</f>
        <v>15197256</v>
      </c>
      <c r="R96" s="34">
        <f>SUM(R92:R95)</f>
        <v>15197256</v>
      </c>
      <c r="S96" s="34">
        <f>SUM(S92:S95)</f>
        <v>5386618</v>
      </c>
      <c r="T96" s="39">
        <f t="shared" si="22"/>
        <v>0.35444675012383814</v>
      </c>
      <c r="U96" s="39">
        <f t="shared" si="23"/>
        <v>-0.60722657723348306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2867051</v>
      </c>
      <c r="E97" s="33">
        <v>2867051</v>
      </c>
      <c r="F97" s="33">
        <v>1011949</v>
      </c>
      <c r="G97" s="38">
        <f t="shared" si="16"/>
        <v>0.35295814409998288</v>
      </c>
      <c r="H97" s="33">
        <v>1614894</v>
      </c>
      <c r="I97" s="38">
        <f t="shared" si="17"/>
        <v>0.56325960019546217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2626843</v>
      </c>
      <c r="O97" s="38">
        <f t="shared" si="21"/>
        <v>0.916217744295445</v>
      </c>
      <c r="P97" s="33">
        <v>0</v>
      </c>
      <c r="Q97" s="33">
        <v>2072911</v>
      </c>
      <c r="R97" s="33">
        <v>2072911</v>
      </c>
      <c r="S97" s="33">
        <v>0</v>
      </c>
      <c r="T97" s="38">
        <f t="shared" si="22"/>
        <v>0</v>
      </c>
      <c r="U97" s="38">
        <f t="shared" si="23"/>
        <v>0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2145706</v>
      </c>
      <c r="E98" s="33">
        <v>2145706</v>
      </c>
      <c r="F98" s="33">
        <v>2395</v>
      </c>
      <c r="G98" s="38">
        <f t="shared" si="16"/>
        <v>1.1161827389213621E-3</v>
      </c>
      <c r="H98" s="33">
        <v>29072</v>
      </c>
      <c r="I98" s="38">
        <f t="shared" si="17"/>
        <v>1.3548920495165694E-2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31467</v>
      </c>
      <c r="O98" s="38">
        <f t="shared" si="21"/>
        <v>1.4665103234087056E-2</v>
      </c>
      <c r="P98" s="33">
        <v>4759747</v>
      </c>
      <c r="Q98" s="33">
        <v>2877692</v>
      </c>
      <c r="R98" s="33">
        <v>2877692</v>
      </c>
      <c r="S98" s="33">
        <v>0</v>
      </c>
      <c r="T98" s="38">
        <f t="shared" si="22"/>
        <v>0</v>
      </c>
      <c r="U98" s="38">
        <f t="shared" si="23"/>
        <v>-0.99389211233286134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47103509</v>
      </c>
      <c r="E99" s="33">
        <v>47103509</v>
      </c>
      <c r="F99" s="33">
        <v>19626471</v>
      </c>
      <c r="G99" s="38">
        <f t="shared" si="16"/>
        <v>0.416666855966081</v>
      </c>
      <c r="H99" s="33">
        <v>15211933</v>
      </c>
      <c r="I99" s="38">
        <f t="shared" si="17"/>
        <v>0.32294691675730569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34838404</v>
      </c>
      <c r="O99" s="38">
        <f t="shared" si="21"/>
        <v>0.73961377272338669</v>
      </c>
      <c r="P99" s="33">
        <v>34378275</v>
      </c>
      <c r="Q99" s="33">
        <v>87687294</v>
      </c>
      <c r="R99" s="33">
        <v>87687294</v>
      </c>
      <c r="S99" s="33">
        <v>0</v>
      </c>
      <c r="T99" s="38">
        <f t="shared" si="22"/>
        <v>0</v>
      </c>
      <c r="U99" s="38">
        <f t="shared" si="23"/>
        <v>-0.55751319692451118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19114705</v>
      </c>
      <c r="E100" s="33">
        <v>19114705</v>
      </c>
      <c r="F100" s="33">
        <v>5807100</v>
      </c>
      <c r="G100" s="38">
        <f>IF(($D100     =0),0,($F100     /$D100     ))</f>
        <v>0.30380275290672809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5807100</v>
      </c>
      <c r="O100" s="38">
        <f>IF(($D100     =0),0,($N100     /$D100     ))</f>
        <v>0.30380275290672809</v>
      </c>
      <c r="P100" s="33">
        <v>10198620</v>
      </c>
      <c r="Q100" s="33">
        <v>14150760</v>
      </c>
      <c r="R100" s="33">
        <v>14150760</v>
      </c>
      <c r="S100" s="33">
        <v>4391520</v>
      </c>
      <c r="T100" s="38">
        <f>IF(($Q100     =0),0,($S100     /$Q100     ))</f>
        <v>0.31033810198180167</v>
      </c>
      <c r="U100" s="38">
        <f>IF(($P100     =0),0,(($H100     /$P100     )-1))</f>
        <v>-1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71230971</v>
      </c>
      <c r="E101" s="34">
        <f>SUM(E97:E100)</f>
        <v>71230971</v>
      </c>
      <c r="F101" s="34">
        <f>SUM(F97:F100)</f>
        <v>26447915</v>
      </c>
      <c r="G101" s="39">
        <f>IF(($D101     =0),0,($F101     /$D101     ))</f>
        <v>0.37129797093458128</v>
      </c>
      <c r="H101" s="34">
        <f>SUM(H97:H100)</f>
        <v>16855899</v>
      </c>
      <c r="I101" s="39">
        <f>IF(($D101     =0),0,($H101     /$D101     ))</f>
        <v>0.23663722062696577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43303814</v>
      </c>
      <c r="O101" s="39">
        <f>IF(($D101     =0),0,($N101     /$D101     ))</f>
        <v>0.60793519156154696</v>
      </c>
      <c r="P101" s="34">
        <f>SUM(P97:P100)</f>
        <v>49336642</v>
      </c>
      <c r="Q101" s="34">
        <f>SUM(Q97:Q100)</f>
        <v>106788657</v>
      </c>
      <c r="R101" s="34">
        <f>SUM(R97:R100)</f>
        <v>106788657</v>
      </c>
      <c r="S101" s="34">
        <f>SUM(S97:S100)</f>
        <v>4391520</v>
      </c>
      <c r="T101" s="39">
        <f>IF(($Q101     =0),0,($S101     /$Q101     ))</f>
        <v>4.1123468759420766E-2</v>
      </c>
      <c r="U101" s="39">
        <f>IF(($P101     =0),0,(($H101     /$P101     )-1))</f>
        <v>-0.65834928530401404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192528936</v>
      </c>
      <c r="E102" s="34">
        <f>SUM(E88:E90,E92:E95,E97:E100)</f>
        <v>192528936</v>
      </c>
      <c r="F102" s="34">
        <f>SUM(F88:F90,F92:F95,F97:F100)</f>
        <v>57158773</v>
      </c>
      <c r="G102" s="39">
        <f>IF(($D102     =0),0,($F102     /$D102     ))</f>
        <v>0.29688406422190999</v>
      </c>
      <c r="H102" s="34">
        <f>SUM(H88:H90,H92:H95,H97:H100)</f>
        <v>47034002</v>
      </c>
      <c r="I102" s="39">
        <f>IF(($D102     =0),0,($H102     /$D102     ))</f>
        <v>0.24429575614545546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104192775</v>
      </c>
      <c r="O102" s="39">
        <f>IF(($D102     =0),0,($N102     /$D102     ))</f>
        <v>0.54117982036736545</v>
      </c>
      <c r="P102" s="34">
        <f>SUM(P88:P90,P92:P95,P97:P100)</f>
        <v>96005045</v>
      </c>
      <c r="Q102" s="34">
        <f>SUM(Q88:Q90,Q92:Q95,Q97:Q100)</f>
        <v>230899150</v>
      </c>
      <c r="R102" s="34">
        <f>SUM(R88:R90,R92:R95,R97:R100)</f>
        <v>230899150</v>
      </c>
      <c r="S102" s="34">
        <f>SUM(S88:S90,S92:S95,S97:S100)</f>
        <v>24743814</v>
      </c>
      <c r="T102" s="39">
        <f>IF(($Q102     =0),0,($S102     /$Q102     ))</f>
        <v>0.10716286309412573</v>
      </c>
      <c r="U102" s="39">
        <f>IF(($P102     =0),0,(($H102     /$P102     )-1))</f>
        <v>-0.51008822505108975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82626650</v>
      </c>
      <c r="E105" s="33">
        <v>82626650</v>
      </c>
      <c r="F105" s="33">
        <v>20533976</v>
      </c>
      <c r="G105" s="38">
        <f t="shared" ref="G105:G136" si="24">IF(($D105     =0),0,($F105     /$D105     ))</f>
        <v>0.24851517034758155</v>
      </c>
      <c r="H105" s="33">
        <v>36853602</v>
      </c>
      <c r="I105" s="38">
        <f t="shared" ref="I105:I136" si="25">IF(($D105     =0),0,($H105     /$D105     ))</f>
        <v>0.44602561038115429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57387578</v>
      </c>
      <c r="O105" s="38">
        <f t="shared" ref="O105:O136" si="29">IF(($D105     =0),0,($N105     /$D105     ))</f>
        <v>0.69454078072873582</v>
      </c>
      <c r="P105" s="33">
        <v>54780186</v>
      </c>
      <c r="Q105" s="33">
        <v>80087080</v>
      </c>
      <c r="R105" s="33">
        <v>80087080</v>
      </c>
      <c r="S105" s="33">
        <v>35725488</v>
      </c>
      <c r="T105" s="38">
        <f t="shared" ref="T105:T136" si="30">IF(($Q105     =0),0,($S105     /$Q105     ))</f>
        <v>0.44608303861247034</v>
      </c>
      <c r="U105" s="38">
        <f t="shared" ref="U105:U136" si="31">IF(($P105     =0),0,(($H105     /$P105     )-1))</f>
        <v>-0.32724576729257548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82626650</v>
      </c>
      <c r="E106" s="34">
        <f>E105</f>
        <v>82626650</v>
      </c>
      <c r="F106" s="34">
        <f>F105</f>
        <v>20533976</v>
      </c>
      <c r="G106" s="39">
        <f t="shared" si="24"/>
        <v>0.24851517034758155</v>
      </c>
      <c r="H106" s="34">
        <f>H105</f>
        <v>36853602</v>
      </c>
      <c r="I106" s="39">
        <f t="shared" si="25"/>
        <v>0.44602561038115429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57387578</v>
      </c>
      <c r="O106" s="39">
        <f t="shared" si="29"/>
        <v>0.69454078072873582</v>
      </c>
      <c r="P106" s="34">
        <f>P105</f>
        <v>54780186</v>
      </c>
      <c r="Q106" s="34">
        <f>Q105</f>
        <v>80087080</v>
      </c>
      <c r="R106" s="34">
        <f>R105</f>
        <v>80087080</v>
      </c>
      <c r="S106" s="34">
        <f>S105</f>
        <v>35725488</v>
      </c>
      <c r="T106" s="39">
        <f t="shared" si="30"/>
        <v>0.44608303861247034</v>
      </c>
      <c r="U106" s="39">
        <f t="shared" si="31"/>
        <v>-0.32724576729257548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147641048</v>
      </c>
      <c r="E107" s="33">
        <v>147641048</v>
      </c>
      <c r="F107" s="33">
        <v>61506368</v>
      </c>
      <c r="G107" s="38">
        <f t="shared" si="24"/>
        <v>0.41659395427753942</v>
      </c>
      <c r="H107" s="33">
        <v>53243602</v>
      </c>
      <c r="I107" s="38">
        <f t="shared" si="25"/>
        <v>0.36062871891833226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114749970</v>
      </c>
      <c r="O107" s="38">
        <f t="shared" si="29"/>
        <v>0.77722267319587168</v>
      </c>
      <c r="P107" s="33">
        <v>130836850</v>
      </c>
      <c r="Q107" s="33">
        <v>141345072</v>
      </c>
      <c r="R107" s="33">
        <v>141345072</v>
      </c>
      <c r="S107" s="33">
        <v>67231725</v>
      </c>
      <c r="T107" s="38">
        <f t="shared" si="30"/>
        <v>0.47565666102600307</v>
      </c>
      <c r="U107" s="38">
        <f t="shared" si="31"/>
        <v>-0.59305347079205895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10752300</v>
      </c>
      <c r="E108" s="33">
        <v>10752300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64050</v>
      </c>
      <c r="Q108" s="33">
        <v>12292740</v>
      </c>
      <c r="R108" s="33">
        <v>12292740</v>
      </c>
      <c r="S108" s="33">
        <v>0</v>
      </c>
      <c r="T108" s="38">
        <f t="shared" si="30"/>
        <v>0</v>
      </c>
      <c r="U108" s="38">
        <f t="shared" si="31"/>
        <v>-1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12548760</v>
      </c>
      <c r="E109" s="33">
        <v>12548760</v>
      </c>
      <c r="F109" s="33">
        <v>0</v>
      </c>
      <c r="G109" s="38">
        <f t="shared" si="24"/>
        <v>0</v>
      </c>
      <c r="H109" s="33">
        <v>12548760</v>
      </c>
      <c r="I109" s="38">
        <f t="shared" si="25"/>
        <v>1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12548760</v>
      </c>
      <c r="O109" s="38">
        <f t="shared" si="29"/>
        <v>1</v>
      </c>
      <c r="P109" s="33">
        <v>21288000</v>
      </c>
      <c r="Q109" s="33">
        <v>21288000</v>
      </c>
      <c r="R109" s="33">
        <v>21288000</v>
      </c>
      <c r="S109" s="33">
        <v>0</v>
      </c>
      <c r="T109" s="38">
        <f t="shared" si="30"/>
        <v>0</v>
      </c>
      <c r="U109" s="38">
        <f t="shared" si="31"/>
        <v>-0.41052423900789181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233214000</v>
      </c>
      <c r="E110" s="33">
        <v>233214000</v>
      </c>
      <c r="F110" s="33">
        <v>97173000</v>
      </c>
      <c r="G110" s="38">
        <f t="shared" si="24"/>
        <v>0.41666881062028865</v>
      </c>
      <c r="H110" s="33">
        <v>77677000</v>
      </c>
      <c r="I110" s="38">
        <f t="shared" si="25"/>
        <v>0.33307177099144991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174850000</v>
      </c>
      <c r="O110" s="38">
        <f t="shared" si="29"/>
        <v>0.74974058161173862</v>
      </c>
      <c r="P110" s="33">
        <v>211540495</v>
      </c>
      <c r="Q110" s="33">
        <v>222845997</v>
      </c>
      <c r="R110" s="33">
        <v>222845997</v>
      </c>
      <c r="S110" s="33">
        <v>110953000</v>
      </c>
      <c r="T110" s="38">
        <f t="shared" si="30"/>
        <v>0.49789092688974801</v>
      </c>
      <c r="U110" s="38">
        <f t="shared" si="31"/>
        <v>-0.63280316612665577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3611000</v>
      </c>
      <c r="E111" s="33">
        <v>3611000</v>
      </c>
      <c r="F111" s="33">
        <v>677159</v>
      </c>
      <c r="G111" s="38">
        <f t="shared" si="24"/>
        <v>0.18752672389919689</v>
      </c>
      <c r="H111" s="33">
        <v>1027635</v>
      </c>
      <c r="I111" s="38">
        <f t="shared" si="25"/>
        <v>0.28458460260315704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1704794</v>
      </c>
      <c r="O111" s="38">
        <f t="shared" si="29"/>
        <v>0.47211132650235393</v>
      </c>
      <c r="P111" s="33">
        <v>2000777</v>
      </c>
      <c r="Q111" s="33">
        <v>4468000</v>
      </c>
      <c r="R111" s="33">
        <v>4468000</v>
      </c>
      <c r="S111" s="33">
        <v>1332179</v>
      </c>
      <c r="T111" s="38">
        <f t="shared" si="30"/>
        <v>0.29816002685765441</v>
      </c>
      <c r="U111" s="38">
        <f t="shared" si="31"/>
        <v>-0.48638204057723577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407767108</v>
      </c>
      <c r="E112" s="34">
        <f>SUM(E107:E111)</f>
        <v>407767108</v>
      </c>
      <c r="F112" s="34">
        <f>SUM(F107:F111)</f>
        <v>159356527</v>
      </c>
      <c r="G112" s="39">
        <f t="shared" si="24"/>
        <v>0.39080279864063977</v>
      </c>
      <c r="H112" s="34">
        <f>SUM(H107:H111)</f>
        <v>144496997</v>
      </c>
      <c r="I112" s="39">
        <f t="shared" si="25"/>
        <v>0.3543615808266713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303853524</v>
      </c>
      <c r="O112" s="39">
        <f t="shared" si="29"/>
        <v>0.74516437946731107</v>
      </c>
      <c r="P112" s="34">
        <f>SUM(P107:P111)</f>
        <v>365730172</v>
      </c>
      <c r="Q112" s="34">
        <f>SUM(Q107:Q111)</f>
        <v>402239809</v>
      </c>
      <c r="R112" s="34">
        <f>SUM(R107:R111)</f>
        <v>402239809</v>
      </c>
      <c r="S112" s="34">
        <f>SUM(S107:S111)</f>
        <v>179516904</v>
      </c>
      <c r="T112" s="39">
        <f t="shared" si="30"/>
        <v>0.44629323101135421</v>
      </c>
      <c r="U112" s="39">
        <f t="shared" si="31"/>
        <v>-0.60490818624611586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1472636</v>
      </c>
      <c r="G113" s="38">
        <f t="shared" si="24"/>
        <v>0</v>
      </c>
      <c r="H113" s="33">
        <v>2564031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4036667</v>
      </c>
      <c r="O113" s="38">
        <f t="shared" si="29"/>
        <v>0</v>
      </c>
      <c r="P113" s="33">
        <v>3253533</v>
      </c>
      <c r="Q113" s="33">
        <v>0</v>
      </c>
      <c r="R113" s="33">
        <v>0</v>
      </c>
      <c r="S113" s="33">
        <v>2567985</v>
      </c>
      <c r="T113" s="38">
        <f t="shared" si="30"/>
        <v>0</v>
      </c>
      <c r="U113" s="38">
        <f t="shared" si="31"/>
        <v>-0.21192408375756444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58420683</v>
      </c>
      <c r="E114" s="33">
        <v>58420683</v>
      </c>
      <c r="F114" s="33">
        <v>24221250</v>
      </c>
      <c r="G114" s="38">
        <f t="shared" si="24"/>
        <v>0.41460059616215034</v>
      </c>
      <c r="H114" s="33">
        <v>19377000</v>
      </c>
      <c r="I114" s="38">
        <f t="shared" si="25"/>
        <v>0.33168047692972025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43598250</v>
      </c>
      <c r="O114" s="38">
        <f t="shared" si="29"/>
        <v>0.74628107309187053</v>
      </c>
      <c r="P114" s="33">
        <v>46524000</v>
      </c>
      <c r="Q114" s="33">
        <v>55295088</v>
      </c>
      <c r="R114" s="33">
        <v>55295088</v>
      </c>
      <c r="S114" s="33">
        <v>21766500</v>
      </c>
      <c r="T114" s="38">
        <f t="shared" si="30"/>
        <v>0.3936425600769457</v>
      </c>
      <c r="U114" s="38">
        <f t="shared" si="31"/>
        <v>-0.58350528759350007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7836200</v>
      </c>
      <c r="E115" s="33">
        <v>7836200</v>
      </c>
      <c r="F115" s="33">
        <v>3267790</v>
      </c>
      <c r="G115" s="38">
        <f t="shared" si="24"/>
        <v>0.41701207217784131</v>
      </c>
      <c r="H115" s="33">
        <v>2620370</v>
      </c>
      <c r="I115" s="38">
        <f t="shared" si="25"/>
        <v>0.33439294556034815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5888160</v>
      </c>
      <c r="O115" s="38">
        <f t="shared" si="29"/>
        <v>0.75140501773818946</v>
      </c>
      <c r="P115" s="33">
        <v>6970800</v>
      </c>
      <c r="Q115" s="33">
        <v>8863600</v>
      </c>
      <c r="R115" s="33">
        <v>8863600</v>
      </c>
      <c r="S115" s="33">
        <v>3563800</v>
      </c>
      <c r="T115" s="38">
        <f t="shared" si="30"/>
        <v>0.40207139311340767</v>
      </c>
      <c r="U115" s="38">
        <f t="shared" si="31"/>
        <v>-0.62409336087680034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11091000</v>
      </c>
      <c r="E116" s="33">
        <v>11091000</v>
      </c>
      <c r="F116" s="33">
        <v>4055750</v>
      </c>
      <c r="G116" s="38">
        <f t="shared" si="24"/>
        <v>0.36567937967721575</v>
      </c>
      <c r="H116" s="33">
        <v>3244500</v>
      </c>
      <c r="I116" s="38">
        <f t="shared" si="25"/>
        <v>0.29253448742223426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7300250</v>
      </c>
      <c r="O116" s="38">
        <f t="shared" si="29"/>
        <v>0.65821386709944996</v>
      </c>
      <c r="P116" s="33">
        <v>8568000</v>
      </c>
      <c r="Q116" s="33">
        <v>10730750</v>
      </c>
      <c r="R116" s="33">
        <v>10730750</v>
      </c>
      <c r="S116" s="33">
        <v>4325750</v>
      </c>
      <c r="T116" s="38">
        <f t="shared" si="30"/>
        <v>0.4031172098874729</v>
      </c>
      <c r="U116" s="38">
        <f t="shared" si="31"/>
        <v>-0.62132352941176472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3610715</v>
      </c>
      <c r="E117" s="33">
        <v>3610715</v>
      </c>
      <c r="F117" s="33">
        <v>877488</v>
      </c>
      <c r="G117" s="38">
        <f t="shared" si="24"/>
        <v>0.24302333471348472</v>
      </c>
      <c r="H117" s="33">
        <v>1493444</v>
      </c>
      <c r="I117" s="38">
        <f t="shared" si="25"/>
        <v>0.41361447801889656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2370932</v>
      </c>
      <c r="O117" s="38">
        <f t="shared" si="29"/>
        <v>0.65663781273238131</v>
      </c>
      <c r="P117" s="33">
        <v>-5333607</v>
      </c>
      <c r="Q117" s="33">
        <v>4447530</v>
      </c>
      <c r="R117" s="33">
        <v>4447530</v>
      </c>
      <c r="S117" s="33">
        <v>1128886</v>
      </c>
      <c r="T117" s="38">
        <f t="shared" si="30"/>
        <v>0.25382313328971362</v>
      </c>
      <c r="U117" s="38">
        <f t="shared" si="31"/>
        <v>-1.2800063821725147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6219480</v>
      </c>
      <c r="E119" s="33">
        <v>6219480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2987004</v>
      </c>
      <c r="R119" s="33">
        <v>2987004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87178078</v>
      </c>
      <c r="E121" s="34">
        <f>SUM(E113:E120)</f>
        <v>87178078</v>
      </c>
      <c r="F121" s="34">
        <f>SUM(F113:F120)</f>
        <v>33894914</v>
      </c>
      <c r="G121" s="39">
        <f t="shared" si="24"/>
        <v>0.38880088638797472</v>
      </c>
      <c r="H121" s="34">
        <f>SUM(H113:H120)</f>
        <v>29299345</v>
      </c>
      <c r="I121" s="39">
        <f t="shared" si="25"/>
        <v>0.33608615459496594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63194259</v>
      </c>
      <c r="O121" s="39">
        <f t="shared" si="29"/>
        <v>0.72488704098294066</v>
      </c>
      <c r="P121" s="34">
        <f>SUM(P113:P120)</f>
        <v>59982726</v>
      </c>
      <c r="Q121" s="34">
        <f>SUM(Q113:Q120)</f>
        <v>82323972</v>
      </c>
      <c r="R121" s="34">
        <f>SUM(R113:R120)</f>
        <v>82323972</v>
      </c>
      <c r="S121" s="34">
        <f>SUM(S113:S120)</f>
        <v>33352921</v>
      </c>
      <c r="T121" s="39">
        <f t="shared" si="30"/>
        <v>0.40514227131800684</v>
      </c>
      <c r="U121" s="39">
        <f t="shared" si="31"/>
        <v>-0.51153695482262673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137519269</v>
      </c>
      <c r="E122" s="33">
        <v>137519269</v>
      </c>
      <c r="F122" s="33">
        <v>57298112</v>
      </c>
      <c r="G122" s="38">
        <f t="shared" si="24"/>
        <v>0.41665515252266211</v>
      </c>
      <c r="H122" s="33">
        <v>45840025</v>
      </c>
      <c r="I122" s="38">
        <f t="shared" si="25"/>
        <v>0.3333352869989441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103138137</v>
      </c>
      <c r="O122" s="38">
        <f t="shared" si="29"/>
        <v>0.74999043952160627</v>
      </c>
      <c r="P122" s="33">
        <v>131366500</v>
      </c>
      <c r="Q122" s="33">
        <v>139242494</v>
      </c>
      <c r="R122" s="33">
        <v>139242494</v>
      </c>
      <c r="S122" s="33">
        <v>71643591</v>
      </c>
      <c r="T122" s="38">
        <f t="shared" si="30"/>
        <v>0.51452389957910405</v>
      </c>
      <c r="U122" s="38">
        <f t="shared" si="31"/>
        <v>-0.65105239920375446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130000</v>
      </c>
      <c r="R123" s="33">
        <v>130000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235889844</v>
      </c>
      <c r="E124" s="33">
        <v>235889844</v>
      </c>
      <c r="F124" s="33">
        <v>91780782</v>
      </c>
      <c r="G124" s="38">
        <f t="shared" si="24"/>
        <v>0.38908322818679725</v>
      </c>
      <c r="H124" s="33">
        <v>74977563</v>
      </c>
      <c r="I124" s="38">
        <f t="shared" si="25"/>
        <v>0.31784989861623714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166758345</v>
      </c>
      <c r="O124" s="38">
        <f t="shared" si="29"/>
        <v>0.70693312680303444</v>
      </c>
      <c r="P124" s="33">
        <v>196226588</v>
      </c>
      <c r="Q124" s="33">
        <v>220650840</v>
      </c>
      <c r="R124" s="33">
        <v>220650840</v>
      </c>
      <c r="S124" s="33">
        <v>103211330</v>
      </c>
      <c r="T124" s="38">
        <f t="shared" si="30"/>
        <v>0.46775860903135469</v>
      </c>
      <c r="U124" s="38">
        <f t="shared" si="31"/>
        <v>-0.617903140628425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72380004</v>
      </c>
      <c r="E125" s="33">
        <v>72380004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72630000</v>
      </c>
      <c r="R125" s="33">
        <v>72630000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445789117</v>
      </c>
      <c r="E126" s="34">
        <f>SUM(E122:E125)</f>
        <v>445789117</v>
      </c>
      <c r="F126" s="34">
        <f>SUM(F122:F125)</f>
        <v>149078894</v>
      </c>
      <c r="G126" s="39">
        <f t="shared" si="24"/>
        <v>0.33441573227100563</v>
      </c>
      <c r="H126" s="34">
        <f>SUM(H122:H125)</f>
        <v>120817588</v>
      </c>
      <c r="I126" s="39">
        <f t="shared" si="25"/>
        <v>0.27101959961036914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269896482</v>
      </c>
      <c r="O126" s="39">
        <f t="shared" si="29"/>
        <v>0.60543533188137477</v>
      </c>
      <c r="P126" s="34">
        <f>SUM(P122:P125)</f>
        <v>327593088</v>
      </c>
      <c r="Q126" s="34">
        <f>SUM(Q122:Q125)</f>
        <v>432653334</v>
      </c>
      <c r="R126" s="34">
        <f>SUM(R122:R125)</f>
        <v>432653334</v>
      </c>
      <c r="S126" s="34">
        <f>SUM(S122:S125)</f>
        <v>174854921</v>
      </c>
      <c r="T126" s="39">
        <f t="shared" si="30"/>
        <v>0.4041455531693649</v>
      </c>
      <c r="U126" s="39">
        <f t="shared" si="31"/>
        <v>-0.63119616247825105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57093966</v>
      </c>
      <c r="E127" s="33">
        <v>57093966</v>
      </c>
      <c r="F127" s="33">
        <v>18791569</v>
      </c>
      <c r="G127" s="38">
        <f t="shared" si="24"/>
        <v>0.32913406295859704</v>
      </c>
      <c r="H127" s="33">
        <v>15031679</v>
      </c>
      <c r="I127" s="38">
        <f t="shared" si="25"/>
        <v>0.26327964324636338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33823248</v>
      </c>
      <c r="O127" s="38">
        <f t="shared" si="29"/>
        <v>0.59241370620496048</v>
      </c>
      <c r="P127" s="33">
        <v>35460219</v>
      </c>
      <c r="Q127" s="33">
        <v>62323833</v>
      </c>
      <c r="R127" s="33">
        <v>62323833</v>
      </c>
      <c r="S127" s="33">
        <v>16228108</v>
      </c>
      <c r="T127" s="38">
        <f t="shared" si="30"/>
        <v>0.26038366414337832</v>
      </c>
      <c r="U127" s="38">
        <f t="shared" si="31"/>
        <v>-0.57609740086489603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145819000</v>
      </c>
      <c r="E130" s="33">
        <v>145819000</v>
      </c>
      <c r="F130" s="33">
        <v>60758000</v>
      </c>
      <c r="G130" s="38">
        <f t="shared" si="24"/>
        <v>0.41666723815140688</v>
      </c>
      <c r="H130" s="33">
        <v>48606000</v>
      </c>
      <c r="I130" s="38">
        <f t="shared" si="25"/>
        <v>0.33333104739437247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109364000</v>
      </c>
      <c r="O130" s="38">
        <f t="shared" si="29"/>
        <v>0.74999828554577941</v>
      </c>
      <c r="P130" s="33">
        <v>131321000</v>
      </c>
      <c r="Q130" s="33">
        <v>165931000</v>
      </c>
      <c r="R130" s="33">
        <v>165931000</v>
      </c>
      <c r="S130" s="33">
        <v>69023000</v>
      </c>
      <c r="T130" s="38">
        <f t="shared" si="30"/>
        <v>0.41597410972030541</v>
      </c>
      <c r="U130" s="38">
        <f t="shared" si="31"/>
        <v>-0.62986879478529711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202912966</v>
      </c>
      <c r="E132" s="34">
        <f>SUM(E127:E131)</f>
        <v>202912966</v>
      </c>
      <c r="F132" s="34">
        <f>SUM(F127:F131)</f>
        <v>79549569</v>
      </c>
      <c r="G132" s="39">
        <f t="shared" si="24"/>
        <v>0.39203787992532718</v>
      </c>
      <c r="H132" s="34">
        <f>SUM(H127:H131)</f>
        <v>63637679</v>
      </c>
      <c r="I132" s="39">
        <f t="shared" si="25"/>
        <v>0.31362056478933931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143187248</v>
      </c>
      <c r="O132" s="39">
        <f t="shared" si="29"/>
        <v>0.70565844471466643</v>
      </c>
      <c r="P132" s="34">
        <f>SUM(P127:P131)</f>
        <v>166781219</v>
      </c>
      <c r="Q132" s="34">
        <f>SUM(Q127:Q131)</f>
        <v>228254833</v>
      </c>
      <c r="R132" s="34">
        <f>SUM(R127:R131)</f>
        <v>228254833</v>
      </c>
      <c r="S132" s="34">
        <f>SUM(S127:S131)</f>
        <v>85251108</v>
      </c>
      <c r="T132" s="39">
        <f t="shared" si="30"/>
        <v>0.37349092187677796</v>
      </c>
      <c r="U132" s="39">
        <f t="shared" si="31"/>
        <v>-0.61843618015527269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7045905</v>
      </c>
      <c r="E133" s="33">
        <v>7045905</v>
      </c>
      <c r="F133" s="33">
        <v>3029396</v>
      </c>
      <c r="G133" s="38">
        <f t="shared" si="24"/>
        <v>0.42995129795249865</v>
      </c>
      <c r="H133" s="33">
        <v>3333512</v>
      </c>
      <c r="I133" s="38">
        <f t="shared" si="25"/>
        <v>0.47311338997616348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6362908</v>
      </c>
      <c r="O133" s="38">
        <f t="shared" si="29"/>
        <v>0.90306468792866212</v>
      </c>
      <c r="P133" s="33">
        <v>5907776</v>
      </c>
      <c r="Q133" s="33">
        <v>8310057</v>
      </c>
      <c r="R133" s="33">
        <v>8310057</v>
      </c>
      <c r="S133" s="33">
        <v>2823331</v>
      </c>
      <c r="T133" s="38">
        <f t="shared" si="30"/>
        <v>0.33974869245782552</v>
      </c>
      <c r="U133" s="38">
        <f t="shared" si="31"/>
        <v>-0.43574163949344047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33467000</v>
      </c>
      <c r="E134" s="33">
        <v>33467000</v>
      </c>
      <c r="F134" s="33">
        <v>13945000</v>
      </c>
      <c r="G134" s="38">
        <f t="shared" si="24"/>
        <v>0.41667911674186514</v>
      </c>
      <c r="H134" s="33">
        <v>11156000</v>
      </c>
      <c r="I134" s="38">
        <f t="shared" si="25"/>
        <v>0.33334329339349211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25101000</v>
      </c>
      <c r="O134" s="38">
        <f t="shared" si="29"/>
        <v>0.7500224101353572</v>
      </c>
      <c r="P134" s="33">
        <v>14514000</v>
      </c>
      <c r="Q134" s="33">
        <v>32255000</v>
      </c>
      <c r="R134" s="33">
        <v>32255000</v>
      </c>
      <c r="S134" s="33">
        <v>0</v>
      </c>
      <c r="T134" s="38">
        <f t="shared" si="30"/>
        <v>0</v>
      </c>
      <c r="U134" s="38">
        <f t="shared" si="31"/>
        <v>-0.23136282210279735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5370168</v>
      </c>
      <c r="E135" s="33">
        <v>5370168</v>
      </c>
      <c r="F135" s="33">
        <v>15785</v>
      </c>
      <c r="G135" s="38">
        <f t="shared" si="24"/>
        <v>2.939386626265696E-3</v>
      </c>
      <c r="H135" s="33">
        <v>5660</v>
      </c>
      <c r="I135" s="38">
        <f t="shared" si="25"/>
        <v>1.0539707510081621E-3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21445</v>
      </c>
      <c r="O135" s="38">
        <f t="shared" si="29"/>
        <v>3.9933573772738583E-3</v>
      </c>
      <c r="P135" s="33">
        <v>318199</v>
      </c>
      <c r="Q135" s="33">
        <v>5364000</v>
      </c>
      <c r="R135" s="33">
        <v>5364000</v>
      </c>
      <c r="S135" s="33">
        <v>2717</v>
      </c>
      <c r="T135" s="38">
        <f t="shared" si="30"/>
        <v>5.0652498135719609E-4</v>
      </c>
      <c r="U135" s="38">
        <f t="shared" si="31"/>
        <v>-0.98221238910241704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24000000</v>
      </c>
      <c r="E136" s="33">
        <v>24000000</v>
      </c>
      <c r="F136" s="33">
        <v>10271673</v>
      </c>
      <c r="G136" s="38">
        <f t="shared" si="24"/>
        <v>0.42798637499999997</v>
      </c>
      <c r="H136" s="33">
        <v>7905842</v>
      </c>
      <c r="I136" s="38">
        <f t="shared" si="25"/>
        <v>0.32941008333333333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18177515</v>
      </c>
      <c r="O136" s="38">
        <f t="shared" si="29"/>
        <v>0.75739645833333336</v>
      </c>
      <c r="P136" s="33">
        <v>10870161</v>
      </c>
      <c r="Q136" s="33">
        <v>21710647</v>
      </c>
      <c r="R136" s="33">
        <v>21710647</v>
      </c>
      <c r="S136" s="33">
        <v>2167</v>
      </c>
      <c r="T136" s="38">
        <f t="shared" si="30"/>
        <v>9.9812778495270092E-5</v>
      </c>
      <c r="U136" s="38">
        <f t="shared" si="31"/>
        <v>-0.27270240063601636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69883073</v>
      </c>
      <c r="E137" s="34">
        <f>SUM(E133:E136)</f>
        <v>69883073</v>
      </c>
      <c r="F137" s="34">
        <f>SUM(F133:F136)</f>
        <v>27261854</v>
      </c>
      <c r="G137" s="39">
        <f t="shared" ref="G137:G170" si="32">IF(($D137     =0),0,($F137     /$D137     ))</f>
        <v>0.39010668577782776</v>
      </c>
      <c r="H137" s="34">
        <f>SUM(H133:H136)</f>
        <v>22401014</v>
      </c>
      <c r="I137" s="39">
        <f t="shared" ref="I137:I170" si="33">IF(($D137     =0),0,($H137     /$D137     ))</f>
        <v>0.32054992773428836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49662868</v>
      </c>
      <c r="O137" s="39">
        <f t="shared" ref="O137:O170" si="37">IF(($D137     =0),0,($N137     /$D137     ))</f>
        <v>0.71065661351211618</v>
      </c>
      <c r="P137" s="34">
        <f>SUM(P133:P136)</f>
        <v>31610136</v>
      </c>
      <c r="Q137" s="34">
        <f>SUM(Q133:Q136)</f>
        <v>67639704</v>
      </c>
      <c r="R137" s="34">
        <f>SUM(R133:R136)</f>
        <v>67639704</v>
      </c>
      <c r="S137" s="34">
        <f>SUM(S133:S136)</f>
        <v>2828215</v>
      </c>
      <c r="T137" s="39">
        <f t="shared" ref="T137:T170" si="38">IF(($Q137     =0),0,($S137     /$Q137     ))</f>
        <v>4.1812941700631927E-2</v>
      </c>
      <c r="U137" s="39">
        <f t="shared" ref="U137:U170" si="39">IF(($P137     =0),0,(($H137     /$P137     )-1))</f>
        <v>-0.29133446309753297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12357300</v>
      </c>
      <c r="E138" s="33">
        <v>12357300</v>
      </c>
      <c r="F138" s="33">
        <v>5148900</v>
      </c>
      <c r="G138" s="38">
        <f t="shared" si="32"/>
        <v>0.41666868976232674</v>
      </c>
      <c r="H138" s="33">
        <v>4119150</v>
      </c>
      <c r="I138" s="38">
        <f t="shared" si="33"/>
        <v>0.33333737952465342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9268050</v>
      </c>
      <c r="O138" s="38">
        <f t="shared" si="37"/>
        <v>0.75000606928698021</v>
      </c>
      <c r="P138" s="33">
        <v>10084170</v>
      </c>
      <c r="Q138" s="33">
        <v>12239280</v>
      </c>
      <c r="R138" s="33">
        <v>12239280</v>
      </c>
      <c r="S138" s="33">
        <v>5799450</v>
      </c>
      <c r="T138" s="38">
        <f t="shared" si="38"/>
        <v>0.4738391474008275</v>
      </c>
      <c r="U138" s="38">
        <f t="shared" si="39"/>
        <v>-0.591523149649401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31522670</v>
      </c>
      <c r="E139" s="33">
        <v>31522670</v>
      </c>
      <c r="F139" s="33">
        <v>13134360</v>
      </c>
      <c r="G139" s="38">
        <f t="shared" si="32"/>
        <v>0.41666394375857119</v>
      </c>
      <c r="H139" s="33">
        <v>10507488</v>
      </c>
      <c r="I139" s="38">
        <f t="shared" si="33"/>
        <v>0.33333115500685695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23641848</v>
      </c>
      <c r="O139" s="38">
        <f t="shared" si="37"/>
        <v>0.74999509876542814</v>
      </c>
      <c r="P139" s="33">
        <v>0</v>
      </c>
      <c r="Q139" s="33">
        <v>32780115</v>
      </c>
      <c r="R139" s="33">
        <v>32780115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500000</v>
      </c>
      <c r="R141" s="33">
        <v>500000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43879970</v>
      </c>
      <c r="E144" s="34">
        <f>SUM(E138:E143)</f>
        <v>43879970</v>
      </c>
      <c r="F144" s="34">
        <f>SUM(F138:F143)</f>
        <v>18283260</v>
      </c>
      <c r="G144" s="39">
        <f t="shared" si="32"/>
        <v>0.41666528030898836</v>
      </c>
      <c r="H144" s="34">
        <f>SUM(H138:H143)</f>
        <v>14626638</v>
      </c>
      <c r="I144" s="39">
        <f t="shared" si="33"/>
        <v>0.3333329079304293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32909898</v>
      </c>
      <c r="O144" s="39">
        <f t="shared" si="37"/>
        <v>0.74999818823941766</v>
      </c>
      <c r="P144" s="34">
        <f>SUM(P138:P143)</f>
        <v>10084170</v>
      </c>
      <c r="Q144" s="34">
        <f>SUM(Q138:Q143)</f>
        <v>45519395</v>
      </c>
      <c r="R144" s="34">
        <f>SUM(R138:R143)</f>
        <v>45519395</v>
      </c>
      <c r="S144" s="34">
        <f>SUM(S138:S143)</f>
        <v>5799450</v>
      </c>
      <c r="T144" s="39">
        <f t="shared" si="38"/>
        <v>0.12740613094703918</v>
      </c>
      <c r="U144" s="39">
        <f t="shared" si="39"/>
        <v>0.45045531759182955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33550800</v>
      </c>
      <c r="E146" s="33">
        <v>33550800</v>
      </c>
      <c r="F146" s="33">
        <v>17180302</v>
      </c>
      <c r="G146" s="38">
        <f t="shared" si="32"/>
        <v>0.51206832623961274</v>
      </c>
      <c r="H146" s="33">
        <v>13744201</v>
      </c>
      <c r="I146" s="38">
        <f t="shared" si="33"/>
        <v>0.40965345088641703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30924503</v>
      </c>
      <c r="O146" s="38">
        <f t="shared" si="37"/>
        <v>0.92172177712602976</v>
      </c>
      <c r="P146" s="33">
        <v>33730804</v>
      </c>
      <c r="Q146" s="33">
        <v>34796322</v>
      </c>
      <c r="R146" s="33">
        <v>34796322</v>
      </c>
      <c r="S146" s="33">
        <v>18534874</v>
      </c>
      <c r="T146" s="38">
        <f t="shared" si="38"/>
        <v>0.53266761929608542</v>
      </c>
      <c r="U146" s="38">
        <f t="shared" si="39"/>
        <v>-0.59253265946462474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44280000</v>
      </c>
      <c r="E147" s="33">
        <v>44280000</v>
      </c>
      <c r="F147" s="33">
        <v>44280000</v>
      </c>
      <c r="G147" s="38">
        <f t="shared" si="32"/>
        <v>1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44280000</v>
      </c>
      <c r="O147" s="38">
        <f t="shared" si="37"/>
        <v>1</v>
      </c>
      <c r="P147" s="33">
        <v>54280000</v>
      </c>
      <c r="Q147" s="33">
        <v>44280000</v>
      </c>
      <c r="R147" s="33">
        <v>44280000</v>
      </c>
      <c r="S147" s="33">
        <v>10000000</v>
      </c>
      <c r="T147" s="38">
        <f t="shared" si="38"/>
        <v>0.22583559168925021</v>
      </c>
      <c r="U147" s="38">
        <f t="shared" si="39"/>
        <v>-1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122043000</v>
      </c>
      <c r="E148" s="33">
        <v>122043000</v>
      </c>
      <c r="F148" s="33">
        <v>50851000</v>
      </c>
      <c r="G148" s="38">
        <f t="shared" si="32"/>
        <v>0.41666461820833639</v>
      </c>
      <c r="H148" s="33">
        <v>40681000</v>
      </c>
      <c r="I148" s="38">
        <f t="shared" si="33"/>
        <v>0.33333333333333331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91532000</v>
      </c>
      <c r="O148" s="38">
        <f t="shared" si="37"/>
        <v>0.74999795154166971</v>
      </c>
      <c r="P148" s="33">
        <v>92810000</v>
      </c>
      <c r="Q148" s="33">
        <v>0</v>
      </c>
      <c r="R148" s="33">
        <v>0</v>
      </c>
      <c r="S148" s="33">
        <v>40576000</v>
      </c>
      <c r="T148" s="38">
        <f t="shared" si="38"/>
        <v>0</v>
      </c>
      <c r="U148" s="38">
        <f t="shared" si="39"/>
        <v>-0.56167438853571816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473222000</v>
      </c>
      <c r="E149" s="33">
        <v>473222000</v>
      </c>
      <c r="F149" s="33">
        <v>197176000</v>
      </c>
      <c r="G149" s="38">
        <f t="shared" si="32"/>
        <v>0.4166670188621831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197176000</v>
      </c>
      <c r="O149" s="38">
        <f t="shared" si="37"/>
        <v>0.4166670188621831</v>
      </c>
      <c r="P149" s="33">
        <v>202491000</v>
      </c>
      <c r="Q149" s="33">
        <v>449897000</v>
      </c>
      <c r="R149" s="33">
        <v>449897000</v>
      </c>
      <c r="S149" s="33">
        <v>0</v>
      </c>
      <c r="T149" s="38">
        <f t="shared" si="38"/>
        <v>0</v>
      </c>
      <c r="U149" s="38">
        <f t="shared" si="39"/>
        <v>-1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673095800</v>
      </c>
      <c r="E150" s="34">
        <f>SUM(E145:E149)</f>
        <v>673095800</v>
      </c>
      <c r="F150" s="34">
        <f>SUM(F145:F149)</f>
        <v>309487302</v>
      </c>
      <c r="G150" s="39">
        <f t="shared" si="32"/>
        <v>0.45979681049859472</v>
      </c>
      <c r="H150" s="34">
        <f>SUM(H145:H149)</f>
        <v>54425201</v>
      </c>
      <c r="I150" s="39">
        <f t="shared" si="33"/>
        <v>8.0858030907338896E-2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363912503</v>
      </c>
      <c r="O150" s="39">
        <f t="shared" si="37"/>
        <v>0.54065484140593356</v>
      </c>
      <c r="P150" s="34">
        <f>SUM(P145:P149)</f>
        <v>383311804</v>
      </c>
      <c r="Q150" s="34">
        <f>SUM(Q145:Q149)</f>
        <v>528973322</v>
      </c>
      <c r="R150" s="34">
        <f>SUM(R145:R149)</f>
        <v>528973322</v>
      </c>
      <c r="S150" s="34">
        <f>SUM(S145:S149)</f>
        <v>69110874</v>
      </c>
      <c r="T150" s="39">
        <f t="shared" si="38"/>
        <v>0.1306509631500849</v>
      </c>
      <c r="U150" s="39">
        <f t="shared" si="39"/>
        <v>-0.85801324031231763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1316500</v>
      </c>
      <c r="E152" s="33">
        <v>1316500</v>
      </c>
      <c r="F152" s="33">
        <v>45050</v>
      </c>
      <c r="G152" s="38">
        <f t="shared" si="32"/>
        <v>3.4219521458412457E-2</v>
      </c>
      <c r="H152" s="33">
        <v>44550</v>
      </c>
      <c r="I152" s="38">
        <f t="shared" si="33"/>
        <v>3.3839726547664262E-2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89600</v>
      </c>
      <c r="O152" s="38">
        <f t="shared" si="37"/>
        <v>6.8059248006076725E-2</v>
      </c>
      <c r="P152" s="33">
        <v>89850</v>
      </c>
      <c r="Q152" s="33">
        <v>1000500</v>
      </c>
      <c r="R152" s="33">
        <v>1000500</v>
      </c>
      <c r="S152" s="33">
        <v>44900</v>
      </c>
      <c r="T152" s="38">
        <f t="shared" si="38"/>
        <v>4.4877561219390308E-2</v>
      </c>
      <c r="U152" s="38">
        <f t="shared" si="39"/>
        <v>-0.5041736227045075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151196590</v>
      </c>
      <c r="E153" s="33">
        <v>151196590</v>
      </c>
      <c r="F153" s="33">
        <v>85885000</v>
      </c>
      <c r="G153" s="38">
        <f t="shared" si="32"/>
        <v>0.56803529762146088</v>
      </c>
      <c r="H153" s="33">
        <v>68708000</v>
      </c>
      <c r="I153" s="38">
        <f t="shared" si="33"/>
        <v>0.4544282380971687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154593000</v>
      </c>
      <c r="O153" s="38">
        <f t="shared" si="37"/>
        <v>1.0224635357186296</v>
      </c>
      <c r="P153" s="33">
        <v>188300000</v>
      </c>
      <c r="Q153" s="33">
        <v>138152250</v>
      </c>
      <c r="R153" s="33">
        <v>138152250</v>
      </c>
      <c r="S153" s="33">
        <v>96215000</v>
      </c>
      <c r="T153" s="38">
        <f t="shared" si="38"/>
        <v>0.69644178795495548</v>
      </c>
      <c r="U153" s="38">
        <f t="shared" si="39"/>
        <v>-0.63511417950079663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827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827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152513090</v>
      </c>
      <c r="E157" s="34">
        <f>SUM(E151:E156)</f>
        <v>152513090</v>
      </c>
      <c r="F157" s="34">
        <f>SUM(F151:F156)</f>
        <v>85930877</v>
      </c>
      <c r="G157" s="39">
        <f t="shared" si="32"/>
        <v>0.56343279780115918</v>
      </c>
      <c r="H157" s="34">
        <f>SUM(H151:H156)</f>
        <v>68752550</v>
      </c>
      <c r="I157" s="39">
        <f t="shared" si="33"/>
        <v>0.45079769874179326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154683427</v>
      </c>
      <c r="O157" s="39">
        <f t="shared" si="37"/>
        <v>1.0142304965429525</v>
      </c>
      <c r="P157" s="34">
        <f>SUM(P151:P156)</f>
        <v>188389850</v>
      </c>
      <c r="Q157" s="34">
        <f>SUM(Q151:Q156)</f>
        <v>139152750</v>
      </c>
      <c r="R157" s="34">
        <f>SUM(R151:R156)</f>
        <v>139152750</v>
      </c>
      <c r="S157" s="34">
        <f>SUM(S151:S156)</f>
        <v>96259900</v>
      </c>
      <c r="T157" s="39">
        <f t="shared" si="38"/>
        <v>0.69175707989960677</v>
      </c>
      <c r="U157" s="39">
        <f t="shared" si="39"/>
        <v>-0.63505172916693753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7806000</v>
      </c>
      <c r="E158" s="33">
        <v>7806000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7498000</v>
      </c>
      <c r="R158" s="33">
        <v>7498000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66976786</v>
      </c>
      <c r="E159" s="33">
        <v>66976786</v>
      </c>
      <c r="F159" s="33">
        <v>4135154</v>
      </c>
      <c r="G159" s="38">
        <f t="shared" si="32"/>
        <v>6.1740107983085366E-2</v>
      </c>
      <c r="H159" s="33">
        <v>57989803</v>
      </c>
      <c r="I159" s="38">
        <f t="shared" si="33"/>
        <v>0.86581943481133894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62124957</v>
      </c>
      <c r="O159" s="38">
        <f t="shared" si="37"/>
        <v>0.92755954279442432</v>
      </c>
      <c r="P159" s="33">
        <v>83281173</v>
      </c>
      <c r="Q159" s="33">
        <v>54730788</v>
      </c>
      <c r="R159" s="33">
        <v>54730788</v>
      </c>
      <c r="S159" s="33">
        <v>37481646</v>
      </c>
      <c r="T159" s="38">
        <f t="shared" si="38"/>
        <v>0.68483658594500774</v>
      </c>
      <c r="U159" s="38">
        <f t="shared" si="39"/>
        <v>-0.30368652468427648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500000</v>
      </c>
      <c r="R160" s="33">
        <v>500000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45364579</v>
      </c>
      <c r="E162" s="33">
        <v>45364579</v>
      </c>
      <c r="F162" s="33">
        <v>18901883</v>
      </c>
      <c r="G162" s="38">
        <f t="shared" si="32"/>
        <v>0.41666611741288284</v>
      </c>
      <c r="H162" s="33">
        <v>17256256</v>
      </c>
      <c r="I162" s="38">
        <f t="shared" si="33"/>
        <v>0.38039052451032335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36158139</v>
      </c>
      <c r="O162" s="38">
        <f t="shared" si="37"/>
        <v>0.79705664192320624</v>
      </c>
      <c r="P162" s="33">
        <v>19275905</v>
      </c>
      <c r="Q162" s="33">
        <v>42835392</v>
      </c>
      <c r="R162" s="33">
        <v>42835392</v>
      </c>
      <c r="S162" s="33">
        <v>0</v>
      </c>
      <c r="T162" s="38">
        <f t="shared" si="38"/>
        <v>0</v>
      </c>
      <c r="U162" s="38">
        <f t="shared" si="39"/>
        <v>-0.10477583283378911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120147365</v>
      </c>
      <c r="E163" s="34">
        <f>SUM(E158:E162)</f>
        <v>120147365</v>
      </c>
      <c r="F163" s="34">
        <f>SUM(F158:F162)</f>
        <v>23037037</v>
      </c>
      <c r="G163" s="39">
        <f t="shared" si="32"/>
        <v>0.19173984381596718</v>
      </c>
      <c r="H163" s="34">
        <f>SUM(H158:H162)</f>
        <v>75246059</v>
      </c>
      <c r="I163" s="39">
        <f t="shared" si="33"/>
        <v>0.62628139202220545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98283096</v>
      </c>
      <c r="O163" s="39">
        <f t="shared" si="37"/>
        <v>0.81802123583817254</v>
      </c>
      <c r="P163" s="34">
        <f>SUM(P158:P162)</f>
        <v>102557078</v>
      </c>
      <c r="Q163" s="34">
        <f>SUM(Q158:Q162)</f>
        <v>105564180</v>
      </c>
      <c r="R163" s="34">
        <f>SUM(R158:R162)</f>
        <v>105564180</v>
      </c>
      <c r="S163" s="34">
        <f>SUM(S158:S162)</f>
        <v>37481646</v>
      </c>
      <c r="T163" s="39">
        <f t="shared" si="38"/>
        <v>0.35506026760213549</v>
      </c>
      <c r="U163" s="39">
        <f t="shared" si="39"/>
        <v>-0.26630067405001534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4251000</v>
      </c>
      <c r="E164" s="33">
        <v>4251000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4084000</v>
      </c>
      <c r="R164" s="33">
        <v>4084000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27345760</v>
      </c>
      <c r="E166" s="33">
        <v>27345760</v>
      </c>
      <c r="F166" s="33">
        <v>11394110</v>
      </c>
      <c r="G166" s="38">
        <f t="shared" si="32"/>
        <v>0.4166682513120864</v>
      </c>
      <c r="H166" s="33">
        <v>9115710</v>
      </c>
      <c r="I166" s="38">
        <f t="shared" si="33"/>
        <v>0.33335003305814137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20509820</v>
      </c>
      <c r="O166" s="38">
        <f t="shared" si="37"/>
        <v>0.75001828437022777</v>
      </c>
      <c r="P166" s="33">
        <v>23051470</v>
      </c>
      <c r="Q166" s="33">
        <v>26269750</v>
      </c>
      <c r="R166" s="33">
        <v>26269750</v>
      </c>
      <c r="S166" s="33">
        <v>11230180</v>
      </c>
      <c r="T166" s="38">
        <f t="shared" si="38"/>
        <v>0.42749474205121862</v>
      </c>
      <c r="U166" s="38">
        <f t="shared" si="39"/>
        <v>-0.60454973153555935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31596760</v>
      </c>
      <c r="E169" s="34">
        <f>SUM(E164:E168)</f>
        <v>31596760</v>
      </c>
      <c r="F169" s="34">
        <f>SUM(F164:F168)</f>
        <v>11394110</v>
      </c>
      <c r="G169" s="39">
        <f t="shared" si="32"/>
        <v>0.36061007521024308</v>
      </c>
      <c r="H169" s="34">
        <f>SUM(H164:H168)</f>
        <v>9115710</v>
      </c>
      <c r="I169" s="39">
        <f t="shared" si="33"/>
        <v>0.28850141596796636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20509820</v>
      </c>
      <c r="O169" s="39">
        <f t="shared" si="37"/>
        <v>0.64911149117820943</v>
      </c>
      <c r="P169" s="34">
        <f>SUM(P164:P168)</f>
        <v>23051470</v>
      </c>
      <c r="Q169" s="34">
        <f>SUM(Q164:Q168)</f>
        <v>30353750</v>
      </c>
      <c r="R169" s="34">
        <f>SUM(R164:R168)</f>
        <v>30353750</v>
      </c>
      <c r="S169" s="34">
        <f>SUM(S164:S168)</f>
        <v>11230180</v>
      </c>
      <c r="T169" s="39">
        <f t="shared" si="38"/>
        <v>0.36997669151258084</v>
      </c>
      <c r="U169" s="39">
        <f t="shared" si="39"/>
        <v>-0.60454973153555935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2317389977</v>
      </c>
      <c r="E170" s="34">
        <f>SUM(E105,E107:E111,E113:E120,E122:E125,E127:E131,E133:E136,E138:E143,E145:E149,E151:E156,E158:E162,E164:E168)</f>
        <v>2317389977</v>
      </c>
      <c r="F170" s="34">
        <f>SUM(F105,F107:F111,F113:F120,F122:F125,F127:F131,F133:F136,F138:F143,F145:F149,F151:F156,F158:F162,F164:F168)</f>
        <v>917808320</v>
      </c>
      <c r="G170" s="39">
        <f t="shared" si="32"/>
        <v>0.39605259758142125</v>
      </c>
      <c r="H170" s="34">
        <f>SUM(H105,H107:H111,H113:H120,H122:H125,H127:H131,H133:H136,H138:H143,H145:H149,H151:H156,H158:H162,H164:H168)</f>
        <v>639672383</v>
      </c>
      <c r="I170" s="39">
        <f t="shared" si="33"/>
        <v>0.27603139279479155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1557480703</v>
      </c>
      <c r="O170" s="39">
        <f t="shared" si="37"/>
        <v>0.6720839903762128</v>
      </c>
      <c r="P170" s="34">
        <f>SUM(P105,P107:P111,P113:P120,P122:P125,P127:P131,P133:P136,P138:P143,P145:P149,P151:P156,P158:P162,P164:P168)</f>
        <v>1713871899</v>
      </c>
      <c r="Q170" s="34">
        <f>SUM(Q105,Q107:Q111,Q113:Q120,Q122:Q125,Q127:Q131,Q133:Q136,Q138:Q143,Q145:Q149,Q151:Q156,Q158:Q162,Q164:Q168)</f>
        <v>2142762129</v>
      </c>
      <c r="R170" s="34">
        <f>SUM(R105,R107:R111,R113:R120,R122:R125,R127:R131,R133:R136,R138:R143,R145:R149,R151:R156,R158:R162,R164:R168)</f>
        <v>2142762129</v>
      </c>
      <c r="S170" s="34">
        <f>SUM(S105,S107:S111,S113:S120,S122:S125,S127:S131,S133:S136,S138:S143,S145:S149,S151:S156,S158:S162,S164:S168)</f>
        <v>731411607</v>
      </c>
      <c r="T170" s="39">
        <f t="shared" si="38"/>
        <v>0.34134055157178861</v>
      </c>
      <c r="U170" s="39">
        <f t="shared" si="39"/>
        <v>-0.62676768119412407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1100</v>
      </c>
      <c r="E175" s="33">
        <v>1100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1100</v>
      </c>
      <c r="R175" s="33">
        <v>1100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110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110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1100</v>
      </c>
      <c r="E179" s="34">
        <f>SUM(E173:E178)</f>
        <v>1100</v>
      </c>
      <c r="F179" s="34">
        <f>SUM(F173:F178)</f>
        <v>0</v>
      </c>
      <c r="G179" s="39">
        <f t="shared" si="40"/>
        <v>0</v>
      </c>
      <c r="H179" s="34">
        <f>SUM(H173:H178)</f>
        <v>110</v>
      </c>
      <c r="I179" s="39">
        <f t="shared" si="41"/>
        <v>0.1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110</v>
      </c>
      <c r="O179" s="39">
        <f t="shared" si="45"/>
        <v>0.1</v>
      </c>
      <c r="P179" s="34">
        <f>SUM(P173:P178)</f>
        <v>0</v>
      </c>
      <c r="Q179" s="34">
        <f>SUM(Q173:Q178)</f>
        <v>1100</v>
      </c>
      <c r="R179" s="34">
        <f>SUM(R173:R178)</f>
        <v>1100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92782064</v>
      </c>
      <c r="E180" s="33">
        <v>92782064</v>
      </c>
      <c r="F180" s="33">
        <v>7840381</v>
      </c>
      <c r="G180" s="38">
        <f t="shared" si="40"/>
        <v>8.4503196652318494E-2</v>
      </c>
      <c r="H180" s="33">
        <v>6018226</v>
      </c>
      <c r="I180" s="38">
        <f t="shared" si="41"/>
        <v>6.4864109942628562E-2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13858607</v>
      </c>
      <c r="O180" s="38">
        <f t="shared" si="45"/>
        <v>0.14936730659494707</v>
      </c>
      <c r="P180" s="33">
        <v>15390064</v>
      </c>
      <c r="Q180" s="33">
        <v>30130608</v>
      </c>
      <c r="R180" s="33">
        <v>30130608</v>
      </c>
      <c r="S180" s="33">
        <v>5846263</v>
      </c>
      <c r="T180" s="38">
        <f t="shared" si="46"/>
        <v>0.19403070127227437</v>
      </c>
      <c r="U180" s="38">
        <f t="shared" si="47"/>
        <v>-0.60895380292115742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518781000</v>
      </c>
      <c r="E181" s="33">
        <v>518781000</v>
      </c>
      <c r="F181" s="33">
        <v>206575000</v>
      </c>
      <c r="G181" s="38">
        <f t="shared" si="40"/>
        <v>0.39819307183570718</v>
      </c>
      <c r="H181" s="33">
        <v>170712619</v>
      </c>
      <c r="I181" s="38">
        <f t="shared" si="41"/>
        <v>0.32906490214560674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377287619</v>
      </c>
      <c r="O181" s="38">
        <f t="shared" si="45"/>
        <v>0.72725797398131387</v>
      </c>
      <c r="P181" s="33">
        <v>458749000</v>
      </c>
      <c r="Q181" s="33">
        <v>474987000</v>
      </c>
      <c r="R181" s="33">
        <v>474987000</v>
      </c>
      <c r="S181" s="33">
        <v>245005000</v>
      </c>
      <c r="T181" s="38">
        <f t="shared" si="46"/>
        <v>0.51581411701793944</v>
      </c>
      <c r="U181" s="38">
        <f t="shared" si="47"/>
        <v>-0.62787358882526179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401747000</v>
      </c>
      <c r="E182" s="33">
        <v>401747000</v>
      </c>
      <c r="F182" s="33">
        <v>167395000</v>
      </c>
      <c r="G182" s="38">
        <f t="shared" si="40"/>
        <v>0.4166677038036376</v>
      </c>
      <c r="H182" s="33">
        <v>133916000</v>
      </c>
      <c r="I182" s="38">
        <f t="shared" si="41"/>
        <v>0.33333416304291008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301311000</v>
      </c>
      <c r="O182" s="38">
        <f t="shared" si="45"/>
        <v>0.75000186684654768</v>
      </c>
      <c r="P182" s="33">
        <v>372847000</v>
      </c>
      <c r="Q182" s="33">
        <v>385034004</v>
      </c>
      <c r="R182" s="33">
        <v>385034004</v>
      </c>
      <c r="S182" s="33">
        <v>199582000</v>
      </c>
      <c r="T182" s="38">
        <f t="shared" si="46"/>
        <v>0.518349023531958</v>
      </c>
      <c r="U182" s="38">
        <f t="shared" si="47"/>
        <v>-0.6408285436117227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42076956</v>
      </c>
      <c r="E184" s="33">
        <v>42076956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298</v>
      </c>
      <c r="Q184" s="33">
        <v>89174808</v>
      </c>
      <c r="R184" s="33">
        <v>89174808</v>
      </c>
      <c r="S184" s="33">
        <v>0</v>
      </c>
      <c r="T184" s="38">
        <f t="shared" si="46"/>
        <v>0</v>
      </c>
      <c r="U184" s="38">
        <f t="shared" si="47"/>
        <v>-1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1055387020</v>
      </c>
      <c r="E185" s="34">
        <f>SUM(E180:E184)</f>
        <v>1055387020</v>
      </c>
      <c r="F185" s="34">
        <f>SUM(F180:F184)</f>
        <v>381810381</v>
      </c>
      <c r="G185" s="39">
        <f t="shared" si="40"/>
        <v>0.3617728603484246</v>
      </c>
      <c r="H185" s="34">
        <f>SUM(H180:H184)</f>
        <v>310646845</v>
      </c>
      <c r="I185" s="39">
        <f t="shared" si="41"/>
        <v>0.29434400756605855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692457226</v>
      </c>
      <c r="O185" s="39">
        <f t="shared" si="45"/>
        <v>0.6561168679144832</v>
      </c>
      <c r="P185" s="34">
        <f>SUM(P180:P184)</f>
        <v>846986362</v>
      </c>
      <c r="Q185" s="34">
        <f>SUM(Q180:Q184)</f>
        <v>979326420</v>
      </c>
      <c r="R185" s="34">
        <f>SUM(R180:R184)</f>
        <v>979326420</v>
      </c>
      <c r="S185" s="34">
        <f>SUM(S180:S184)</f>
        <v>450433263</v>
      </c>
      <c r="T185" s="39">
        <f t="shared" si="46"/>
        <v>0.45994190884792019</v>
      </c>
      <c r="U185" s="39">
        <f t="shared" si="47"/>
        <v>-0.63323276626737468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1564400</v>
      </c>
      <c r="E188" s="33">
        <v>1564400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1504180</v>
      </c>
      <c r="R188" s="33">
        <v>1504180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56417000</v>
      </c>
      <c r="E190" s="33">
        <v>56417000</v>
      </c>
      <c r="F190" s="33">
        <v>23507072</v>
      </c>
      <c r="G190" s="38">
        <f t="shared" si="40"/>
        <v>0.41666646578159067</v>
      </c>
      <c r="H190" s="33">
        <v>18630919</v>
      </c>
      <c r="I190" s="38">
        <f t="shared" si="41"/>
        <v>0.3302359040714678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42137991</v>
      </c>
      <c r="O190" s="38">
        <f t="shared" si="45"/>
        <v>0.74690236985305847</v>
      </c>
      <c r="P190" s="33">
        <v>46092503</v>
      </c>
      <c r="Q190" s="33">
        <v>54816000</v>
      </c>
      <c r="R190" s="33">
        <v>54816000</v>
      </c>
      <c r="S190" s="33">
        <v>21425329</v>
      </c>
      <c r="T190" s="38">
        <f t="shared" si="46"/>
        <v>0.39085903750729711</v>
      </c>
      <c r="U190" s="38">
        <f t="shared" si="47"/>
        <v>-0.59579285594449061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57981400</v>
      </c>
      <c r="E191" s="34">
        <f>SUM(E186:E190)</f>
        <v>57981400</v>
      </c>
      <c r="F191" s="34">
        <f>SUM(F186:F190)</f>
        <v>23507072</v>
      </c>
      <c r="G191" s="39">
        <f t="shared" si="40"/>
        <v>0.40542436022586553</v>
      </c>
      <c r="H191" s="34">
        <f>SUM(H186:H190)</f>
        <v>18630919</v>
      </c>
      <c r="I191" s="39">
        <f t="shared" si="41"/>
        <v>0.32132578723521682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42137991</v>
      </c>
      <c r="O191" s="39">
        <f t="shared" si="45"/>
        <v>0.72675014746108235</v>
      </c>
      <c r="P191" s="34">
        <f>SUM(P186:P190)</f>
        <v>46092503</v>
      </c>
      <c r="Q191" s="34">
        <f>SUM(Q186:Q190)</f>
        <v>56320180</v>
      </c>
      <c r="R191" s="34">
        <f>SUM(R186:R190)</f>
        <v>56320180</v>
      </c>
      <c r="S191" s="34">
        <f>SUM(S186:S190)</f>
        <v>21425329</v>
      </c>
      <c r="T191" s="39">
        <f t="shared" si="46"/>
        <v>0.38042010874255017</v>
      </c>
      <c r="U191" s="39">
        <f t="shared" si="47"/>
        <v>-0.59579285594449061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110553000</v>
      </c>
      <c r="E192" s="33">
        <v>110553000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119330076</v>
      </c>
      <c r="R192" s="33">
        <v>119330076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3948302</v>
      </c>
      <c r="E193" s="33">
        <v>3948302</v>
      </c>
      <c r="F193" s="33">
        <v>791468</v>
      </c>
      <c r="G193" s="38">
        <f t="shared" si="40"/>
        <v>0.20045781705654733</v>
      </c>
      <c r="H193" s="33">
        <v>494602</v>
      </c>
      <c r="I193" s="38">
        <f t="shared" si="41"/>
        <v>0.12526954625051478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1286070</v>
      </c>
      <c r="O193" s="38">
        <f t="shared" si="45"/>
        <v>0.32572736330706215</v>
      </c>
      <c r="P193" s="33">
        <v>74816134</v>
      </c>
      <c r="Q193" s="33">
        <v>45201035</v>
      </c>
      <c r="R193" s="33">
        <v>45201035</v>
      </c>
      <c r="S193" s="33">
        <v>599024</v>
      </c>
      <c r="T193" s="38">
        <f t="shared" si="46"/>
        <v>1.3252439905413671E-2</v>
      </c>
      <c r="U193" s="38">
        <f t="shared" si="47"/>
        <v>-0.99338909973616119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492716102</v>
      </c>
      <c r="E195" s="33">
        <v>492716102</v>
      </c>
      <c r="F195" s="33">
        <v>202444011</v>
      </c>
      <c r="G195" s="38">
        <f t="shared" si="40"/>
        <v>0.41087354397035719</v>
      </c>
      <c r="H195" s="33">
        <v>156753228</v>
      </c>
      <c r="I195" s="38">
        <f t="shared" si="41"/>
        <v>0.31814107021004157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359197239</v>
      </c>
      <c r="O195" s="38">
        <f t="shared" si="45"/>
        <v>0.7290146141803987</v>
      </c>
      <c r="P195" s="33">
        <v>372970222</v>
      </c>
      <c r="Q195" s="33">
        <v>477269136</v>
      </c>
      <c r="R195" s="33">
        <v>477269136</v>
      </c>
      <c r="S195" s="33">
        <v>161021379</v>
      </c>
      <c r="T195" s="38">
        <f t="shared" si="46"/>
        <v>0.33738066607349193</v>
      </c>
      <c r="U195" s="38">
        <f t="shared" si="47"/>
        <v>-0.57971650616118087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46683</v>
      </c>
      <c r="G197" s="38">
        <f t="shared" si="40"/>
        <v>0</v>
      </c>
      <c r="H197" s="33">
        <v>-46683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45000</v>
      </c>
      <c r="Q197" s="33">
        <v>0</v>
      </c>
      <c r="R197" s="33">
        <v>0</v>
      </c>
      <c r="S197" s="33">
        <v>15000</v>
      </c>
      <c r="T197" s="38">
        <f t="shared" si="46"/>
        <v>0</v>
      </c>
      <c r="U197" s="38">
        <f t="shared" si="47"/>
        <v>-2.0373999999999999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607217404</v>
      </c>
      <c r="E198" s="34">
        <f>SUM(E192:E197)</f>
        <v>607217404</v>
      </c>
      <c r="F198" s="34">
        <f>SUM(F192:F197)</f>
        <v>203282162</v>
      </c>
      <c r="G198" s="39">
        <f t="shared" si="40"/>
        <v>0.33477657369649438</v>
      </c>
      <c r="H198" s="34">
        <f>SUM(H192:H197)</f>
        <v>157201147</v>
      </c>
      <c r="I198" s="39">
        <f t="shared" si="41"/>
        <v>0.25888774920555474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360483309</v>
      </c>
      <c r="O198" s="39">
        <f t="shared" si="45"/>
        <v>0.59366432290204907</v>
      </c>
      <c r="P198" s="34">
        <f>SUM(P192:P197)</f>
        <v>447831356</v>
      </c>
      <c r="Q198" s="34">
        <f>SUM(Q192:Q197)</f>
        <v>641800247</v>
      </c>
      <c r="R198" s="34">
        <f>SUM(R192:R197)</f>
        <v>641800247</v>
      </c>
      <c r="S198" s="34">
        <f>SUM(S192:S197)</f>
        <v>161635403</v>
      </c>
      <c r="T198" s="39">
        <f t="shared" si="46"/>
        <v>0.25184690058244869</v>
      </c>
      <c r="U198" s="39">
        <f t="shared" si="47"/>
        <v>-0.64897244265316689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2148511</v>
      </c>
      <c r="E199" s="33">
        <v>2148511</v>
      </c>
      <c r="F199" s="33">
        <v>315389</v>
      </c>
      <c r="G199" s="38">
        <f t="shared" si="40"/>
        <v>0.14679422167259093</v>
      </c>
      <c r="H199" s="33">
        <v>-57638</v>
      </c>
      <c r="I199" s="38">
        <f t="shared" si="41"/>
        <v>-2.6826951316516415E-2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257751</v>
      </c>
      <c r="O199" s="38">
        <f t="shared" si="45"/>
        <v>0.1199672703560745</v>
      </c>
      <c r="P199" s="33">
        <v>39444</v>
      </c>
      <c r="Q199" s="33">
        <v>2060409</v>
      </c>
      <c r="R199" s="33">
        <v>2060409</v>
      </c>
      <c r="S199" s="33">
        <v>18087</v>
      </c>
      <c r="T199" s="38">
        <f t="shared" si="46"/>
        <v>8.7783542005495027E-3</v>
      </c>
      <c r="U199" s="38">
        <f t="shared" si="47"/>
        <v>-2.4612615353412433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48668972</v>
      </c>
      <c r="E200" s="33">
        <v>48668972</v>
      </c>
      <c r="F200" s="33">
        <v>20278792</v>
      </c>
      <c r="G200" s="38">
        <f t="shared" si="40"/>
        <v>0.41666776935415856</v>
      </c>
      <c r="H200" s="33">
        <v>22573206</v>
      </c>
      <c r="I200" s="38">
        <f t="shared" si="41"/>
        <v>0.46381102933507617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42851998</v>
      </c>
      <c r="O200" s="38">
        <f t="shared" si="45"/>
        <v>0.88047879868923473</v>
      </c>
      <c r="P200" s="33">
        <v>44886100</v>
      </c>
      <c r="Q200" s="33">
        <v>49315450</v>
      </c>
      <c r="R200" s="33">
        <v>49315450</v>
      </c>
      <c r="S200" s="33">
        <v>17808289</v>
      </c>
      <c r="T200" s="38">
        <f t="shared" si="46"/>
        <v>0.36110973335942387</v>
      </c>
      <c r="U200" s="38">
        <f t="shared" si="47"/>
        <v>-0.49710030499419644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50817483</v>
      </c>
      <c r="E204" s="34">
        <f>SUM(E199:E203)</f>
        <v>50817483</v>
      </c>
      <c r="F204" s="34">
        <f>SUM(F199:F203)</f>
        <v>20594181</v>
      </c>
      <c r="G204" s="39">
        <f t="shared" si="40"/>
        <v>0.40525779287415709</v>
      </c>
      <c r="H204" s="34">
        <f>SUM(H199:H203)</f>
        <v>22515568</v>
      </c>
      <c r="I204" s="39">
        <f t="shared" si="41"/>
        <v>0.44306735931805202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43109749</v>
      </c>
      <c r="O204" s="39">
        <f t="shared" si="45"/>
        <v>0.84832515219220916</v>
      </c>
      <c r="P204" s="34">
        <f>SUM(P199:P203)</f>
        <v>44925544</v>
      </c>
      <c r="Q204" s="34">
        <f>SUM(Q199:Q203)</f>
        <v>51375859</v>
      </c>
      <c r="R204" s="34">
        <f>SUM(R199:R203)</f>
        <v>51375859</v>
      </c>
      <c r="S204" s="34">
        <f>SUM(S199:S203)</f>
        <v>17826376</v>
      </c>
      <c r="T204" s="39">
        <f t="shared" si="46"/>
        <v>0.34697961935779992</v>
      </c>
      <c r="U204" s="39">
        <f t="shared" si="47"/>
        <v>-0.49882481111414034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1771404407</v>
      </c>
      <c r="E205" s="34">
        <f>SUM(E173:E178,E180:E184,E186:E190,E192:E197,E199:E203)</f>
        <v>1771404407</v>
      </c>
      <c r="F205" s="34">
        <f>SUM(F173:F178,F180:F184,F186:F190,F192:F197,F199:F203)</f>
        <v>629193796</v>
      </c>
      <c r="G205" s="39">
        <f t="shared" si="40"/>
        <v>0.35519489141702243</v>
      </c>
      <c r="H205" s="34">
        <f>SUM(H173:H178,H180:H184,H186:H190,H192:H197,H199:H203)</f>
        <v>508994589</v>
      </c>
      <c r="I205" s="39">
        <f t="shared" si="41"/>
        <v>0.2873395747400328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1138188385</v>
      </c>
      <c r="O205" s="39">
        <f t="shared" si="45"/>
        <v>0.64253446615705523</v>
      </c>
      <c r="P205" s="34">
        <f>SUM(P173:P178,P180:P184,P186:P190,P192:P197,P199:P203)</f>
        <v>1385835765</v>
      </c>
      <c r="Q205" s="34">
        <f>SUM(Q173:Q178,Q180:Q184,Q186:Q190,Q192:Q197,Q199:Q203)</f>
        <v>1728823806</v>
      </c>
      <c r="R205" s="34">
        <f>SUM(R173:R178,R180:R184,R186:R190,R192:R197,R199:R203)</f>
        <v>1728823806</v>
      </c>
      <c r="S205" s="34">
        <f>SUM(S173:S178,S180:S184,S186:S190,S192:S197,S199:S203)</f>
        <v>651320371</v>
      </c>
      <c r="T205" s="39">
        <f t="shared" si="46"/>
        <v>0.3767419032174063</v>
      </c>
      <c r="U205" s="39">
        <f t="shared" si="47"/>
        <v>-0.63271651529357087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0</v>
      </c>
      <c r="O208" s="38">
        <f t="shared" ref="O208:O231" si="53">IF(($D208     =0),0,($N208     /$D208     ))</f>
        <v>0</v>
      </c>
      <c r="P208" s="33">
        <v>0</v>
      </c>
      <c r="Q208" s="33">
        <v>13891</v>
      </c>
      <c r="R208" s="33">
        <v>13891</v>
      </c>
      <c r="S208" s="33">
        <v>0</v>
      </c>
      <c r="T208" s="38">
        <f t="shared" ref="T208:T231" si="54">IF(($Q208     =0),0,($S208     /$Q208     ))</f>
        <v>0</v>
      </c>
      <c r="U208" s="38">
        <f t="shared" ref="U208:U231" si="55">IF(($P208     =0),0,(($H208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150300040</v>
      </c>
      <c r="E209" s="33">
        <v>150300040</v>
      </c>
      <c r="F209" s="33">
        <v>22</v>
      </c>
      <c r="G209" s="38">
        <f t="shared" si="48"/>
        <v>1.4637387987388426E-7</v>
      </c>
      <c r="H209" s="33">
        <v>148677460</v>
      </c>
      <c r="I209" s="38">
        <f t="shared" si="49"/>
        <v>0.98920439409064698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148677482</v>
      </c>
      <c r="O209" s="38">
        <f t="shared" si="53"/>
        <v>0.98920454046452677</v>
      </c>
      <c r="P209" s="33">
        <v>86296544</v>
      </c>
      <c r="Q209" s="33">
        <v>220952149</v>
      </c>
      <c r="R209" s="33">
        <v>220952149</v>
      </c>
      <c r="S209" s="33">
        <v>406457</v>
      </c>
      <c r="T209" s="38">
        <f t="shared" si="54"/>
        <v>1.8395702501178208E-3</v>
      </c>
      <c r="U209" s="38">
        <f t="shared" si="55"/>
        <v>0.72286690878374005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262497216</v>
      </c>
      <c r="E210" s="33">
        <v>262497216</v>
      </c>
      <c r="F210" s="33">
        <v>110188260</v>
      </c>
      <c r="G210" s="38">
        <f t="shared" si="48"/>
        <v>0.41976925195275216</v>
      </c>
      <c r="H210" s="33">
        <v>88383597</v>
      </c>
      <c r="I210" s="38">
        <f t="shared" si="49"/>
        <v>0.33670298811854826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198571857</v>
      </c>
      <c r="O210" s="38">
        <f t="shared" si="53"/>
        <v>0.75647224007130043</v>
      </c>
      <c r="P210" s="33">
        <v>231219481</v>
      </c>
      <c r="Q210" s="33">
        <v>252332916</v>
      </c>
      <c r="R210" s="33">
        <v>252332916</v>
      </c>
      <c r="S210" s="33">
        <v>118141725</v>
      </c>
      <c r="T210" s="38">
        <f t="shared" si="54"/>
        <v>0.46819783511715929</v>
      </c>
      <c r="U210" s="38">
        <f t="shared" si="55"/>
        <v>-0.6177502145677769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6393007</v>
      </c>
      <c r="E211" s="33">
        <v>6393007</v>
      </c>
      <c r="F211" s="33">
        <v>55662770</v>
      </c>
      <c r="G211" s="38">
        <f t="shared" si="48"/>
        <v>8.7068213752933481</v>
      </c>
      <c r="H211" s="33">
        <v>22816450</v>
      </c>
      <c r="I211" s="38">
        <f t="shared" si="49"/>
        <v>3.5689699698436121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78479220</v>
      </c>
      <c r="O211" s="38">
        <f t="shared" si="53"/>
        <v>12.275791345136961</v>
      </c>
      <c r="P211" s="33">
        <v>56695440</v>
      </c>
      <c r="Q211" s="33">
        <v>6183686</v>
      </c>
      <c r="R211" s="33">
        <v>6183686</v>
      </c>
      <c r="S211" s="33">
        <v>56694000</v>
      </c>
      <c r="T211" s="38">
        <f t="shared" si="54"/>
        <v>9.1683180549594532</v>
      </c>
      <c r="U211" s="38">
        <f t="shared" si="55"/>
        <v>-0.59756110897102133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83983404</v>
      </c>
      <c r="E213" s="33">
        <v>83983404</v>
      </c>
      <c r="F213" s="33">
        <v>28218119</v>
      </c>
      <c r="G213" s="38">
        <f t="shared" si="48"/>
        <v>0.33599637137832611</v>
      </c>
      <c r="H213" s="33">
        <v>628566</v>
      </c>
      <c r="I213" s="38">
        <f t="shared" si="49"/>
        <v>7.484407276466193E-3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28846685</v>
      </c>
      <c r="O213" s="38">
        <f t="shared" si="53"/>
        <v>0.34348077865479232</v>
      </c>
      <c r="P213" s="33">
        <v>35855668</v>
      </c>
      <c r="Q213" s="33">
        <v>77714916</v>
      </c>
      <c r="R213" s="33">
        <v>77714916</v>
      </c>
      <c r="S213" s="33">
        <v>883884</v>
      </c>
      <c r="T213" s="38">
        <f t="shared" si="54"/>
        <v>1.1373415111199502E-2</v>
      </c>
      <c r="U213" s="38">
        <f t="shared" si="55"/>
        <v>-0.98246954986307888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12930</v>
      </c>
      <c r="E215" s="33">
        <v>12930</v>
      </c>
      <c r="F215" s="33">
        <v>0</v>
      </c>
      <c r="G215" s="38">
        <f t="shared" si="48"/>
        <v>0</v>
      </c>
      <c r="H215" s="33">
        <v>423</v>
      </c>
      <c r="I215" s="38">
        <f t="shared" si="49"/>
        <v>3.2714617169373551E-2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423</v>
      </c>
      <c r="O215" s="38">
        <f t="shared" si="53"/>
        <v>3.2714617169373551E-2</v>
      </c>
      <c r="P215" s="33">
        <v>385</v>
      </c>
      <c r="Q215" s="33">
        <v>12433</v>
      </c>
      <c r="R215" s="33">
        <v>12433</v>
      </c>
      <c r="S215" s="33">
        <v>385</v>
      </c>
      <c r="T215" s="38">
        <f t="shared" si="54"/>
        <v>3.0965977640151212E-2</v>
      </c>
      <c r="U215" s="38">
        <f t="shared" si="55"/>
        <v>9.8701298701298734E-2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503186597</v>
      </c>
      <c r="E216" s="34">
        <f>SUM(E208:E215)</f>
        <v>503186597</v>
      </c>
      <c r="F216" s="34">
        <f>SUM(F208:F215)</f>
        <v>194069171</v>
      </c>
      <c r="G216" s="39">
        <f t="shared" si="48"/>
        <v>0.385680326457503</v>
      </c>
      <c r="H216" s="34">
        <f>SUM(H208:H215)</f>
        <v>260506496</v>
      </c>
      <c r="I216" s="39">
        <f t="shared" si="49"/>
        <v>0.51771350340637157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454575667</v>
      </c>
      <c r="O216" s="39">
        <f t="shared" si="53"/>
        <v>0.90339382986387451</v>
      </c>
      <c r="P216" s="34">
        <f>SUM(P208:P215)</f>
        <v>410067518</v>
      </c>
      <c r="Q216" s="34">
        <f>SUM(Q208:Q215)</f>
        <v>557209991</v>
      </c>
      <c r="R216" s="34">
        <f>SUM(R208:R215)</f>
        <v>557209991</v>
      </c>
      <c r="S216" s="34">
        <f>SUM(S208:S215)</f>
        <v>176126451</v>
      </c>
      <c r="T216" s="39">
        <f t="shared" si="54"/>
        <v>0.31608631188380826</v>
      </c>
      <c r="U216" s="39">
        <f t="shared" si="55"/>
        <v>-0.36472291862921946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3415</v>
      </c>
      <c r="E218" s="33">
        <v>3415</v>
      </c>
      <c r="F218" s="33">
        <v>2642641</v>
      </c>
      <c r="G218" s="38">
        <f t="shared" si="48"/>
        <v>773.83338213762806</v>
      </c>
      <c r="H218" s="33">
        <v>24565</v>
      </c>
      <c r="I218" s="38">
        <f t="shared" si="49"/>
        <v>7.1932650073206439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2667206</v>
      </c>
      <c r="O218" s="38">
        <f t="shared" si="53"/>
        <v>781.02664714494881</v>
      </c>
      <c r="P218" s="33">
        <v>1828</v>
      </c>
      <c r="Q218" s="33">
        <v>5747</v>
      </c>
      <c r="R218" s="33">
        <v>5747</v>
      </c>
      <c r="S218" s="33">
        <v>1371</v>
      </c>
      <c r="T218" s="38">
        <f t="shared" si="54"/>
        <v>0.23855924830346267</v>
      </c>
      <c r="U218" s="38">
        <f t="shared" si="55"/>
        <v>12.438183807439826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118599404</v>
      </c>
      <c r="E219" s="33">
        <v>118599404</v>
      </c>
      <c r="F219" s="33">
        <v>47378982</v>
      </c>
      <c r="G219" s="38">
        <f t="shared" si="48"/>
        <v>0.39948752187658548</v>
      </c>
      <c r="H219" s="33">
        <v>37933076</v>
      </c>
      <c r="I219" s="38">
        <f t="shared" si="49"/>
        <v>0.31984204574923497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85312058</v>
      </c>
      <c r="O219" s="38">
        <f t="shared" si="53"/>
        <v>0.71932956762582045</v>
      </c>
      <c r="P219" s="33">
        <v>83798696</v>
      </c>
      <c r="Q219" s="33">
        <v>99209853</v>
      </c>
      <c r="R219" s="33">
        <v>99209853</v>
      </c>
      <c r="S219" s="33">
        <v>39172816</v>
      </c>
      <c r="T219" s="38">
        <f t="shared" si="54"/>
        <v>0.39484803994216178</v>
      </c>
      <c r="U219" s="38">
        <f t="shared" si="55"/>
        <v>-0.54733095130740461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69608292</v>
      </c>
      <c r="E220" s="33">
        <v>69608292</v>
      </c>
      <c r="F220" s="33">
        <v>29188551</v>
      </c>
      <c r="G220" s="38">
        <f t="shared" si="48"/>
        <v>0.41932577515333946</v>
      </c>
      <c r="H220" s="33">
        <v>18608445</v>
      </c>
      <c r="I220" s="38">
        <f t="shared" si="49"/>
        <v>0.26733086627093222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47796996</v>
      </c>
      <c r="O220" s="38">
        <f t="shared" si="53"/>
        <v>0.68665664142427174</v>
      </c>
      <c r="P220" s="33">
        <v>54603520</v>
      </c>
      <c r="Q220" s="33">
        <v>63188748</v>
      </c>
      <c r="R220" s="33">
        <v>63188748</v>
      </c>
      <c r="S220" s="33">
        <v>24198137</v>
      </c>
      <c r="T220" s="38">
        <f t="shared" si="54"/>
        <v>0.38295009421614112</v>
      </c>
      <c r="U220" s="38">
        <f t="shared" si="55"/>
        <v>-0.65920795948686095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43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-1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188211111</v>
      </c>
      <c r="E224" s="34">
        <f>SUM(E217:E223)</f>
        <v>188211111</v>
      </c>
      <c r="F224" s="34">
        <f>SUM(F217:F223)</f>
        <v>79210174</v>
      </c>
      <c r="G224" s="39">
        <f t="shared" si="48"/>
        <v>0.42085811820110874</v>
      </c>
      <c r="H224" s="34">
        <f>SUM(H217:H223)</f>
        <v>56566086</v>
      </c>
      <c r="I224" s="39">
        <f t="shared" si="49"/>
        <v>0.30054594385769284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135776260</v>
      </c>
      <c r="O224" s="39">
        <f t="shared" si="53"/>
        <v>0.72140406205880159</v>
      </c>
      <c r="P224" s="34">
        <f>SUM(P217:P223)</f>
        <v>138404087</v>
      </c>
      <c r="Q224" s="34">
        <f>SUM(Q217:Q223)</f>
        <v>162404348</v>
      </c>
      <c r="R224" s="34">
        <f>SUM(R217:R223)</f>
        <v>162404348</v>
      </c>
      <c r="S224" s="34">
        <f>SUM(S217:S223)</f>
        <v>63372324</v>
      </c>
      <c r="T224" s="39">
        <f t="shared" si="54"/>
        <v>0.39021322261642899</v>
      </c>
      <c r="U224" s="39">
        <f t="shared" si="55"/>
        <v>-0.59129757490470647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1836000</v>
      </c>
      <c r="E225" s="33">
        <v>1836000</v>
      </c>
      <c r="F225" s="33">
        <v>69746043</v>
      </c>
      <c r="G225" s="38">
        <f t="shared" si="48"/>
        <v>37.988040849673204</v>
      </c>
      <c r="H225" s="33">
        <v>53596808</v>
      </c>
      <c r="I225" s="38">
        <f t="shared" si="49"/>
        <v>29.192161220043573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123342851</v>
      </c>
      <c r="O225" s="38">
        <f t="shared" si="53"/>
        <v>67.180202069716771</v>
      </c>
      <c r="P225" s="33">
        <v>143705691</v>
      </c>
      <c r="Q225" s="33">
        <v>158754996</v>
      </c>
      <c r="R225" s="33">
        <v>158754996</v>
      </c>
      <c r="S225" s="33">
        <v>72168138</v>
      </c>
      <c r="T225" s="38">
        <f t="shared" si="54"/>
        <v>0.45458813781205348</v>
      </c>
      <c r="U225" s="38">
        <f t="shared" si="55"/>
        <v>-0.62703767939155597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6125000</v>
      </c>
      <c r="E226" s="33">
        <v>6125000</v>
      </c>
      <c r="F226" s="33">
        <v>2996702</v>
      </c>
      <c r="G226" s="38">
        <f t="shared" si="48"/>
        <v>0.48925746938775511</v>
      </c>
      <c r="H226" s="33">
        <v>2932947</v>
      </c>
      <c r="I226" s="38">
        <f t="shared" si="49"/>
        <v>0.47884848979591838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5929649</v>
      </c>
      <c r="O226" s="38">
        <f t="shared" si="53"/>
        <v>0.96810595918367348</v>
      </c>
      <c r="P226" s="33">
        <v>5027757</v>
      </c>
      <c r="Q226" s="33">
        <v>6255000</v>
      </c>
      <c r="R226" s="33">
        <v>6255000</v>
      </c>
      <c r="S226" s="33">
        <v>2442117</v>
      </c>
      <c r="T226" s="38">
        <f t="shared" si="54"/>
        <v>0.39042637889688248</v>
      </c>
      <c r="U226" s="38">
        <f t="shared" si="55"/>
        <v>-0.41664901466001636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1058695</v>
      </c>
      <c r="E228" s="33">
        <v>1058695</v>
      </c>
      <c r="F228" s="33">
        <v>268183</v>
      </c>
      <c r="G228" s="38">
        <f t="shared" si="48"/>
        <v>0.25331469403369244</v>
      </c>
      <c r="H228" s="33">
        <v>35040</v>
      </c>
      <c r="I228" s="38">
        <f t="shared" si="49"/>
        <v>3.3097350983994446E-2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303223</v>
      </c>
      <c r="O228" s="38">
        <f t="shared" si="53"/>
        <v>0.28641204501768686</v>
      </c>
      <c r="P228" s="33">
        <v>57305</v>
      </c>
      <c r="Q228" s="33">
        <v>1008283</v>
      </c>
      <c r="R228" s="33">
        <v>1008283</v>
      </c>
      <c r="S228" s="33">
        <v>38702</v>
      </c>
      <c r="T228" s="38">
        <f t="shared" si="54"/>
        <v>3.8384064791333383E-2</v>
      </c>
      <c r="U228" s="38">
        <f t="shared" si="55"/>
        <v>-0.38853503184713378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9019695</v>
      </c>
      <c r="E230" s="34">
        <f>SUM(E225:E229)</f>
        <v>9019695</v>
      </c>
      <c r="F230" s="34">
        <f>SUM(F225:F229)</f>
        <v>73010928</v>
      </c>
      <c r="G230" s="39">
        <f t="shared" si="48"/>
        <v>8.0946116248941902</v>
      </c>
      <c r="H230" s="34">
        <f>SUM(H225:H229)</f>
        <v>56564795</v>
      </c>
      <c r="I230" s="39">
        <f t="shared" si="49"/>
        <v>6.2712536288643905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129575723</v>
      </c>
      <c r="O230" s="39">
        <f t="shared" si="53"/>
        <v>14.36586525375858</v>
      </c>
      <c r="P230" s="34">
        <f>SUM(P225:P229)</f>
        <v>148790753</v>
      </c>
      <c r="Q230" s="34">
        <f>SUM(Q225:Q229)</f>
        <v>166018279</v>
      </c>
      <c r="R230" s="34">
        <f>SUM(R225:R229)</f>
        <v>166018279</v>
      </c>
      <c r="S230" s="34">
        <f>SUM(S225:S229)</f>
        <v>74648957</v>
      </c>
      <c r="T230" s="39">
        <f t="shared" si="54"/>
        <v>0.44964299985304629</v>
      </c>
      <c r="U230" s="39">
        <f t="shared" si="55"/>
        <v>-0.61983662385255889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700417403</v>
      </c>
      <c r="E231" s="34">
        <f>SUM(E208:E215,E217:E223,E225:E229)</f>
        <v>700417403</v>
      </c>
      <c r="F231" s="34">
        <f>SUM(F208:F215,F217:F223,F225:F229)</f>
        <v>346290273</v>
      </c>
      <c r="G231" s="39">
        <f t="shared" si="48"/>
        <v>0.49440558089616743</v>
      </c>
      <c r="H231" s="34">
        <f>SUM(H208:H215,H217:H223,H225:H229)</f>
        <v>373637377</v>
      </c>
      <c r="I231" s="39">
        <f t="shared" si="49"/>
        <v>0.53344959077208998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719927650</v>
      </c>
      <c r="O231" s="39">
        <f t="shared" si="53"/>
        <v>1.0278551716682574</v>
      </c>
      <c r="P231" s="34">
        <f>SUM(P208:P215,P217:P223,P225:P229)</f>
        <v>697262358</v>
      </c>
      <c r="Q231" s="34">
        <f>SUM(Q208:Q215,Q217:Q223,Q225:Q229)</f>
        <v>885632618</v>
      </c>
      <c r="R231" s="34">
        <f>SUM(R208:R215,R217:R223,R225:R229)</f>
        <v>885632618</v>
      </c>
      <c r="S231" s="34">
        <f>SUM(S208:S215,S217:S223,S225:S229)</f>
        <v>314147732</v>
      </c>
      <c r="T231" s="39">
        <f t="shared" si="54"/>
        <v>0.35471562995210276</v>
      </c>
      <c r="U231" s="39">
        <f t="shared" si="55"/>
        <v>-0.46413660121890588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21113923</v>
      </c>
      <c r="E236" s="33">
        <v>21113923</v>
      </c>
      <c r="F236" s="33">
        <v>4890562</v>
      </c>
      <c r="G236" s="38">
        <f t="shared" si="56"/>
        <v>0.23162734845627694</v>
      </c>
      <c r="H236" s="33">
        <v>3825398</v>
      </c>
      <c r="I236" s="38">
        <f t="shared" si="57"/>
        <v>0.18117893107784849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8715960</v>
      </c>
      <c r="O236" s="38">
        <f t="shared" si="61"/>
        <v>0.41280627953412541</v>
      </c>
      <c r="P236" s="33">
        <v>6209225</v>
      </c>
      <c r="Q236" s="33">
        <v>20282347</v>
      </c>
      <c r="R236" s="33">
        <v>20282347</v>
      </c>
      <c r="S236" s="33">
        <v>1479182</v>
      </c>
      <c r="T236" s="38">
        <f t="shared" si="62"/>
        <v>7.2929528323324708E-2</v>
      </c>
      <c r="U236" s="38">
        <f t="shared" si="63"/>
        <v>-0.38391699447193495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105336000</v>
      </c>
      <c r="E237" s="33">
        <v>105336000</v>
      </c>
      <c r="F237" s="33">
        <v>43890000</v>
      </c>
      <c r="G237" s="38">
        <f t="shared" si="56"/>
        <v>0.41666666666666669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43890000</v>
      </c>
      <c r="O237" s="38">
        <f t="shared" si="61"/>
        <v>0.41666666666666669</v>
      </c>
      <c r="P237" s="33">
        <v>0</v>
      </c>
      <c r="Q237" s="33">
        <v>99852000</v>
      </c>
      <c r="R237" s="33">
        <v>99852000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4730820</v>
      </c>
      <c r="E238" s="33">
        <v>4730820</v>
      </c>
      <c r="F238" s="33">
        <v>0</v>
      </c>
      <c r="G238" s="38">
        <f t="shared" si="56"/>
        <v>0</v>
      </c>
      <c r="H238" s="33">
        <v>4000000</v>
      </c>
      <c r="I238" s="38">
        <f t="shared" si="57"/>
        <v>0.84551938141802052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4000000</v>
      </c>
      <c r="O238" s="38">
        <f t="shared" si="61"/>
        <v>0.84551938141802052</v>
      </c>
      <c r="P238" s="33">
        <v>1096370</v>
      </c>
      <c r="Q238" s="33">
        <v>1827000</v>
      </c>
      <c r="R238" s="33">
        <v>1827000</v>
      </c>
      <c r="S238" s="33">
        <v>1096370</v>
      </c>
      <c r="T238" s="38">
        <f t="shared" si="62"/>
        <v>0.60009304871373836</v>
      </c>
      <c r="U238" s="38">
        <f t="shared" si="63"/>
        <v>2.6484033674763081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131180743</v>
      </c>
      <c r="E240" s="34">
        <f>SUM(E234:E239)</f>
        <v>131180743</v>
      </c>
      <c r="F240" s="34">
        <f>SUM(F234:F239)</f>
        <v>48780562</v>
      </c>
      <c r="G240" s="39">
        <f t="shared" si="56"/>
        <v>0.37185764377016833</v>
      </c>
      <c r="H240" s="34">
        <f>SUM(H234:H239)</f>
        <v>7825398</v>
      </c>
      <c r="I240" s="39">
        <f t="shared" si="57"/>
        <v>5.9653557534736633E-2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56605960</v>
      </c>
      <c r="O240" s="39">
        <f t="shared" si="61"/>
        <v>0.43151120130490495</v>
      </c>
      <c r="P240" s="34">
        <f>SUM(P234:P239)</f>
        <v>7305595</v>
      </c>
      <c r="Q240" s="34">
        <f>SUM(Q234:Q239)</f>
        <v>121961347</v>
      </c>
      <c r="R240" s="34">
        <f>SUM(R234:R239)</f>
        <v>121961347</v>
      </c>
      <c r="S240" s="34">
        <f>SUM(S234:S239)</f>
        <v>2575552</v>
      </c>
      <c r="T240" s="39">
        <f t="shared" si="62"/>
        <v>2.1117772666121831E-2</v>
      </c>
      <c r="U240" s="39">
        <f t="shared" si="63"/>
        <v>7.1151357281645122E-2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53932181</v>
      </c>
      <c r="E241" s="33">
        <v>53932181</v>
      </c>
      <c r="F241" s="33">
        <v>22585620</v>
      </c>
      <c r="G241" s="38">
        <f t="shared" si="56"/>
        <v>0.41877816882651198</v>
      </c>
      <c r="H241" s="33">
        <v>17926209</v>
      </c>
      <c r="I241" s="38">
        <f t="shared" si="57"/>
        <v>0.33238427720918612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40511829</v>
      </c>
      <c r="O241" s="38">
        <f t="shared" si="61"/>
        <v>0.75116244603569804</v>
      </c>
      <c r="P241" s="33">
        <v>44586950</v>
      </c>
      <c r="Q241" s="33">
        <v>53488510</v>
      </c>
      <c r="R241" s="33">
        <v>53488510</v>
      </c>
      <c r="S241" s="33">
        <v>21793304</v>
      </c>
      <c r="T241" s="38">
        <f t="shared" si="62"/>
        <v>0.40743898082036684</v>
      </c>
      <c r="U241" s="38">
        <f t="shared" si="63"/>
        <v>-0.59794942242068583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128758000</v>
      </c>
      <c r="E242" s="33">
        <v>128758000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56302000</v>
      </c>
      <c r="Q242" s="33">
        <v>123571000</v>
      </c>
      <c r="R242" s="33">
        <v>123571000</v>
      </c>
      <c r="S242" s="33">
        <v>56302000</v>
      </c>
      <c r="T242" s="38">
        <f t="shared" si="62"/>
        <v>0.45562470158856044</v>
      </c>
      <c r="U242" s="38">
        <f t="shared" si="63"/>
        <v>-1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-1339944</v>
      </c>
      <c r="E243" s="33">
        <v>-1339944</v>
      </c>
      <c r="F243" s="33">
        <v>270045</v>
      </c>
      <c r="G243" s="38">
        <f t="shared" si="56"/>
        <v>-0.20153454174204294</v>
      </c>
      <c r="H243" s="33">
        <v>514109</v>
      </c>
      <c r="I243" s="38">
        <f t="shared" si="57"/>
        <v>-0.38367946720161439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784154</v>
      </c>
      <c r="O243" s="38">
        <f t="shared" si="61"/>
        <v>-0.58521400894365738</v>
      </c>
      <c r="P243" s="33">
        <v>1049068</v>
      </c>
      <c r="Q243" s="33">
        <v>320004</v>
      </c>
      <c r="R243" s="33">
        <v>320004</v>
      </c>
      <c r="S243" s="33">
        <v>502600</v>
      </c>
      <c r="T243" s="38">
        <f t="shared" si="62"/>
        <v>1.570605367432907</v>
      </c>
      <c r="U243" s="38">
        <f t="shared" si="63"/>
        <v>-0.50993739204703603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1520067</v>
      </c>
      <c r="E244" s="33">
        <v>1520067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2122453</v>
      </c>
      <c r="R244" s="33">
        <v>2122453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38451522</v>
      </c>
      <c r="E245" s="33">
        <v>38451522</v>
      </c>
      <c r="F245" s="33">
        <v>12657373</v>
      </c>
      <c r="G245" s="38">
        <f t="shared" si="56"/>
        <v>0.32917742501844272</v>
      </c>
      <c r="H245" s="33">
        <v>10110943</v>
      </c>
      <c r="I245" s="38">
        <f t="shared" si="57"/>
        <v>0.26295299832344737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22768316</v>
      </c>
      <c r="O245" s="38">
        <f t="shared" si="61"/>
        <v>0.59213042334189003</v>
      </c>
      <c r="P245" s="33">
        <v>0</v>
      </c>
      <c r="Q245" s="33">
        <v>38350745</v>
      </c>
      <c r="R245" s="33">
        <v>38350745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221321826</v>
      </c>
      <c r="E247" s="34">
        <f>SUM(E241:E246)</f>
        <v>221321826</v>
      </c>
      <c r="F247" s="34">
        <f>SUM(F241:F246)</f>
        <v>35513038</v>
      </c>
      <c r="G247" s="39">
        <f t="shared" si="56"/>
        <v>0.16045881530003281</v>
      </c>
      <c r="H247" s="34">
        <f>SUM(H241:H246)</f>
        <v>28551261</v>
      </c>
      <c r="I247" s="39">
        <f t="shared" si="57"/>
        <v>0.12900336815402924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64064299</v>
      </c>
      <c r="O247" s="39">
        <f t="shared" si="61"/>
        <v>0.28946218345406205</v>
      </c>
      <c r="P247" s="34">
        <f>SUM(P241:P246)</f>
        <v>101938018</v>
      </c>
      <c r="Q247" s="34">
        <f>SUM(Q241:Q246)</f>
        <v>217852712</v>
      </c>
      <c r="R247" s="34">
        <f>SUM(R241:R246)</f>
        <v>217852712</v>
      </c>
      <c r="S247" s="34">
        <f>SUM(S241:S246)</f>
        <v>78597904</v>
      </c>
      <c r="T247" s="39">
        <f t="shared" si="62"/>
        <v>0.36078460202965018</v>
      </c>
      <c r="U247" s="39">
        <f t="shared" si="63"/>
        <v>-0.71991547844298875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212988000</v>
      </c>
      <c r="E250" s="33">
        <v>212988000</v>
      </c>
      <c r="F250" s="33">
        <v>88745010</v>
      </c>
      <c r="G250" s="38">
        <f t="shared" si="56"/>
        <v>0.4166667136176686</v>
      </c>
      <c r="H250" s="33">
        <v>70453000</v>
      </c>
      <c r="I250" s="38">
        <f t="shared" si="57"/>
        <v>0.33078389392829644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159198010</v>
      </c>
      <c r="O250" s="38">
        <f t="shared" si="61"/>
        <v>0.74745060754596504</v>
      </c>
      <c r="P250" s="33">
        <v>132137839</v>
      </c>
      <c r="Q250" s="33">
        <v>205924584</v>
      </c>
      <c r="R250" s="33">
        <v>205924584</v>
      </c>
      <c r="S250" s="33">
        <v>39332003</v>
      </c>
      <c r="T250" s="38">
        <f t="shared" si="62"/>
        <v>0.19100197866613147</v>
      </c>
      <c r="U250" s="38">
        <f t="shared" si="63"/>
        <v>-0.46682191465232004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38818744</v>
      </c>
      <c r="E252" s="33">
        <v>38818744</v>
      </c>
      <c r="F252" s="33">
        <v>11763687</v>
      </c>
      <c r="G252" s="38">
        <f t="shared" si="56"/>
        <v>0.3030414121590333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11763687</v>
      </c>
      <c r="O252" s="38">
        <f t="shared" si="61"/>
        <v>0.3030414121590333</v>
      </c>
      <c r="P252" s="33">
        <v>18061745</v>
      </c>
      <c r="Q252" s="33">
        <v>51007652</v>
      </c>
      <c r="R252" s="33">
        <v>51007652</v>
      </c>
      <c r="S252" s="33">
        <v>0</v>
      </c>
      <c r="T252" s="38">
        <f t="shared" si="62"/>
        <v>0</v>
      </c>
      <c r="U252" s="38">
        <f t="shared" si="63"/>
        <v>-1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40981600</v>
      </c>
      <c r="E253" s="33">
        <v>40981600</v>
      </c>
      <c r="F253" s="33">
        <v>22764290</v>
      </c>
      <c r="G253" s="38">
        <f t="shared" si="56"/>
        <v>0.55547587209869798</v>
      </c>
      <c r="H253" s="33">
        <v>15527604</v>
      </c>
      <c r="I253" s="38">
        <f t="shared" si="57"/>
        <v>0.37889208815663616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38291894</v>
      </c>
      <c r="O253" s="38">
        <f t="shared" si="61"/>
        <v>0.93436796025533408</v>
      </c>
      <c r="P253" s="33">
        <v>25550641</v>
      </c>
      <c r="Q253" s="33">
        <v>43787403</v>
      </c>
      <c r="R253" s="33">
        <v>43787403</v>
      </c>
      <c r="S253" s="33">
        <v>6286152</v>
      </c>
      <c r="T253" s="38">
        <f t="shared" si="62"/>
        <v>0.14356074051708434</v>
      </c>
      <c r="U253" s="38">
        <f t="shared" si="63"/>
        <v>-0.39228123474475651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292788344</v>
      </c>
      <c r="E254" s="34">
        <f>SUM(E248:E253)</f>
        <v>292788344</v>
      </c>
      <c r="F254" s="34">
        <f>SUM(F248:F253)</f>
        <v>123272987</v>
      </c>
      <c r="G254" s="39">
        <f t="shared" si="56"/>
        <v>0.42103106058074496</v>
      </c>
      <c r="H254" s="34">
        <f>SUM(H248:H253)</f>
        <v>85980604</v>
      </c>
      <c r="I254" s="39">
        <f t="shared" si="57"/>
        <v>0.29366129411217273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209253591</v>
      </c>
      <c r="O254" s="39">
        <f t="shared" si="61"/>
        <v>0.7146923546929177</v>
      </c>
      <c r="P254" s="34">
        <f>SUM(P248:P253)</f>
        <v>175750225</v>
      </c>
      <c r="Q254" s="34">
        <f>SUM(Q248:Q253)</f>
        <v>300719639</v>
      </c>
      <c r="R254" s="34">
        <f>SUM(R248:R253)</f>
        <v>300719639</v>
      </c>
      <c r="S254" s="34">
        <f>SUM(S248:S253)</f>
        <v>45618155</v>
      </c>
      <c r="T254" s="39">
        <f t="shared" si="62"/>
        <v>0.15169662730274827</v>
      </c>
      <c r="U254" s="39">
        <f t="shared" si="63"/>
        <v>-0.51077955092233873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1829029</v>
      </c>
      <c r="E255" s="33">
        <v>1829029</v>
      </c>
      <c r="F255" s="33">
        <v>786946</v>
      </c>
      <c r="G255" s="38">
        <f t="shared" si="56"/>
        <v>0.43025342955196444</v>
      </c>
      <c r="H255" s="33">
        <v>782770</v>
      </c>
      <c r="I255" s="38">
        <f t="shared" si="57"/>
        <v>0.427970250881752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1569716</v>
      </c>
      <c r="O255" s="38">
        <f t="shared" si="61"/>
        <v>0.85822368043371644</v>
      </c>
      <c r="P255" s="33">
        <v>872293</v>
      </c>
      <c r="Q255" s="33">
        <v>26540567</v>
      </c>
      <c r="R255" s="33">
        <v>26540567</v>
      </c>
      <c r="S255" s="33">
        <v>59691</v>
      </c>
      <c r="T255" s="38">
        <f t="shared" si="62"/>
        <v>2.2490476559901677E-3</v>
      </c>
      <c r="U255" s="38">
        <f t="shared" si="63"/>
        <v>-0.10262950636999268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144929000</v>
      </c>
      <c r="E256" s="33">
        <v>144929000</v>
      </c>
      <c r="F256" s="33">
        <v>59924591</v>
      </c>
      <c r="G256" s="38">
        <f t="shared" si="56"/>
        <v>0.41347550179743187</v>
      </c>
      <c r="H256" s="33">
        <v>47161088</v>
      </c>
      <c r="I256" s="38">
        <f t="shared" si="57"/>
        <v>0.32540822057697216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107085679</v>
      </c>
      <c r="O256" s="38">
        <f t="shared" si="61"/>
        <v>0.73888372237440403</v>
      </c>
      <c r="P256" s="33">
        <v>126163985</v>
      </c>
      <c r="Q256" s="33">
        <v>142889572</v>
      </c>
      <c r="R256" s="33">
        <v>142889572</v>
      </c>
      <c r="S256" s="33">
        <v>63892300</v>
      </c>
      <c r="T256" s="38">
        <f t="shared" si="62"/>
        <v>0.44714459638804155</v>
      </c>
      <c r="U256" s="38">
        <f t="shared" si="63"/>
        <v>-0.6261921498437133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-16164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146758029</v>
      </c>
      <c r="E259" s="34">
        <f>SUM(E255:E258)</f>
        <v>146758029</v>
      </c>
      <c r="F259" s="34">
        <f>SUM(F255:F258)</f>
        <v>60711537</v>
      </c>
      <c r="G259" s="39">
        <f t="shared" si="56"/>
        <v>0.41368460324579581</v>
      </c>
      <c r="H259" s="34">
        <f>SUM(H255:H258)</f>
        <v>47943858</v>
      </c>
      <c r="I259" s="39">
        <f t="shared" si="57"/>
        <v>0.32668643975860429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108655395</v>
      </c>
      <c r="O259" s="39">
        <f t="shared" si="61"/>
        <v>0.74037104300440015</v>
      </c>
      <c r="P259" s="34">
        <f>SUM(P255:P258)</f>
        <v>127036278</v>
      </c>
      <c r="Q259" s="34">
        <f>SUM(Q255:Q258)</f>
        <v>169430139</v>
      </c>
      <c r="R259" s="34">
        <f>SUM(R255:R258)</f>
        <v>169430139</v>
      </c>
      <c r="S259" s="34">
        <f>SUM(S255:S258)</f>
        <v>63935827</v>
      </c>
      <c r="T259" s="39">
        <f t="shared" si="62"/>
        <v>0.37735805080110335</v>
      </c>
      <c r="U259" s="39">
        <f t="shared" si="63"/>
        <v>-0.62259711355838054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792048942</v>
      </c>
      <c r="E260" s="34">
        <f>SUM(E234:E239,E241:E246,E248:E253,E255:E258)</f>
        <v>792048942</v>
      </c>
      <c r="F260" s="34">
        <f>SUM(F234:F239,F241:F246,F248:F253,F255:F258)</f>
        <v>268278124</v>
      </c>
      <c r="G260" s="39">
        <f t="shared" si="56"/>
        <v>0.33871407406033754</v>
      </c>
      <c r="H260" s="34">
        <f>SUM(H234:H239,H241:H246,H248:H253,H255:H258)</f>
        <v>170301121</v>
      </c>
      <c r="I260" s="39">
        <f t="shared" si="57"/>
        <v>0.21501338107967577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438579245</v>
      </c>
      <c r="O260" s="39">
        <f t="shared" si="61"/>
        <v>0.55372745514001331</v>
      </c>
      <c r="P260" s="34">
        <f>SUM(P234:P239,P241:P246,P248:P253,P255:P258)</f>
        <v>412030116</v>
      </c>
      <c r="Q260" s="34">
        <f>SUM(Q234:Q239,Q241:Q246,Q248:Q253,Q255:Q258)</f>
        <v>809963837</v>
      </c>
      <c r="R260" s="34">
        <f>SUM(R234:R239,R241:R246,R248:R253,R255:R258)</f>
        <v>809963837</v>
      </c>
      <c r="S260" s="34">
        <f>SUM(S234:S239,S241:S246,S248:S253,S255:S258)</f>
        <v>190727438</v>
      </c>
      <c r="T260" s="39">
        <f t="shared" si="62"/>
        <v>0.23547648584710826</v>
      </c>
      <c r="U260" s="39">
        <f t="shared" si="63"/>
        <v>-0.58667797719912307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26122461</v>
      </c>
      <c r="E263" s="33">
        <v>26122461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0</v>
      </c>
      <c r="O263" s="38">
        <f t="shared" ref="O263:O299" si="69">IF(($D263     =0),0,($N263     /$D263     ))</f>
        <v>0</v>
      </c>
      <c r="P263" s="33">
        <v>0</v>
      </c>
      <c r="Q263" s="33">
        <v>34442822</v>
      </c>
      <c r="R263" s="33">
        <v>34442822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7284200</v>
      </c>
      <c r="E264" s="33">
        <v>7284200</v>
      </c>
      <c r="F264" s="33">
        <v>3035073</v>
      </c>
      <c r="G264" s="38">
        <f t="shared" si="64"/>
        <v>0.41666524807116773</v>
      </c>
      <c r="H264" s="33">
        <v>2387358</v>
      </c>
      <c r="I264" s="38">
        <f t="shared" si="65"/>
        <v>0.32774470772356606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5422431</v>
      </c>
      <c r="O264" s="38">
        <f t="shared" si="69"/>
        <v>0.74440995579473379</v>
      </c>
      <c r="P264" s="33">
        <v>6476556</v>
      </c>
      <c r="Q264" s="33">
        <v>6990996</v>
      </c>
      <c r="R264" s="33">
        <v>6990996</v>
      </c>
      <c r="S264" s="33">
        <v>3330606</v>
      </c>
      <c r="T264" s="38">
        <f t="shared" si="70"/>
        <v>0.47641366122938705</v>
      </c>
      <c r="U264" s="38">
        <f t="shared" si="71"/>
        <v>-0.63138464331969035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75843085</v>
      </c>
      <c r="E265" s="33">
        <v>75843085</v>
      </c>
      <c r="F265" s="33">
        <v>27962027</v>
      </c>
      <c r="G265" s="38">
        <f t="shared" si="64"/>
        <v>0.36868261622005488</v>
      </c>
      <c r="H265" s="33">
        <v>10452949</v>
      </c>
      <c r="I265" s="38">
        <f t="shared" si="65"/>
        <v>0.13782336253858871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38414976</v>
      </c>
      <c r="O265" s="38">
        <f t="shared" si="69"/>
        <v>0.50650597875864356</v>
      </c>
      <c r="P265" s="33">
        <v>43667298</v>
      </c>
      <c r="Q265" s="33">
        <v>85695898</v>
      </c>
      <c r="R265" s="33">
        <v>85695898</v>
      </c>
      <c r="S265" s="33">
        <v>14264093</v>
      </c>
      <c r="T265" s="38">
        <f t="shared" si="70"/>
        <v>0.16645012576914708</v>
      </c>
      <c r="U265" s="38">
        <f t="shared" si="71"/>
        <v>-0.76062294946666953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16448380</v>
      </c>
      <c r="E266" s="33">
        <v>16448380</v>
      </c>
      <c r="F266" s="33">
        <v>6965912</v>
      </c>
      <c r="G266" s="38">
        <f t="shared" si="64"/>
        <v>0.42350140256973634</v>
      </c>
      <c r="H266" s="33">
        <v>5383916</v>
      </c>
      <c r="I266" s="38">
        <f t="shared" si="65"/>
        <v>0.32732196119009899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12349828</v>
      </c>
      <c r="O266" s="38">
        <f t="shared" si="69"/>
        <v>0.75082336375983527</v>
      </c>
      <c r="P266" s="33">
        <v>12303024</v>
      </c>
      <c r="Q266" s="33">
        <v>16101349</v>
      </c>
      <c r="R266" s="33">
        <v>16101349</v>
      </c>
      <c r="S266" s="33">
        <v>5048987</v>
      </c>
      <c r="T266" s="38">
        <f t="shared" si="70"/>
        <v>0.31357540290568198</v>
      </c>
      <c r="U266" s="38">
        <f t="shared" si="71"/>
        <v>-0.56239083984555349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125698126</v>
      </c>
      <c r="E267" s="34">
        <f>SUM(E263:E266)</f>
        <v>125698126</v>
      </c>
      <c r="F267" s="34">
        <f>SUM(F263:F266)</f>
        <v>37963012</v>
      </c>
      <c r="G267" s="39">
        <f t="shared" si="64"/>
        <v>0.30201732681360738</v>
      </c>
      <c r="H267" s="34">
        <f>SUM(H263:H266)</f>
        <v>18224223</v>
      </c>
      <c r="I267" s="39">
        <f t="shared" si="65"/>
        <v>0.14498404693797901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56187235</v>
      </c>
      <c r="O267" s="39">
        <f t="shared" si="69"/>
        <v>0.44700137375158638</v>
      </c>
      <c r="P267" s="34">
        <f>SUM(P263:P266)</f>
        <v>62446878</v>
      </c>
      <c r="Q267" s="34">
        <f>SUM(Q263:Q266)</f>
        <v>143231065</v>
      </c>
      <c r="R267" s="34">
        <f>SUM(R263:R266)</f>
        <v>143231065</v>
      </c>
      <c r="S267" s="34">
        <f>SUM(S263:S266)</f>
        <v>22643686</v>
      </c>
      <c r="T267" s="39">
        <f t="shared" si="70"/>
        <v>0.15809200329551415</v>
      </c>
      <c r="U267" s="39">
        <f t="shared" si="71"/>
        <v>-0.70816438573598506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1801748</v>
      </c>
      <c r="E269" s="33">
        <v>1801748</v>
      </c>
      <c r="F269" s="33">
        <v>197710</v>
      </c>
      <c r="G269" s="38">
        <f t="shared" si="64"/>
        <v>0.10973232660727249</v>
      </c>
      <c r="H269" s="33">
        <v>502886</v>
      </c>
      <c r="I269" s="38">
        <f t="shared" si="65"/>
        <v>0.2791100642265178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700596</v>
      </c>
      <c r="O269" s="38">
        <f t="shared" si="69"/>
        <v>0.3888423908337903</v>
      </c>
      <c r="P269" s="33">
        <v>683648</v>
      </c>
      <c r="Q269" s="33">
        <v>1817556</v>
      </c>
      <c r="R269" s="33">
        <v>1817556</v>
      </c>
      <c r="S269" s="33">
        <v>355761</v>
      </c>
      <c r="T269" s="38">
        <f t="shared" si="70"/>
        <v>0.19573592230445719</v>
      </c>
      <c r="U269" s="38">
        <f t="shared" si="71"/>
        <v>-0.2644079994383074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1876925</v>
      </c>
      <c r="E271" s="33">
        <v>1876925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2066000</v>
      </c>
      <c r="R271" s="33">
        <v>2066000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2825101</v>
      </c>
      <c r="E272" s="33">
        <v>2825101</v>
      </c>
      <c r="F272" s="33">
        <v>-26957</v>
      </c>
      <c r="G272" s="38">
        <f t="shared" si="64"/>
        <v>-9.5419597387845605E-3</v>
      </c>
      <c r="H272" s="33">
        <v>-81590</v>
      </c>
      <c r="I272" s="38">
        <f t="shared" si="65"/>
        <v>-2.8880383391602635E-2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-108547</v>
      </c>
      <c r="O272" s="38">
        <f t="shared" si="69"/>
        <v>-3.8422343130387199E-2</v>
      </c>
      <c r="P272" s="33">
        <v>21745730</v>
      </c>
      <c r="Q272" s="33">
        <v>2576600</v>
      </c>
      <c r="R272" s="33">
        <v>2576600</v>
      </c>
      <c r="S272" s="33">
        <v>10440458</v>
      </c>
      <c r="T272" s="38">
        <f t="shared" si="70"/>
        <v>4.0520290305053175</v>
      </c>
      <c r="U272" s="38">
        <f t="shared" si="71"/>
        <v>-1.0037520009675462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21156000</v>
      </c>
      <c r="E273" s="33">
        <v>21156000</v>
      </c>
      <c r="F273" s="33">
        <v>8815000</v>
      </c>
      <c r="G273" s="38">
        <f t="shared" si="64"/>
        <v>0.41666666666666669</v>
      </c>
      <c r="H273" s="33">
        <v>7052047</v>
      </c>
      <c r="I273" s="38">
        <f t="shared" si="65"/>
        <v>0.33333555492531669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15867047</v>
      </c>
      <c r="O273" s="38">
        <f t="shared" si="69"/>
        <v>0.75000222159198338</v>
      </c>
      <c r="P273" s="33">
        <v>14636000</v>
      </c>
      <c r="Q273" s="33">
        <v>20307000</v>
      </c>
      <c r="R273" s="33">
        <v>20307000</v>
      </c>
      <c r="S273" s="33">
        <v>5498000</v>
      </c>
      <c r="T273" s="38">
        <f t="shared" si="70"/>
        <v>0.27074407839661202</v>
      </c>
      <c r="U273" s="38">
        <f t="shared" si="71"/>
        <v>-0.51817115332057939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2883000</v>
      </c>
      <c r="E274" s="33">
        <v>2883000</v>
      </c>
      <c r="F274" s="33">
        <v>961000</v>
      </c>
      <c r="G274" s="38">
        <f t="shared" si="64"/>
        <v>0.33333333333333331</v>
      </c>
      <c r="H274" s="33">
        <v>961000</v>
      </c>
      <c r="I274" s="38">
        <f t="shared" si="65"/>
        <v>0.33333333333333331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1922000</v>
      </c>
      <c r="O274" s="38">
        <f t="shared" si="69"/>
        <v>0.66666666666666663</v>
      </c>
      <c r="P274" s="33">
        <v>8244961</v>
      </c>
      <c r="Q274" s="33">
        <v>12105000</v>
      </c>
      <c r="R274" s="33">
        <v>12105000</v>
      </c>
      <c r="S274" s="33">
        <v>4741861</v>
      </c>
      <c r="T274" s="38">
        <f t="shared" si="70"/>
        <v>0.39172746798843455</v>
      </c>
      <c r="U274" s="38">
        <f t="shared" si="71"/>
        <v>-0.88344396049902474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30542774</v>
      </c>
      <c r="E275" s="34">
        <f>SUM(E268:E274)</f>
        <v>30542774</v>
      </c>
      <c r="F275" s="34">
        <f>SUM(F268:F274)</f>
        <v>9946753</v>
      </c>
      <c r="G275" s="39">
        <f t="shared" si="64"/>
        <v>0.32566632618242208</v>
      </c>
      <c r="H275" s="34">
        <f>SUM(H268:H274)</f>
        <v>8434343</v>
      </c>
      <c r="I275" s="39">
        <f t="shared" si="65"/>
        <v>0.27614855808447525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18381096</v>
      </c>
      <c r="O275" s="39">
        <f t="shared" si="69"/>
        <v>0.60181488426689733</v>
      </c>
      <c r="P275" s="34">
        <f>SUM(P268:P274)</f>
        <v>45310339</v>
      </c>
      <c r="Q275" s="34">
        <f>SUM(Q268:Q274)</f>
        <v>38872156</v>
      </c>
      <c r="R275" s="34">
        <f>SUM(R268:R274)</f>
        <v>38872156</v>
      </c>
      <c r="S275" s="34">
        <f>SUM(S268:S274)</f>
        <v>21036080</v>
      </c>
      <c r="T275" s="39">
        <f t="shared" si="70"/>
        <v>0.54116061892733713</v>
      </c>
      <c r="U275" s="39">
        <f t="shared" si="71"/>
        <v>-0.81385389767222882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1623</v>
      </c>
      <c r="E276" s="33">
        <v>1623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-151878</v>
      </c>
      <c r="Q276" s="33">
        <v>1058531</v>
      </c>
      <c r="R276" s="33">
        <v>1058531</v>
      </c>
      <c r="S276" s="33">
        <v>-154571</v>
      </c>
      <c r="T276" s="38">
        <f t="shared" si="70"/>
        <v>-0.14602406542652033</v>
      </c>
      <c r="U276" s="38">
        <f t="shared" si="71"/>
        <v>-1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56140000</v>
      </c>
      <c r="E277" s="33">
        <v>56140000</v>
      </c>
      <c r="F277" s="33">
        <v>23553968</v>
      </c>
      <c r="G277" s="38">
        <f t="shared" si="64"/>
        <v>0.41955767723548271</v>
      </c>
      <c r="H277" s="33">
        <v>14022665</v>
      </c>
      <c r="I277" s="38">
        <f t="shared" si="65"/>
        <v>0.24978028143925898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37576633</v>
      </c>
      <c r="O277" s="38">
        <f t="shared" si="69"/>
        <v>0.66933795867474166</v>
      </c>
      <c r="P277" s="33">
        <v>41996335</v>
      </c>
      <c r="Q277" s="33">
        <v>62604535</v>
      </c>
      <c r="R277" s="33">
        <v>62604535</v>
      </c>
      <c r="S277" s="33">
        <v>17733953</v>
      </c>
      <c r="T277" s="38">
        <f t="shared" si="70"/>
        <v>0.28326946282725363</v>
      </c>
      <c r="U277" s="38">
        <f t="shared" si="71"/>
        <v>-0.6660978868751285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4880448</v>
      </c>
      <c r="E278" s="33">
        <v>4880448</v>
      </c>
      <c r="F278" s="33">
        <v>3190388</v>
      </c>
      <c r="G278" s="38">
        <f t="shared" si="64"/>
        <v>0.65370802024732155</v>
      </c>
      <c r="H278" s="33">
        <v>2071676</v>
      </c>
      <c r="I278" s="38">
        <f t="shared" si="65"/>
        <v>0.42448480139528172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5262064</v>
      </c>
      <c r="O278" s="38">
        <f t="shared" si="69"/>
        <v>1.0781928216426033</v>
      </c>
      <c r="P278" s="33">
        <v>3540951</v>
      </c>
      <c r="Q278" s="33">
        <v>5255494</v>
      </c>
      <c r="R278" s="33">
        <v>5255494</v>
      </c>
      <c r="S278" s="33">
        <v>1541225</v>
      </c>
      <c r="T278" s="38">
        <f t="shared" si="70"/>
        <v>0.29325977729210612</v>
      </c>
      <c r="U278" s="38">
        <f t="shared" si="71"/>
        <v>-0.41493796440560737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1807407</v>
      </c>
      <c r="E279" s="33">
        <v>1807407</v>
      </c>
      <c r="F279" s="33">
        <v>1679090</v>
      </c>
      <c r="G279" s="38">
        <f t="shared" si="64"/>
        <v>0.92900492252160138</v>
      </c>
      <c r="H279" s="33">
        <v>15</v>
      </c>
      <c r="I279" s="38">
        <f t="shared" si="65"/>
        <v>8.299182198586152E-6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1679105</v>
      </c>
      <c r="O279" s="38">
        <f t="shared" si="69"/>
        <v>0.92901322170379996</v>
      </c>
      <c r="P279" s="33">
        <v>4242733</v>
      </c>
      <c r="Q279" s="33">
        <v>10349646</v>
      </c>
      <c r="R279" s="33">
        <v>10349646</v>
      </c>
      <c r="S279" s="33">
        <v>2387083</v>
      </c>
      <c r="T279" s="38">
        <f t="shared" si="70"/>
        <v>0.23064392733819108</v>
      </c>
      <c r="U279" s="38">
        <f t="shared" si="71"/>
        <v>-0.99999646454301983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5620212</v>
      </c>
      <c r="E280" s="33">
        <v>5620212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1738000</v>
      </c>
      <c r="R280" s="33">
        <v>1738000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27786004</v>
      </c>
      <c r="E281" s="33">
        <v>27786004</v>
      </c>
      <c r="F281" s="33">
        <v>11225000</v>
      </c>
      <c r="G281" s="38">
        <f t="shared" si="64"/>
        <v>0.40398036363919043</v>
      </c>
      <c r="H281" s="33">
        <v>9071000</v>
      </c>
      <c r="I281" s="38">
        <f t="shared" si="65"/>
        <v>0.32645932103083264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20296000</v>
      </c>
      <c r="O281" s="38">
        <f t="shared" si="69"/>
        <v>0.73043968467002307</v>
      </c>
      <c r="P281" s="33">
        <v>16469195</v>
      </c>
      <c r="Q281" s="33">
        <v>25864811</v>
      </c>
      <c r="R281" s="33">
        <v>25864811</v>
      </c>
      <c r="S281" s="33">
        <v>4331855</v>
      </c>
      <c r="T281" s="38">
        <f t="shared" si="70"/>
        <v>0.16748063614305939</v>
      </c>
      <c r="U281" s="38">
        <f t="shared" si="71"/>
        <v>-0.44921412370185676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2203000</v>
      </c>
      <c r="E282" s="33">
        <v>2203000</v>
      </c>
      <c r="F282" s="33">
        <v>919953</v>
      </c>
      <c r="G282" s="38">
        <f t="shared" si="64"/>
        <v>0.41759101225601453</v>
      </c>
      <c r="H282" s="33">
        <v>2481000</v>
      </c>
      <c r="I282" s="38">
        <f t="shared" si="65"/>
        <v>1.1261915569677712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3400953</v>
      </c>
      <c r="O282" s="38">
        <f t="shared" si="69"/>
        <v>1.5437825692237857</v>
      </c>
      <c r="P282" s="33">
        <v>468300</v>
      </c>
      <c r="Q282" s="33">
        <v>979000</v>
      </c>
      <c r="R282" s="33">
        <v>979000</v>
      </c>
      <c r="S282" s="33">
        <v>468300</v>
      </c>
      <c r="T282" s="38">
        <f t="shared" si="70"/>
        <v>0.47834525025536262</v>
      </c>
      <c r="U282" s="38">
        <f t="shared" si="71"/>
        <v>4.2978859705317101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3093000</v>
      </c>
      <c r="E283" s="33">
        <v>3093000</v>
      </c>
      <c r="F283" s="33">
        <v>3093000</v>
      </c>
      <c r="G283" s="38">
        <f t="shared" si="64"/>
        <v>1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3093000</v>
      </c>
      <c r="O283" s="38">
        <f t="shared" si="69"/>
        <v>1</v>
      </c>
      <c r="P283" s="33">
        <v>5822</v>
      </c>
      <c r="Q283" s="33">
        <v>3132028</v>
      </c>
      <c r="R283" s="33">
        <v>3132028</v>
      </c>
      <c r="S283" s="33">
        <v>0</v>
      </c>
      <c r="T283" s="38">
        <f t="shared" si="70"/>
        <v>0</v>
      </c>
      <c r="U283" s="38">
        <f t="shared" si="71"/>
        <v>-1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3651000</v>
      </c>
      <c r="E284" s="33">
        <v>3651000</v>
      </c>
      <c r="F284" s="33">
        <v>1521938</v>
      </c>
      <c r="G284" s="38">
        <f t="shared" si="64"/>
        <v>0.41685510818953714</v>
      </c>
      <c r="H284" s="33">
        <v>1217550</v>
      </c>
      <c r="I284" s="38">
        <f t="shared" si="65"/>
        <v>0.33348397699260479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2739488</v>
      </c>
      <c r="O284" s="38">
        <f t="shared" si="69"/>
        <v>0.75033908518214187</v>
      </c>
      <c r="P284" s="33">
        <v>1567446</v>
      </c>
      <c r="Q284" s="33">
        <v>3484000</v>
      </c>
      <c r="R284" s="33">
        <v>3484000</v>
      </c>
      <c r="S284" s="33">
        <v>0</v>
      </c>
      <c r="T284" s="38">
        <f t="shared" si="70"/>
        <v>0</v>
      </c>
      <c r="U284" s="38">
        <f t="shared" si="71"/>
        <v>-0.22322682886683176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105182694</v>
      </c>
      <c r="E285" s="34">
        <f>SUM(E276:E284)</f>
        <v>105182694</v>
      </c>
      <c r="F285" s="34">
        <f>SUM(F276:F284)</f>
        <v>45183337</v>
      </c>
      <c r="G285" s="39">
        <f t="shared" si="64"/>
        <v>0.42957006786686791</v>
      </c>
      <c r="H285" s="34">
        <f>SUM(H276:H284)</f>
        <v>28863906</v>
      </c>
      <c r="I285" s="39">
        <f t="shared" si="65"/>
        <v>0.27441687317877594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74047243</v>
      </c>
      <c r="O285" s="39">
        <f t="shared" si="69"/>
        <v>0.70398694104564385</v>
      </c>
      <c r="P285" s="34">
        <f>SUM(P276:P284)</f>
        <v>68138904</v>
      </c>
      <c r="Q285" s="34">
        <f>SUM(Q276:Q284)</f>
        <v>114466045</v>
      </c>
      <c r="R285" s="34">
        <f>SUM(R276:R284)</f>
        <v>114466045</v>
      </c>
      <c r="S285" s="34">
        <f>SUM(S276:S284)</f>
        <v>26307845</v>
      </c>
      <c r="T285" s="39">
        <f t="shared" si="70"/>
        <v>0.22983099485965466</v>
      </c>
      <c r="U285" s="39">
        <f t="shared" si="71"/>
        <v>-0.57639609231166977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4507000</v>
      </c>
      <c r="E286" s="33">
        <v>4507000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4328000</v>
      </c>
      <c r="R286" s="33">
        <v>4328000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3093000</v>
      </c>
      <c r="E288" s="33">
        <v>3093000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2971000</v>
      </c>
      <c r="R288" s="33">
        <v>2971000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1857924</v>
      </c>
      <c r="E289" s="33">
        <v>1857924</v>
      </c>
      <c r="F289" s="33">
        <v>10673909</v>
      </c>
      <c r="G289" s="38">
        <f t="shared" si="64"/>
        <v>5.7450729954508368</v>
      </c>
      <c r="H289" s="33">
        <v>35537</v>
      </c>
      <c r="I289" s="38">
        <f t="shared" si="65"/>
        <v>1.9127262471446624E-2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10709446</v>
      </c>
      <c r="O289" s="38">
        <f t="shared" si="69"/>
        <v>5.7642002579222833</v>
      </c>
      <c r="P289" s="33">
        <v>21625466</v>
      </c>
      <c r="Q289" s="33">
        <v>1614000</v>
      </c>
      <c r="R289" s="33">
        <v>1614000</v>
      </c>
      <c r="S289" s="33">
        <v>10644233</v>
      </c>
      <c r="T289" s="38">
        <f t="shared" si="70"/>
        <v>6.5949399008674101</v>
      </c>
      <c r="U289" s="38">
        <f t="shared" si="71"/>
        <v>-0.9983567059317936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24035000</v>
      </c>
      <c r="E290" s="33">
        <v>24035000</v>
      </c>
      <c r="F290" s="33">
        <v>359045</v>
      </c>
      <c r="G290" s="38">
        <f t="shared" si="64"/>
        <v>1.4938423132931143E-2</v>
      </c>
      <c r="H290" s="33">
        <v>546544</v>
      </c>
      <c r="I290" s="38">
        <f t="shared" si="65"/>
        <v>2.2739504888703972E-2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905589</v>
      </c>
      <c r="O290" s="38">
        <f t="shared" si="69"/>
        <v>3.7677928021635117E-2</v>
      </c>
      <c r="P290" s="33">
        <v>6510</v>
      </c>
      <c r="Q290" s="33">
        <v>0</v>
      </c>
      <c r="R290" s="33">
        <v>0</v>
      </c>
      <c r="S290" s="33">
        <v>6510</v>
      </c>
      <c r="T290" s="38">
        <f t="shared" si="70"/>
        <v>0</v>
      </c>
      <c r="U290" s="38">
        <f t="shared" si="71"/>
        <v>82.954531490015356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500000</v>
      </c>
      <c r="E291" s="33">
        <v>500000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8260</v>
      </c>
      <c r="Q291" s="33">
        <v>500000</v>
      </c>
      <c r="R291" s="33">
        <v>500000</v>
      </c>
      <c r="S291" s="33">
        <v>0</v>
      </c>
      <c r="T291" s="38">
        <f t="shared" si="70"/>
        <v>0</v>
      </c>
      <c r="U291" s="38">
        <f t="shared" si="71"/>
        <v>-1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33992924</v>
      </c>
      <c r="E292" s="34">
        <f>SUM(E286:E291)</f>
        <v>33992924</v>
      </c>
      <c r="F292" s="34">
        <f>SUM(F286:F291)</f>
        <v>11032954</v>
      </c>
      <c r="G292" s="39">
        <f t="shared" si="64"/>
        <v>0.32456619501164419</v>
      </c>
      <c r="H292" s="34">
        <f>SUM(H286:H291)</f>
        <v>582081</v>
      </c>
      <c r="I292" s="39">
        <f t="shared" si="65"/>
        <v>1.7123593133676878E-2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11615035</v>
      </c>
      <c r="O292" s="39">
        <f t="shared" si="69"/>
        <v>0.34168978814532108</v>
      </c>
      <c r="P292" s="34">
        <f>SUM(P286:P291)</f>
        <v>21640236</v>
      </c>
      <c r="Q292" s="34">
        <f>SUM(Q286:Q291)</f>
        <v>9413000</v>
      </c>
      <c r="R292" s="34">
        <f>SUM(R286:R291)</f>
        <v>9413000</v>
      </c>
      <c r="S292" s="34">
        <f>SUM(S286:S291)</f>
        <v>10650743</v>
      </c>
      <c r="T292" s="39">
        <f t="shared" si="70"/>
        <v>1.1314929353022416</v>
      </c>
      <c r="U292" s="39">
        <f t="shared" si="71"/>
        <v>-0.9731019107185338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310993000</v>
      </c>
      <c r="E293" s="33">
        <v>310993000</v>
      </c>
      <c r="F293" s="33">
        <v>102477468</v>
      </c>
      <c r="G293" s="38">
        <f t="shared" si="64"/>
        <v>0.32951696018881454</v>
      </c>
      <c r="H293" s="33">
        <v>85739560</v>
      </c>
      <c r="I293" s="38">
        <f t="shared" si="65"/>
        <v>0.27569610891563473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188217028</v>
      </c>
      <c r="O293" s="38">
        <f t="shared" si="69"/>
        <v>0.60521306910444927</v>
      </c>
      <c r="P293" s="33">
        <v>197787686</v>
      </c>
      <c r="Q293" s="33">
        <v>303395000</v>
      </c>
      <c r="R293" s="33">
        <v>303395000</v>
      </c>
      <c r="S293" s="33">
        <v>91840996</v>
      </c>
      <c r="T293" s="38">
        <f t="shared" si="70"/>
        <v>0.30271097414261938</v>
      </c>
      <c r="U293" s="38">
        <f t="shared" si="71"/>
        <v>-0.56650708780727632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52457000</v>
      </c>
      <c r="E295" s="33">
        <v>52457000</v>
      </c>
      <c r="F295" s="33">
        <v>0</v>
      </c>
      <c r="G295" s="38">
        <f t="shared" si="64"/>
        <v>0</v>
      </c>
      <c r="H295" s="33">
        <v>21567000</v>
      </c>
      <c r="I295" s="38">
        <f t="shared" si="65"/>
        <v>0.41113674056846561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21567000</v>
      </c>
      <c r="O295" s="38">
        <f t="shared" si="69"/>
        <v>0.41113674056846561</v>
      </c>
      <c r="P295" s="33">
        <v>0</v>
      </c>
      <c r="Q295" s="33">
        <v>50683000</v>
      </c>
      <c r="R295" s="33">
        <v>50683000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3189000</v>
      </c>
      <c r="E296" s="33">
        <v>3189000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68680000</v>
      </c>
      <c r="Q296" s="33">
        <v>4189000</v>
      </c>
      <c r="R296" s="33">
        <v>4189000</v>
      </c>
      <c r="S296" s="33">
        <v>18490000</v>
      </c>
      <c r="T296" s="38">
        <f t="shared" si="70"/>
        <v>4.4139412747672475</v>
      </c>
      <c r="U296" s="38">
        <f t="shared" si="71"/>
        <v>-1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366639000</v>
      </c>
      <c r="E298" s="34">
        <f>SUM(E293:E297)</f>
        <v>366639000</v>
      </c>
      <c r="F298" s="34">
        <f>SUM(F293:F297)</f>
        <v>102477468</v>
      </c>
      <c r="G298" s="39">
        <f t="shared" si="64"/>
        <v>0.27950509356615089</v>
      </c>
      <c r="H298" s="34">
        <f>SUM(H293:H297)</f>
        <v>107306560</v>
      </c>
      <c r="I298" s="39">
        <f t="shared" si="65"/>
        <v>0.2926763383055267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209784028</v>
      </c>
      <c r="O298" s="39">
        <f t="shared" si="69"/>
        <v>0.57218143187167758</v>
      </c>
      <c r="P298" s="34">
        <f>SUM(P293:P297)</f>
        <v>266467686</v>
      </c>
      <c r="Q298" s="34">
        <f>SUM(Q293:Q297)</f>
        <v>358267000</v>
      </c>
      <c r="R298" s="34">
        <f>SUM(R293:R297)</f>
        <v>358267000</v>
      </c>
      <c r="S298" s="34">
        <f>SUM(S293:S297)</f>
        <v>110330996</v>
      </c>
      <c r="T298" s="39">
        <f t="shared" si="70"/>
        <v>0.30795746189294576</v>
      </c>
      <c r="U298" s="39">
        <f t="shared" si="71"/>
        <v>-0.59729991425677031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662055518</v>
      </c>
      <c r="E299" s="34">
        <f>SUM(E263:E266,E268:E274,E276:E284,E286:E291,E293:E297)</f>
        <v>662055518</v>
      </c>
      <c r="F299" s="34">
        <f>SUM(F263:F266,F268:F274,F276:F284,F286:F291,F293:F297)</f>
        <v>206603524</v>
      </c>
      <c r="G299" s="39">
        <f t="shared" si="64"/>
        <v>0.31206374447890334</v>
      </c>
      <c r="H299" s="34">
        <f>SUM(H263:H266,H268:H274,H276:H284,H286:H291,H293:H297)</f>
        <v>163411113</v>
      </c>
      <c r="I299" s="39">
        <f t="shared" si="65"/>
        <v>0.2468238819210325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370014637</v>
      </c>
      <c r="O299" s="39">
        <f t="shared" si="69"/>
        <v>0.55888762639993583</v>
      </c>
      <c r="P299" s="34">
        <f>SUM(P263:P266,P268:P274,P276:P284,P286:P291,P293:P297)</f>
        <v>464004043</v>
      </c>
      <c r="Q299" s="34">
        <f>SUM(Q263:Q266,Q268:Q274,Q276:Q284,Q286:Q291,Q293:Q297)</f>
        <v>664249266</v>
      </c>
      <c r="R299" s="34">
        <f>SUM(R263:R266,R268:R274,R276:R284,R286:R291,R293:R297)</f>
        <v>664249266</v>
      </c>
      <c r="S299" s="34">
        <f>SUM(S263:S266,S268:S274,S276:S284,S286:S291,S293:S297)</f>
        <v>190969350</v>
      </c>
      <c r="T299" s="39">
        <f t="shared" si="70"/>
        <v>0.28749651640563501</v>
      </c>
      <c r="U299" s="39">
        <f t="shared" si="71"/>
        <v>-0.64782394579264468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1324554</v>
      </c>
      <c r="E302" s="33">
        <v>2970646</v>
      </c>
      <c r="F302" s="33">
        <v>175061</v>
      </c>
      <c r="G302" s="38">
        <f t="shared" ref="G302:G339" si="72">IF(($D302     =0),0,($F302     /$D302     ))</f>
        <v>0.13216599700729453</v>
      </c>
      <c r="H302" s="33">
        <v>1066732</v>
      </c>
      <c r="I302" s="38">
        <f t="shared" ref="I302:I339" si="73">IF(($D302     =0),0,($H302     /$D302     ))</f>
        <v>0.80535183918511444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1241793</v>
      </c>
      <c r="O302" s="38">
        <f t="shared" ref="O302:O339" si="77">IF(($D302     =0),0,($N302     /$D302     ))</f>
        <v>0.93751783619240892</v>
      </c>
      <c r="P302" s="33">
        <v>567004</v>
      </c>
      <c r="Q302" s="33">
        <v>1347825</v>
      </c>
      <c r="R302" s="33">
        <v>1347825</v>
      </c>
      <c r="S302" s="33">
        <v>491397</v>
      </c>
      <c r="T302" s="38">
        <f t="shared" ref="T302:T339" si="78">IF(($Q302     =0),0,($S302     /$Q302     ))</f>
        <v>0.36458516498803628</v>
      </c>
      <c r="U302" s="38">
        <f t="shared" ref="U302:U339" si="79">IF(($P302     =0),0,(($H302     /$P302     )-1))</f>
        <v>0.881348279729949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1324554</v>
      </c>
      <c r="E303" s="34">
        <f>E302</f>
        <v>2970646</v>
      </c>
      <c r="F303" s="34">
        <f>F302</f>
        <v>175061</v>
      </c>
      <c r="G303" s="39">
        <f t="shared" si="72"/>
        <v>0.13216599700729453</v>
      </c>
      <c r="H303" s="34">
        <f>H302</f>
        <v>1066732</v>
      </c>
      <c r="I303" s="39">
        <f t="shared" si="73"/>
        <v>0.80535183918511444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1241793</v>
      </c>
      <c r="O303" s="39">
        <f t="shared" si="77"/>
        <v>0.93751783619240892</v>
      </c>
      <c r="P303" s="34">
        <f>P302</f>
        <v>567004</v>
      </c>
      <c r="Q303" s="34">
        <f>Q302</f>
        <v>1347825</v>
      </c>
      <c r="R303" s="34">
        <f>R302</f>
        <v>1347825</v>
      </c>
      <c r="S303" s="34">
        <f>S302</f>
        <v>491397</v>
      </c>
      <c r="T303" s="39">
        <f t="shared" si="78"/>
        <v>0.36458516498803628</v>
      </c>
      <c r="U303" s="39">
        <f t="shared" si="79"/>
        <v>0.881348279729949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9527462</v>
      </c>
      <c r="E305" s="33">
        <v>9527462</v>
      </c>
      <c r="F305" s="33">
        <v>9527462</v>
      </c>
      <c r="G305" s="38">
        <f t="shared" si="72"/>
        <v>1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9527462</v>
      </c>
      <c r="O305" s="38">
        <f t="shared" si="77"/>
        <v>1</v>
      </c>
      <c r="P305" s="33">
        <v>9074230</v>
      </c>
      <c r="Q305" s="33">
        <v>9074230</v>
      </c>
      <c r="R305" s="33">
        <v>9074230</v>
      </c>
      <c r="S305" s="33">
        <v>0</v>
      </c>
      <c r="T305" s="38">
        <f t="shared" si="78"/>
        <v>0</v>
      </c>
      <c r="U305" s="38">
        <f t="shared" si="79"/>
        <v>-1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50991000</v>
      </c>
      <c r="E306" s="33">
        <v>50991000</v>
      </c>
      <c r="F306" s="33">
        <v>21245000</v>
      </c>
      <c r="G306" s="38">
        <f t="shared" si="72"/>
        <v>0.41664215253672215</v>
      </c>
      <c r="H306" s="33">
        <v>16997000</v>
      </c>
      <c r="I306" s="38">
        <f t="shared" si="73"/>
        <v>0.33333333333333331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38242000</v>
      </c>
      <c r="O306" s="38">
        <f t="shared" si="77"/>
        <v>0.74997548587005547</v>
      </c>
      <c r="P306" s="33">
        <v>43120000</v>
      </c>
      <c r="Q306" s="33">
        <v>35131000</v>
      </c>
      <c r="R306" s="33">
        <v>35131000</v>
      </c>
      <c r="S306" s="33">
        <v>21097000</v>
      </c>
      <c r="T306" s="38">
        <f t="shared" si="78"/>
        <v>0.6005237539495033</v>
      </c>
      <c r="U306" s="38">
        <f t="shared" si="79"/>
        <v>-0.60582096474953617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5147000</v>
      </c>
      <c r="E307" s="33">
        <v>5147000</v>
      </c>
      <c r="F307" s="33">
        <v>2144566</v>
      </c>
      <c r="G307" s="38">
        <f t="shared" si="72"/>
        <v>0.41666329900913152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2144566</v>
      </c>
      <c r="O307" s="38">
        <f t="shared" si="77"/>
        <v>0.41666329900913152</v>
      </c>
      <c r="P307" s="33">
        <v>4623443</v>
      </c>
      <c r="Q307" s="33">
        <v>5791000</v>
      </c>
      <c r="R307" s="33">
        <v>5791000</v>
      </c>
      <c r="S307" s="33">
        <v>2017517</v>
      </c>
      <c r="T307" s="38">
        <f t="shared" si="78"/>
        <v>0.34838836125021583</v>
      </c>
      <c r="U307" s="38">
        <f t="shared" si="79"/>
        <v>-1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294700</v>
      </c>
      <c r="E308" s="33">
        <v>294700</v>
      </c>
      <c r="F308" s="33">
        <v>70484</v>
      </c>
      <c r="G308" s="38">
        <f t="shared" si="72"/>
        <v>0.2391720393620631</v>
      </c>
      <c r="H308" s="33">
        <v>30136</v>
      </c>
      <c r="I308" s="38">
        <f t="shared" si="73"/>
        <v>0.10225992534781134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100620</v>
      </c>
      <c r="O308" s="38">
        <f t="shared" si="77"/>
        <v>0.34143196470987447</v>
      </c>
      <c r="P308" s="33">
        <v>74539</v>
      </c>
      <c r="Q308" s="33">
        <v>290200</v>
      </c>
      <c r="R308" s="33">
        <v>290200</v>
      </c>
      <c r="S308" s="33">
        <v>23607</v>
      </c>
      <c r="T308" s="38">
        <f t="shared" si="78"/>
        <v>8.1347346657477601E-2</v>
      </c>
      <c r="U308" s="38">
        <f t="shared" si="79"/>
        <v>-0.59570157903916066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1693000</v>
      </c>
      <c r="E309" s="33">
        <v>1693000</v>
      </c>
      <c r="F309" s="33">
        <v>207738</v>
      </c>
      <c r="G309" s="38">
        <f t="shared" si="72"/>
        <v>0.12270407560543414</v>
      </c>
      <c r="H309" s="33">
        <v>198874</v>
      </c>
      <c r="I309" s="38">
        <f t="shared" si="73"/>
        <v>0.11746839929119905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406612</v>
      </c>
      <c r="O309" s="38">
        <f t="shared" si="77"/>
        <v>0.24017247489663321</v>
      </c>
      <c r="P309" s="33">
        <v>547188</v>
      </c>
      <c r="Q309" s="33">
        <v>1470000</v>
      </c>
      <c r="R309" s="33">
        <v>1470000</v>
      </c>
      <c r="S309" s="33">
        <v>547188</v>
      </c>
      <c r="T309" s="38">
        <f t="shared" si="78"/>
        <v>0.37223673469387752</v>
      </c>
      <c r="U309" s="38">
        <f t="shared" si="79"/>
        <v>-0.63655270217914128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67653162</v>
      </c>
      <c r="E310" s="34">
        <f>SUM(E304:E309)</f>
        <v>67653162</v>
      </c>
      <c r="F310" s="34">
        <f>SUM(F304:F309)</f>
        <v>33195250</v>
      </c>
      <c r="G310" s="39">
        <f t="shared" si="72"/>
        <v>0.49066812279964089</v>
      </c>
      <c r="H310" s="34">
        <f>SUM(H304:H309)</f>
        <v>17226010</v>
      </c>
      <c r="I310" s="39">
        <f t="shared" si="73"/>
        <v>0.25462239296368733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50421260</v>
      </c>
      <c r="O310" s="39">
        <f t="shared" si="77"/>
        <v>0.74529051576332828</v>
      </c>
      <c r="P310" s="34">
        <f>SUM(P304:P309)</f>
        <v>57439400</v>
      </c>
      <c r="Q310" s="34">
        <f>SUM(Q304:Q309)</f>
        <v>51756430</v>
      </c>
      <c r="R310" s="34">
        <f>SUM(R304:R309)</f>
        <v>51756430</v>
      </c>
      <c r="S310" s="34">
        <f>SUM(S304:S309)</f>
        <v>23685312</v>
      </c>
      <c r="T310" s="39">
        <f t="shared" si="78"/>
        <v>0.4576303272849383</v>
      </c>
      <c r="U310" s="39">
        <f t="shared" si="79"/>
        <v>-0.70010115008165119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0</v>
      </c>
      <c r="E311" s="33">
        <v>0</v>
      </c>
      <c r="F311" s="33">
        <v>1500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1500</v>
      </c>
      <c r="O311" s="38">
        <f t="shared" si="77"/>
        <v>0</v>
      </c>
      <c r="P311" s="33">
        <v>13000</v>
      </c>
      <c r="Q311" s="33">
        <v>0</v>
      </c>
      <c r="R311" s="33">
        <v>0</v>
      </c>
      <c r="S311" s="33">
        <v>5200</v>
      </c>
      <c r="T311" s="38">
        <f t="shared" si="78"/>
        <v>0</v>
      </c>
      <c r="U311" s="38">
        <f t="shared" si="79"/>
        <v>-1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436663</v>
      </c>
      <c r="E312" s="33">
        <v>538043</v>
      </c>
      <c r="F312" s="33">
        <v>390910</v>
      </c>
      <c r="G312" s="38">
        <f t="shared" si="72"/>
        <v>0.89522125758307891</v>
      </c>
      <c r="H312" s="33">
        <v>466776</v>
      </c>
      <c r="I312" s="38">
        <f t="shared" si="73"/>
        <v>1.0689616477695614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857686</v>
      </c>
      <c r="O312" s="38">
        <f t="shared" si="77"/>
        <v>1.9641829053526403</v>
      </c>
      <c r="P312" s="33">
        <v>765866</v>
      </c>
      <c r="Q312" s="33">
        <v>392424</v>
      </c>
      <c r="R312" s="33">
        <v>392424</v>
      </c>
      <c r="S312" s="33">
        <v>351721</v>
      </c>
      <c r="T312" s="38">
        <f t="shared" si="78"/>
        <v>0.89627800542270608</v>
      </c>
      <c r="U312" s="38">
        <f t="shared" si="79"/>
        <v>-0.3905252354850588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1061409</v>
      </c>
      <c r="E313" s="33">
        <v>1061409</v>
      </c>
      <c r="F313" s="33">
        <v>39913</v>
      </c>
      <c r="G313" s="38">
        <f t="shared" si="72"/>
        <v>3.7603788925852331E-2</v>
      </c>
      <c r="H313" s="33">
        <v>142572</v>
      </c>
      <c r="I313" s="38">
        <f t="shared" si="73"/>
        <v>0.13432333812884573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182485</v>
      </c>
      <c r="O313" s="38">
        <f t="shared" si="77"/>
        <v>0.17192712705469804</v>
      </c>
      <c r="P313" s="33">
        <v>389047</v>
      </c>
      <c r="Q313" s="33">
        <v>706104</v>
      </c>
      <c r="R313" s="33">
        <v>706104</v>
      </c>
      <c r="S313" s="33">
        <v>253659</v>
      </c>
      <c r="T313" s="38">
        <f t="shared" si="78"/>
        <v>0.35923744944087554</v>
      </c>
      <c r="U313" s="38">
        <f t="shared" si="79"/>
        <v>-0.63353527979909885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112300</v>
      </c>
      <c r="E314" s="33">
        <v>112300</v>
      </c>
      <c r="F314" s="33">
        <v>82949</v>
      </c>
      <c r="G314" s="38">
        <f t="shared" si="72"/>
        <v>0.73863757791629558</v>
      </c>
      <c r="H314" s="33">
        <v>205884</v>
      </c>
      <c r="I314" s="38">
        <f t="shared" si="73"/>
        <v>1.8333392698130009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288833</v>
      </c>
      <c r="O314" s="38">
        <f t="shared" si="77"/>
        <v>2.5719768477292964</v>
      </c>
      <c r="P314" s="33">
        <v>293098</v>
      </c>
      <c r="Q314" s="33">
        <v>107800</v>
      </c>
      <c r="R314" s="33">
        <v>107800</v>
      </c>
      <c r="S314" s="33">
        <v>219282</v>
      </c>
      <c r="T314" s="38">
        <f t="shared" si="78"/>
        <v>2.0341558441558441</v>
      </c>
      <c r="U314" s="38">
        <f t="shared" si="79"/>
        <v>-0.29755917815884103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8593276</v>
      </c>
      <c r="E315" s="33">
        <v>8593276</v>
      </c>
      <c r="F315" s="33">
        <v>3314614</v>
      </c>
      <c r="G315" s="38">
        <f t="shared" si="72"/>
        <v>0.38572181319440924</v>
      </c>
      <c r="H315" s="33">
        <v>3103727</v>
      </c>
      <c r="I315" s="38">
        <f t="shared" si="73"/>
        <v>0.36118088142403432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6418341</v>
      </c>
      <c r="O315" s="38">
        <f t="shared" si="77"/>
        <v>0.7469026946184435</v>
      </c>
      <c r="P315" s="33">
        <v>7713825</v>
      </c>
      <c r="Q315" s="33">
        <v>10963785</v>
      </c>
      <c r="R315" s="33">
        <v>10963785</v>
      </c>
      <c r="S315" s="33">
        <v>3427559</v>
      </c>
      <c r="T315" s="38">
        <f t="shared" si="78"/>
        <v>0.31262552120458398</v>
      </c>
      <c r="U315" s="38">
        <f t="shared" si="79"/>
        <v>-0.59764098874423521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52826304</v>
      </c>
      <c r="E316" s="33">
        <v>54826304</v>
      </c>
      <c r="F316" s="33">
        <v>3912880</v>
      </c>
      <c r="G316" s="38">
        <f t="shared" si="72"/>
        <v>7.4070675093983476E-2</v>
      </c>
      <c r="H316" s="33">
        <v>6501845</v>
      </c>
      <c r="I316" s="38">
        <f t="shared" si="73"/>
        <v>0.12307968772526656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10414725</v>
      </c>
      <c r="O316" s="38">
        <f t="shared" si="77"/>
        <v>0.19715036281925005</v>
      </c>
      <c r="P316" s="33">
        <v>10771381</v>
      </c>
      <c r="Q316" s="33">
        <v>69610861</v>
      </c>
      <c r="R316" s="33">
        <v>69610861</v>
      </c>
      <c r="S316" s="33">
        <v>6348974</v>
      </c>
      <c r="T316" s="38">
        <f t="shared" si="78"/>
        <v>9.120665811043481E-2</v>
      </c>
      <c r="U316" s="38">
        <f t="shared" si="79"/>
        <v>-0.39637777180103462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63029952</v>
      </c>
      <c r="E317" s="34">
        <f>SUM(E311:E316)</f>
        <v>65131332</v>
      </c>
      <c r="F317" s="34">
        <f>SUM(F311:F316)</f>
        <v>7742766</v>
      </c>
      <c r="G317" s="39">
        <f t="shared" si="72"/>
        <v>0.12284264471595981</v>
      </c>
      <c r="H317" s="34">
        <f>SUM(H311:H316)</f>
        <v>10420804</v>
      </c>
      <c r="I317" s="39">
        <f t="shared" si="73"/>
        <v>0.16533098422794293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18163570</v>
      </c>
      <c r="O317" s="39">
        <f t="shared" si="77"/>
        <v>0.28817362894390275</v>
      </c>
      <c r="P317" s="34">
        <f>SUM(P311:P316)</f>
        <v>19946217</v>
      </c>
      <c r="Q317" s="34">
        <f>SUM(Q311:Q316)</f>
        <v>81780974</v>
      </c>
      <c r="R317" s="34">
        <f>SUM(R311:R316)</f>
        <v>81780974</v>
      </c>
      <c r="S317" s="34">
        <f>SUM(S311:S316)</f>
        <v>10606395</v>
      </c>
      <c r="T317" s="39">
        <f t="shared" si="78"/>
        <v>0.12969269600530803</v>
      </c>
      <c r="U317" s="39">
        <f t="shared" si="79"/>
        <v>-0.47755486666970481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1578000</v>
      </c>
      <c r="E318" s="33">
        <v>1578000</v>
      </c>
      <c r="F318" s="33">
        <v>101484</v>
      </c>
      <c r="G318" s="38">
        <f t="shared" si="72"/>
        <v>6.4311787072243345E-2</v>
      </c>
      <c r="H318" s="33">
        <v>190382</v>
      </c>
      <c r="I318" s="38">
        <f t="shared" si="73"/>
        <v>0.12064765525982256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291866</v>
      </c>
      <c r="O318" s="38">
        <f t="shared" si="77"/>
        <v>0.1849594423320659</v>
      </c>
      <c r="P318" s="33">
        <v>501052</v>
      </c>
      <c r="Q318" s="33">
        <v>1097500</v>
      </c>
      <c r="R318" s="33">
        <v>1097500</v>
      </c>
      <c r="S318" s="33">
        <v>313447</v>
      </c>
      <c r="T318" s="38">
        <f t="shared" si="78"/>
        <v>0.2856009111617312</v>
      </c>
      <c r="U318" s="38">
        <f t="shared" si="79"/>
        <v>-0.62003544542283029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31359407</v>
      </c>
      <c r="E319" s="33">
        <v>31359407</v>
      </c>
      <c r="F319" s="33">
        <v>12960756</v>
      </c>
      <c r="G319" s="38">
        <f t="shared" si="72"/>
        <v>0.41329722848394423</v>
      </c>
      <c r="H319" s="33">
        <v>10466318</v>
      </c>
      <c r="I319" s="38">
        <f t="shared" si="73"/>
        <v>0.3337536962991679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23427074</v>
      </c>
      <c r="O319" s="38">
        <f t="shared" si="77"/>
        <v>0.74705092478311208</v>
      </c>
      <c r="P319" s="33">
        <v>18761667</v>
      </c>
      <c r="Q319" s="33">
        <v>17820920</v>
      </c>
      <c r="R319" s="33">
        <v>17820920</v>
      </c>
      <c r="S319" s="33">
        <v>10980267</v>
      </c>
      <c r="T319" s="38">
        <f t="shared" si="78"/>
        <v>0.61614478938236639</v>
      </c>
      <c r="U319" s="38">
        <f t="shared" si="79"/>
        <v>-0.44214349396564812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33320000</v>
      </c>
      <c r="E320" s="33">
        <v>33320000</v>
      </c>
      <c r="F320" s="33">
        <v>13906530</v>
      </c>
      <c r="G320" s="38">
        <f t="shared" si="72"/>
        <v>0.41736284513805522</v>
      </c>
      <c r="H320" s="33">
        <v>11097000</v>
      </c>
      <c r="I320" s="38">
        <f t="shared" si="73"/>
        <v>0.33304321728691477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25003530</v>
      </c>
      <c r="O320" s="38">
        <f t="shared" si="77"/>
        <v>0.75040606242496999</v>
      </c>
      <c r="P320" s="33">
        <v>28421000</v>
      </c>
      <c r="Q320" s="33">
        <v>32185000</v>
      </c>
      <c r="R320" s="33">
        <v>32185000</v>
      </c>
      <c r="S320" s="33">
        <v>13951000</v>
      </c>
      <c r="T320" s="38">
        <f t="shared" si="78"/>
        <v>0.43346279322665837</v>
      </c>
      <c r="U320" s="38">
        <f t="shared" si="79"/>
        <v>-0.60954927694310546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18056278</v>
      </c>
      <c r="E321" s="33">
        <v>20775628</v>
      </c>
      <c r="F321" s="33">
        <v>8715261</v>
      </c>
      <c r="G321" s="38">
        <f t="shared" si="72"/>
        <v>0.48267206563833365</v>
      </c>
      <c r="H321" s="33">
        <v>5930588</v>
      </c>
      <c r="I321" s="38">
        <f t="shared" si="73"/>
        <v>0.32845019333441811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14645849</v>
      </c>
      <c r="O321" s="38">
        <f t="shared" si="77"/>
        <v>0.8111222589727517</v>
      </c>
      <c r="P321" s="33">
        <v>31160613</v>
      </c>
      <c r="Q321" s="33">
        <v>36018000</v>
      </c>
      <c r="R321" s="33">
        <v>36018000</v>
      </c>
      <c r="S321" s="33">
        <v>15415515</v>
      </c>
      <c r="T321" s="38">
        <f t="shared" si="78"/>
        <v>0.42799475262368813</v>
      </c>
      <c r="U321" s="38">
        <f t="shared" si="79"/>
        <v>-0.80967678652534847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24921236</v>
      </c>
      <c r="E322" s="33">
        <v>24921236</v>
      </c>
      <c r="F322" s="33">
        <v>2880512</v>
      </c>
      <c r="G322" s="38">
        <f t="shared" si="72"/>
        <v>0.11558463633184164</v>
      </c>
      <c r="H322" s="33">
        <v>4184861</v>
      </c>
      <c r="I322" s="38">
        <f t="shared" si="73"/>
        <v>0.16792349304023282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7065373</v>
      </c>
      <c r="O322" s="38">
        <f t="shared" si="77"/>
        <v>0.28350812937207448</v>
      </c>
      <c r="P322" s="33">
        <v>5280511</v>
      </c>
      <c r="Q322" s="33">
        <v>19980797</v>
      </c>
      <c r="R322" s="33">
        <v>19980797</v>
      </c>
      <c r="S322" s="33">
        <v>2640255</v>
      </c>
      <c r="T322" s="38">
        <f t="shared" si="78"/>
        <v>0.13213962385984904</v>
      </c>
      <c r="U322" s="38">
        <f t="shared" si="79"/>
        <v>-0.20748938881104495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109234921</v>
      </c>
      <c r="E323" s="34">
        <f>SUM(E318:E322)</f>
        <v>111954271</v>
      </c>
      <c r="F323" s="34">
        <f>SUM(F318:F322)</f>
        <v>38564543</v>
      </c>
      <c r="G323" s="39">
        <f t="shared" si="72"/>
        <v>0.35304225651428811</v>
      </c>
      <c r="H323" s="34">
        <f>SUM(H318:H322)</f>
        <v>31869149</v>
      </c>
      <c r="I323" s="39">
        <f t="shared" si="73"/>
        <v>0.29174872566621807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70433692</v>
      </c>
      <c r="O323" s="39">
        <f t="shared" si="77"/>
        <v>0.64479098218050612</v>
      </c>
      <c r="P323" s="34">
        <f>SUM(P318:P322)</f>
        <v>84124843</v>
      </c>
      <c r="Q323" s="34">
        <f>SUM(Q318:Q322)</f>
        <v>107102217</v>
      </c>
      <c r="R323" s="34">
        <f>SUM(R318:R322)</f>
        <v>107102217</v>
      </c>
      <c r="S323" s="34">
        <f>SUM(S318:S322)</f>
        <v>43300484</v>
      </c>
      <c r="T323" s="39">
        <f t="shared" si="78"/>
        <v>0.40429120155374559</v>
      </c>
      <c r="U323" s="39">
        <f t="shared" si="79"/>
        <v>-0.62116839849555494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6402430</v>
      </c>
      <c r="E324" s="33">
        <v>6402430</v>
      </c>
      <c r="F324" s="33">
        <v>12730000</v>
      </c>
      <c r="G324" s="38">
        <f t="shared" si="72"/>
        <v>1.9883075644716146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12730000</v>
      </c>
      <c r="O324" s="38">
        <f t="shared" si="77"/>
        <v>1.9883075644716146</v>
      </c>
      <c r="P324" s="33">
        <v>23099036</v>
      </c>
      <c r="Q324" s="33">
        <v>8919750</v>
      </c>
      <c r="R324" s="33">
        <v>8919750</v>
      </c>
      <c r="S324" s="33">
        <v>11365856</v>
      </c>
      <c r="T324" s="38">
        <f t="shared" si="78"/>
        <v>1.2742348159982062</v>
      </c>
      <c r="U324" s="38">
        <f t="shared" si="79"/>
        <v>-1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49943000</v>
      </c>
      <c r="E325" s="33">
        <v>49943000</v>
      </c>
      <c r="F325" s="33">
        <v>221402</v>
      </c>
      <c r="G325" s="38">
        <f t="shared" si="72"/>
        <v>4.4330937268486073E-3</v>
      </c>
      <c r="H325" s="33">
        <v>36810915</v>
      </c>
      <c r="I325" s="38">
        <f t="shared" si="73"/>
        <v>0.7370585467432873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37032317</v>
      </c>
      <c r="O325" s="38">
        <f t="shared" si="77"/>
        <v>0.74149164047013594</v>
      </c>
      <c r="P325" s="33">
        <v>41983306</v>
      </c>
      <c r="Q325" s="33">
        <v>48384918</v>
      </c>
      <c r="R325" s="33">
        <v>48384918</v>
      </c>
      <c r="S325" s="33">
        <v>20561629</v>
      </c>
      <c r="T325" s="38">
        <f t="shared" si="78"/>
        <v>0.42495946774158011</v>
      </c>
      <c r="U325" s="38">
        <f t="shared" si="79"/>
        <v>-0.12320113618493977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29404118</v>
      </c>
      <c r="E326" s="33">
        <v>29554757</v>
      </c>
      <c r="F326" s="33">
        <v>45864158</v>
      </c>
      <c r="G326" s="38">
        <f t="shared" si="72"/>
        <v>1.559786897876005</v>
      </c>
      <c r="H326" s="33">
        <v>-1225915</v>
      </c>
      <c r="I326" s="38">
        <f t="shared" si="73"/>
        <v>-4.1691949406542306E-2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44638243</v>
      </c>
      <c r="O326" s="38">
        <f t="shared" si="77"/>
        <v>1.5180949484694626</v>
      </c>
      <c r="P326" s="33">
        <v>47256484</v>
      </c>
      <c r="Q326" s="33">
        <v>6374107</v>
      </c>
      <c r="R326" s="33">
        <v>6374107</v>
      </c>
      <c r="S326" s="33">
        <v>967619</v>
      </c>
      <c r="T326" s="38">
        <f t="shared" si="78"/>
        <v>0.15180463710446027</v>
      </c>
      <c r="U326" s="38">
        <f t="shared" si="79"/>
        <v>-1.0259417310860452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37000</v>
      </c>
      <c r="E327" s="33">
        <v>37000</v>
      </c>
      <c r="F327" s="33">
        <v>439996</v>
      </c>
      <c r="G327" s="38">
        <f t="shared" si="72"/>
        <v>11.891783783783783</v>
      </c>
      <c r="H327" s="33">
        <v>614499</v>
      </c>
      <c r="I327" s="38">
        <f t="shared" si="73"/>
        <v>16.608081081081082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1054495</v>
      </c>
      <c r="O327" s="38">
        <f t="shared" si="77"/>
        <v>28.499864864864865</v>
      </c>
      <c r="P327" s="33">
        <v>8758</v>
      </c>
      <c r="Q327" s="33">
        <v>184500</v>
      </c>
      <c r="R327" s="33">
        <v>184500</v>
      </c>
      <c r="S327" s="33">
        <v>8758</v>
      </c>
      <c r="T327" s="38">
        <f t="shared" si="78"/>
        <v>4.7468834688346881E-2</v>
      </c>
      <c r="U327" s="38">
        <f t="shared" si="79"/>
        <v>69.164306919387982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64768200</v>
      </c>
      <c r="E328" s="33">
        <v>64768200</v>
      </c>
      <c r="F328" s="33">
        <v>39587666</v>
      </c>
      <c r="G328" s="38">
        <f t="shared" si="72"/>
        <v>0.61122072251506143</v>
      </c>
      <c r="H328" s="33">
        <v>33234296</v>
      </c>
      <c r="I328" s="38">
        <f t="shared" si="73"/>
        <v>0.51312675047322609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72821962</v>
      </c>
      <c r="O328" s="38">
        <f t="shared" si="77"/>
        <v>1.1243474729882874</v>
      </c>
      <c r="P328" s="33">
        <v>69853778</v>
      </c>
      <c r="Q328" s="33">
        <v>69140566</v>
      </c>
      <c r="R328" s="33">
        <v>69140566</v>
      </c>
      <c r="S328" s="33">
        <v>31609479</v>
      </c>
      <c r="T328" s="38">
        <f t="shared" si="78"/>
        <v>0.45717703554813249</v>
      </c>
      <c r="U328" s="38">
        <f t="shared" si="79"/>
        <v>-0.52423051477616567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51817185</v>
      </c>
      <c r="E329" s="33">
        <v>51817185</v>
      </c>
      <c r="F329" s="33">
        <v>341395</v>
      </c>
      <c r="G329" s="38">
        <f t="shared" si="72"/>
        <v>6.5884513024009311E-3</v>
      </c>
      <c r="H329" s="33">
        <v>37402219</v>
      </c>
      <c r="I329" s="38">
        <f t="shared" si="73"/>
        <v>0.72181109413797762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37743614</v>
      </c>
      <c r="O329" s="38">
        <f t="shared" si="77"/>
        <v>0.72839954544037855</v>
      </c>
      <c r="P329" s="33">
        <v>47365996</v>
      </c>
      <c r="Q329" s="33">
        <v>47692570</v>
      </c>
      <c r="R329" s="33">
        <v>47692570</v>
      </c>
      <c r="S329" s="33">
        <v>410804</v>
      </c>
      <c r="T329" s="38">
        <f t="shared" si="78"/>
        <v>8.6135848833476577E-3</v>
      </c>
      <c r="U329" s="38">
        <f t="shared" si="79"/>
        <v>-0.21035717268565413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4494110</v>
      </c>
      <c r="E330" s="33">
        <v>4494110</v>
      </c>
      <c r="F330" s="33">
        <v>1681680</v>
      </c>
      <c r="G330" s="38">
        <f t="shared" si="72"/>
        <v>0.37419644824002973</v>
      </c>
      <c r="H330" s="33">
        <v>1345320</v>
      </c>
      <c r="I330" s="38">
        <f t="shared" si="73"/>
        <v>0.2993518182688007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3027000</v>
      </c>
      <c r="O330" s="38">
        <f t="shared" si="77"/>
        <v>0.67354826650883048</v>
      </c>
      <c r="P330" s="33">
        <v>3628142</v>
      </c>
      <c r="Q330" s="33">
        <v>10642395</v>
      </c>
      <c r="R330" s="33">
        <v>10642395</v>
      </c>
      <c r="S330" s="33">
        <v>1503657</v>
      </c>
      <c r="T330" s="38">
        <f t="shared" si="78"/>
        <v>0.14128934323523981</v>
      </c>
      <c r="U330" s="38">
        <f t="shared" si="79"/>
        <v>-0.62919863665755082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234303939</v>
      </c>
      <c r="E331" s="33">
        <v>239869177</v>
      </c>
      <c r="F331" s="33">
        <v>79941098</v>
      </c>
      <c r="G331" s="38">
        <f t="shared" si="72"/>
        <v>0.34118546338224387</v>
      </c>
      <c r="H331" s="33">
        <v>64594754</v>
      </c>
      <c r="I331" s="38">
        <f t="shared" si="73"/>
        <v>0.27568787053127602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144535852</v>
      </c>
      <c r="O331" s="38">
        <f t="shared" si="77"/>
        <v>0.61687333391351995</v>
      </c>
      <c r="P331" s="33">
        <v>145632419</v>
      </c>
      <c r="Q331" s="33">
        <v>217030175</v>
      </c>
      <c r="R331" s="33">
        <v>217030175</v>
      </c>
      <c r="S331" s="33">
        <v>62148781</v>
      </c>
      <c r="T331" s="38">
        <f t="shared" si="78"/>
        <v>0.28636009255395017</v>
      </c>
      <c r="U331" s="38">
        <f t="shared" si="79"/>
        <v>-0.55645347070695839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441169982</v>
      </c>
      <c r="E332" s="34">
        <f>SUM(E324:E331)</f>
        <v>446885859</v>
      </c>
      <c r="F332" s="34">
        <f>SUM(F324:F331)</f>
        <v>180807395</v>
      </c>
      <c r="G332" s="39">
        <f t="shared" si="72"/>
        <v>0.40983612298445093</v>
      </c>
      <c r="H332" s="34">
        <f>SUM(H324:H331)</f>
        <v>172776088</v>
      </c>
      <c r="I332" s="39">
        <f t="shared" si="73"/>
        <v>0.39163155937477179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353583483</v>
      </c>
      <c r="O332" s="39">
        <f t="shared" si="77"/>
        <v>0.80146768235922272</v>
      </c>
      <c r="P332" s="34">
        <f>SUM(P324:P331)</f>
        <v>378827919</v>
      </c>
      <c r="Q332" s="34">
        <f>SUM(Q324:Q331)</f>
        <v>408368981</v>
      </c>
      <c r="R332" s="34">
        <f>SUM(R324:R331)</f>
        <v>408368981</v>
      </c>
      <c r="S332" s="34">
        <f>SUM(S324:S331)</f>
        <v>128576583</v>
      </c>
      <c r="T332" s="39">
        <f t="shared" si="78"/>
        <v>0.31485394087755164</v>
      </c>
      <c r="U332" s="39">
        <f t="shared" si="79"/>
        <v>-0.5439193382154075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22600</v>
      </c>
      <c r="E334" s="33">
        <v>22600</v>
      </c>
      <c r="F334" s="33">
        <v>5459</v>
      </c>
      <c r="G334" s="38">
        <f t="shared" si="72"/>
        <v>0.24154867256637169</v>
      </c>
      <c r="H334" s="33">
        <v>10598</v>
      </c>
      <c r="I334" s="38">
        <f t="shared" si="73"/>
        <v>0.46893805309734515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16057</v>
      </c>
      <c r="O334" s="38">
        <f t="shared" si="77"/>
        <v>0.71048672566371684</v>
      </c>
      <c r="P334" s="33">
        <v>15202926</v>
      </c>
      <c r="Q334" s="33">
        <v>23366150</v>
      </c>
      <c r="R334" s="33">
        <v>23366150</v>
      </c>
      <c r="S334" s="33">
        <v>4770990</v>
      </c>
      <c r="T334" s="38">
        <f t="shared" si="78"/>
        <v>0.20418383002762544</v>
      </c>
      <c r="U334" s="38">
        <f t="shared" si="79"/>
        <v>-0.99930289735015487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10976196</v>
      </c>
      <c r="E335" s="33">
        <v>10976196</v>
      </c>
      <c r="F335" s="33">
        <v>29044734</v>
      </c>
      <c r="G335" s="38">
        <f t="shared" si="72"/>
        <v>2.6461566466196484</v>
      </c>
      <c r="H335" s="33">
        <v>22871437</v>
      </c>
      <c r="I335" s="38">
        <f t="shared" si="73"/>
        <v>2.0837307387732507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51916171</v>
      </c>
      <c r="O335" s="38">
        <f t="shared" si="77"/>
        <v>4.7298873853928995</v>
      </c>
      <c r="P335" s="33">
        <v>56580053</v>
      </c>
      <c r="Q335" s="33">
        <v>14034043</v>
      </c>
      <c r="R335" s="33">
        <v>14034043</v>
      </c>
      <c r="S335" s="33">
        <v>26507654</v>
      </c>
      <c r="T335" s="38">
        <f t="shared" si="78"/>
        <v>1.8888109435035934</v>
      </c>
      <c r="U335" s="38">
        <f t="shared" si="79"/>
        <v>-0.59576854761871645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46267900</v>
      </c>
      <c r="E336" s="33">
        <v>46267900</v>
      </c>
      <c r="F336" s="33">
        <v>15563899</v>
      </c>
      <c r="G336" s="38">
        <f t="shared" si="72"/>
        <v>0.33638654445090443</v>
      </c>
      <c r="H336" s="33">
        <v>10859013</v>
      </c>
      <c r="I336" s="38">
        <f t="shared" si="73"/>
        <v>0.23469863555510409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26422912</v>
      </c>
      <c r="O336" s="38">
        <f t="shared" si="77"/>
        <v>0.5710851800060085</v>
      </c>
      <c r="P336" s="33">
        <v>26130245</v>
      </c>
      <c r="Q336" s="33">
        <v>40815443</v>
      </c>
      <c r="R336" s="33">
        <v>40815443</v>
      </c>
      <c r="S336" s="33">
        <v>11391766</v>
      </c>
      <c r="T336" s="38">
        <f t="shared" si="78"/>
        <v>0.27910430863141678</v>
      </c>
      <c r="U336" s="38">
        <f t="shared" si="79"/>
        <v>-0.58442743265514729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57266696</v>
      </c>
      <c r="E337" s="34">
        <f>SUM(E333:E336)</f>
        <v>57266696</v>
      </c>
      <c r="F337" s="34">
        <f>SUM(F333:F336)</f>
        <v>44614092</v>
      </c>
      <c r="G337" s="39">
        <f t="shared" si="72"/>
        <v>0.77905825054059341</v>
      </c>
      <c r="H337" s="34">
        <f>SUM(H333:H336)</f>
        <v>33741048</v>
      </c>
      <c r="I337" s="39">
        <f t="shared" si="73"/>
        <v>0.58919145606025536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78355140</v>
      </c>
      <c r="O337" s="39">
        <f t="shared" si="77"/>
        <v>1.3682497066008488</v>
      </c>
      <c r="P337" s="34">
        <f>SUM(P333:P336)</f>
        <v>97913224</v>
      </c>
      <c r="Q337" s="34">
        <f>SUM(Q333:Q336)</f>
        <v>78215636</v>
      </c>
      <c r="R337" s="34">
        <f>SUM(R333:R336)</f>
        <v>78215636</v>
      </c>
      <c r="S337" s="34">
        <f>SUM(S333:S336)</f>
        <v>42670410</v>
      </c>
      <c r="T337" s="39">
        <f t="shared" si="78"/>
        <v>0.54554833511805745</v>
      </c>
      <c r="U337" s="39">
        <f t="shared" si="79"/>
        <v>-0.65539845772007266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739679267</v>
      </c>
      <c r="E338" s="34">
        <f>SUM(E302,E304:E309,E311:E316,E318:E322,E324:E331,E333:E336)</f>
        <v>751861966</v>
      </c>
      <c r="F338" s="34">
        <f>SUM(F302,F304:F309,F311:F316,F318:F322,F324:F331,F333:F336)</f>
        <v>305099107</v>
      </c>
      <c r="G338" s="39">
        <f t="shared" si="72"/>
        <v>0.41247486662350913</v>
      </c>
      <c r="H338" s="34">
        <f>SUM(H302,H304:H309,H311:H316,H318:H322,H324:H331,H333:H336)</f>
        <v>267099831</v>
      </c>
      <c r="I338" s="39">
        <f t="shared" si="73"/>
        <v>0.36110222756858751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572198938</v>
      </c>
      <c r="O338" s="39">
        <f t="shared" si="77"/>
        <v>0.77357709419209664</v>
      </c>
      <c r="P338" s="34">
        <f>SUM(P302,P304:P309,P311:P316,P318:P322,P324:P331,P333:P336)</f>
        <v>638818607</v>
      </c>
      <c r="Q338" s="34">
        <f>SUM(Q302,Q304:Q309,Q311:Q316,Q318:Q322,Q324:Q331,Q333:Q336)</f>
        <v>728572063</v>
      </c>
      <c r="R338" s="34">
        <f>SUM(R302,R304:R309,R311:R316,R318:R322,R324:R331,R333:R336)</f>
        <v>728572063</v>
      </c>
      <c r="S338" s="34">
        <f>SUM(S302,S304:S309,S311:S316,S318:S322,S324:S331,S333:S336)</f>
        <v>249330581</v>
      </c>
      <c r="T338" s="39">
        <f t="shared" si="78"/>
        <v>0.34221814651161009</v>
      </c>
      <c r="U338" s="39">
        <f t="shared" si="79"/>
        <v>-0.58188470393129921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9337582732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9366833931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3616843519</v>
      </c>
      <c r="G339" s="41">
        <f t="shared" si="72"/>
        <v>0.38734259420321249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2623158188</v>
      </c>
      <c r="I339" s="41">
        <f t="shared" si="73"/>
        <v>0.28092476000350797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6240001707</v>
      </c>
      <c r="O339" s="41">
        <f t="shared" si="77"/>
        <v>0.66826735420672045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6899475832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9411751732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9411751732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2988128220</v>
      </c>
      <c r="T339" s="41">
        <f t="shared" si="78"/>
        <v>0.31748906102573338</v>
      </c>
      <c r="U339" s="41">
        <f t="shared" si="79"/>
        <v>-0.61980326449819501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0" max="16383" man="1"/>
    <brk id="231" max="16383" man="1"/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65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1957846</v>
      </c>
      <c r="E8" s="33">
        <v>1957846</v>
      </c>
      <c r="F8" s="33">
        <v>979</v>
      </c>
      <c r="G8" s="38">
        <f>IF(($D8       =0),0,($F8       /$D8       ))</f>
        <v>5.0003932893598368E-4</v>
      </c>
      <c r="H8" s="33">
        <v>-128</v>
      </c>
      <c r="I8" s="38">
        <f>IF(($D8       =0),0,($H8       /$D8       ))</f>
        <v>-6.5377971505419725E-5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851</v>
      </c>
      <c r="O8" s="38">
        <f>IF(($D8       =0),0,($N8       /$D8       ))</f>
        <v>4.3466135743056402E-4</v>
      </c>
      <c r="P8" s="33">
        <v>0</v>
      </c>
      <c r="Q8" s="33">
        <v>2538881</v>
      </c>
      <c r="R8" s="33">
        <v>2538881</v>
      </c>
      <c r="S8" s="33">
        <v>0</v>
      </c>
      <c r="T8" s="38">
        <f>IF(($Q8       =0),0,($S8       /$Q8       ))</f>
        <v>0</v>
      </c>
      <c r="U8" s="38">
        <f>IF(($P8       =0),0,(($H8       /$P8       )-1))</f>
        <v>0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159541530</v>
      </c>
      <c r="E9" s="33">
        <v>159541530</v>
      </c>
      <c r="F9" s="33">
        <v>-76110553</v>
      </c>
      <c r="G9" s="38">
        <f>IF(($D9       =0),0,($F9       /$D9       ))</f>
        <v>-0.47705793594934182</v>
      </c>
      <c r="H9" s="33">
        <v>12815165</v>
      </c>
      <c r="I9" s="38">
        <f>IF(($D9       =0),0,($H9       /$D9       ))</f>
        <v>8.0324947366369123E-2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-63295388</v>
      </c>
      <c r="O9" s="38">
        <f>IF(($D9       =0),0,($N9       /$D9       ))</f>
        <v>-0.39673298858297273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161499376</v>
      </c>
      <c r="E10" s="34">
        <f>SUM(E8:E9)</f>
        <v>161499376</v>
      </c>
      <c r="F10" s="34">
        <f>SUM(F8:F9)</f>
        <v>-76109574</v>
      </c>
      <c r="G10" s="39">
        <f t="shared" ref="G10:G54" si="0">IF(($D10      =0),0,($F10      /$D10      ))</f>
        <v>-0.47126853295086418</v>
      </c>
      <c r="H10" s="34">
        <f>SUM(H8:H9)</f>
        <v>12815037</v>
      </c>
      <c r="I10" s="39">
        <f t="shared" ref="I10:I54" si="1">IF(($D10      =0),0,($H10      /$D10      ))</f>
        <v>7.9350380895589337E-2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-63294537</v>
      </c>
      <c r="O10" s="39">
        <f t="shared" ref="O10:O54" si="5">IF(($D10      =0),0,($N10      /$D10      ))</f>
        <v>-0.3919181520552748</v>
      </c>
      <c r="P10" s="34">
        <f>SUM(P8:P9)</f>
        <v>0</v>
      </c>
      <c r="Q10" s="34">
        <f>SUM(Q8:Q9)</f>
        <v>2538881</v>
      </c>
      <c r="R10" s="34">
        <f>SUM(R8:R9)</f>
        <v>2538881</v>
      </c>
      <c r="S10" s="34">
        <f>SUM(S8:S9)</f>
        <v>0</v>
      </c>
      <c r="T10" s="39">
        <f t="shared" ref="T10:T54" si="6">IF(($Q10      =0),0,($S10      /$Q10      ))</f>
        <v>0</v>
      </c>
      <c r="U10" s="39">
        <f t="shared" ref="U10:U54" si="7">IF(($P10      =0),0,(($H10      /$P10      )-1))</f>
        <v>0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5976088</v>
      </c>
      <c r="E11" s="33">
        <v>5976088</v>
      </c>
      <c r="F11" s="33">
        <v>1587444</v>
      </c>
      <c r="G11" s="38">
        <f t="shared" si="0"/>
        <v>0.26563263459306491</v>
      </c>
      <c r="H11" s="33">
        <v>83953</v>
      </c>
      <c r="I11" s="38">
        <f t="shared" si="1"/>
        <v>1.4048153240045996E-2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1671397</v>
      </c>
      <c r="O11" s="38">
        <f t="shared" si="5"/>
        <v>0.2796807878331109</v>
      </c>
      <c r="P11" s="33">
        <v>2507324</v>
      </c>
      <c r="Q11" s="33">
        <v>5751769</v>
      </c>
      <c r="R11" s="33">
        <v>5751769</v>
      </c>
      <c r="S11" s="33">
        <v>1052587</v>
      </c>
      <c r="T11" s="38">
        <f t="shared" si="6"/>
        <v>0.18300230763787628</v>
      </c>
      <c r="U11" s="38">
        <f t="shared" si="7"/>
        <v>-0.96651689211286618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6246000</v>
      </c>
      <c r="E12" s="33">
        <v>6246000</v>
      </c>
      <c r="F12" s="33">
        <v>896754</v>
      </c>
      <c r="G12" s="38">
        <f t="shared" si="0"/>
        <v>0.14357252641690682</v>
      </c>
      <c r="H12" s="33">
        <v>1576134</v>
      </c>
      <c r="I12" s="38">
        <f t="shared" si="1"/>
        <v>0.25234293948126801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2472888</v>
      </c>
      <c r="O12" s="38">
        <f t="shared" si="5"/>
        <v>0.39591546589817483</v>
      </c>
      <c r="P12" s="33">
        <v>1461866</v>
      </c>
      <c r="Q12" s="33">
        <v>3300500</v>
      </c>
      <c r="R12" s="33">
        <v>3300500</v>
      </c>
      <c r="S12" s="33">
        <v>837896</v>
      </c>
      <c r="T12" s="38">
        <f t="shared" si="6"/>
        <v>0.25386941372519317</v>
      </c>
      <c r="U12" s="38">
        <f t="shared" si="7"/>
        <v>7.8165851042434786E-2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7710000</v>
      </c>
      <c r="E13" s="33">
        <v>7710000</v>
      </c>
      <c r="F13" s="33">
        <v>571628</v>
      </c>
      <c r="G13" s="38">
        <f t="shared" si="0"/>
        <v>7.4141115434500651E-2</v>
      </c>
      <c r="H13" s="33">
        <v>551767</v>
      </c>
      <c r="I13" s="38">
        <f t="shared" si="1"/>
        <v>7.1565110246433208E-2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1123395</v>
      </c>
      <c r="O13" s="38">
        <f t="shared" si="5"/>
        <v>0.14570622568093386</v>
      </c>
      <c r="P13" s="33">
        <v>219672</v>
      </c>
      <c r="Q13" s="33">
        <v>7710000</v>
      </c>
      <c r="R13" s="33">
        <v>7710000</v>
      </c>
      <c r="S13" s="33">
        <v>0</v>
      </c>
      <c r="T13" s="38">
        <f t="shared" si="6"/>
        <v>0</v>
      </c>
      <c r="U13" s="38">
        <f t="shared" si="7"/>
        <v>1.51177664882188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36322</v>
      </c>
      <c r="E14" s="33">
        <v>36322</v>
      </c>
      <c r="F14" s="33">
        <v>719200</v>
      </c>
      <c r="G14" s="38">
        <f t="shared" si="0"/>
        <v>19.800671769175707</v>
      </c>
      <c r="H14" s="33">
        <v>64298</v>
      </c>
      <c r="I14" s="38">
        <f t="shared" si="1"/>
        <v>1.7702219040801719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783498</v>
      </c>
      <c r="O14" s="38">
        <f t="shared" si="5"/>
        <v>21.570893673255878</v>
      </c>
      <c r="P14" s="33">
        <v>1010513</v>
      </c>
      <c r="Q14" s="33">
        <v>661481</v>
      </c>
      <c r="R14" s="33">
        <v>661481</v>
      </c>
      <c r="S14" s="33">
        <v>1004432</v>
      </c>
      <c r="T14" s="38">
        <f t="shared" si="6"/>
        <v>1.5184593359446454</v>
      </c>
      <c r="U14" s="38">
        <f t="shared" si="7"/>
        <v>-0.936370932387807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10658644</v>
      </c>
      <c r="E15" s="33">
        <v>10658644</v>
      </c>
      <c r="F15" s="33">
        <v>3925667</v>
      </c>
      <c r="G15" s="38">
        <f t="shared" si="0"/>
        <v>0.36830829512647201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3925667</v>
      </c>
      <c r="O15" s="38">
        <f t="shared" si="5"/>
        <v>0.36830829512647201</v>
      </c>
      <c r="P15" s="33">
        <v>10003718</v>
      </c>
      <c r="Q15" s="33">
        <v>5086367</v>
      </c>
      <c r="R15" s="33">
        <v>5086367</v>
      </c>
      <c r="S15" s="33">
        <v>5180152</v>
      </c>
      <c r="T15" s="38">
        <f t="shared" si="6"/>
        <v>1.0184385043391482</v>
      </c>
      <c r="U15" s="38">
        <f t="shared" si="7"/>
        <v>-1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19418779</v>
      </c>
      <c r="E16" s="33">
        <v>19418779</v>
      </c>
      <c r="F16" s="33">
        <v>5242615</v>
      </c>
      <c r="G16" s="38">
        <f t="shared" si="0"/>
        <v>0.26997655207878929</v>
      </c>
      <c r="H16" s="33">
        <v>-1397212</v>
      </c>
      <c r="I16" s="38">
        <f t="shared" si="1"/>
        <v>-7.195158871729268E-2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3845403</v>
      </c>
      <c r="O16" s="38">
        <f t="shared" si="5"/>
        <v>0.19802496336149661</v>
      </c>
      <c r="P16" s="33">
        <v>9387291</v>
      </c>
      <c r="Q16" s="33">
        <v>15251521</v>
      </c>
      <c r="R16" s="33">
        <v>15251521</v>
      </c>
      <c r="S16" s="33">
        <v>4897382</v>
      </c>
      <c r="T16" s="38">
        <f t="shared" si="6"/>
        <v>0.32110777672600654</v>
      </c>
      <c r="U16" s="38">
        <f t="shared" si="7"/>
        <v>-1.1488408104105861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3606542</v>
      </c>
      <c r="E17" s="33">
        <v>3606542</v>
      </c>
      <c r="F17" s="33">
        <v>1233672</v>
      </c>
      <c r="G17" s="38">
        <f t="shared" si="0"/>
        <v>0.34206505844102192</v>
      </c>
      <c r="H17" s="33">
        <v>308193</v>
      </c>
      <c r="I17" s="38">
        <f t="shared" si="1"/>
        <v>8.5453877980625204E-2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1541865</v>
      </c>
      <c r="O17" s="38">
        <f t="shared" si="5"/>
        <v>0.42751893642164712</v>
      </c>
      <c r="P17" s="33">
        <v>1537691</v>
      </c>
      <c r="Q17" s="33">
        <v>4097398</v>
      </c>
      <c r="R17" s="33">
        <v>4097398</v>
      </c>
      <c r="S17" s="33">
        <v>196288</v>
      </c>
      <c r="T17" s="38">
        <f t="shared" si="6"/>
        <v>4.7905524432822977E-2</v>
      </c>
      <c r="U17" s="38">
        <f t="shared" si="7"/>
        <v>-0.79957416672140247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2289000</v>
      </c>
      <c r="E18" s="33">
        <v>2289000</v>
      </c>
      <c r="F18" s="33">
        <v>629087</v>
      </c>
      <c r="G18" s="38">
        <f t="shared" si="0"/>
        <v>0.27483049366535606</v>
      </c>
      <c r="H18" s="33">
        <v>580610</v>
      </c>
      <c r="I18" s="38">
        <f t="shared" si="1"/>
        <v>0.253652249890782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1209697</v>
      </c>
      <c r="O18" s="38">
        <f t="shared" si="5"/>
        <v>0.528482743556138</v>
      </c>
      <c r="P18" s="33">
        <v>925706</v>
      </c>
      <c r="Q18" s="33">
        <v>2258000</v>
      </c>
      <c r="R18" s="33">
        <v>2258000</v>
      </c>
      <c r="S18" s="33">
        <v>511641</v>
      </c>
      <c r="T18" s="38">
        <f t="shared" si="6"/>
        <v>0.22659034543844109</v>
      </c>
      <c r="U18" s="38">
        <f t="shared" si="7"/>
        <v>-0.37279222560942671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55941375</v>
      </c>
      <c r="E19" s="34">
        <f>SUM(E11:E18)</f>
        <v>55941375</v>
      </c>
      <c r="F19" s="34">
        <f>SUM(F11:F18)</f>
        <v>14806067</v>
      </c>
      <c r="G19" s="39">
        <f t="shared" si="0"/>
        <v>0.26467113116186364</v>
      </c>
      <c r="H19" s="34">
        <f>SUM(H11:H18)</f>
        <v>1767743</v>
      </c>
      <c r="I19" s="39">
        <f t="shared" si="1"/>
        <v>3.1599920452437931E-2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16573810</v>
      </c>
      <c r="O19" s="39">
        <f t="shared" si="5"/>
        <v>0.29627105161430156</v>
      </c>
      <c r="P19" s="34">
        <f>SUM(P11:P18)</f>
        <v>27053781</v>
      </c>
      <c r="Q19" s="34">
        <f>SUM(Q11:Q18)</f>
        <v>44117036</v>
      </c>
      <c r="R19" s="34">
        <f>SUM(R11:R18)</f>
        <v>44117036</v>
      </c>
      <c r="S19" s="34">
        <f>SUM(S11:S18)</f>
        <v>13680378</v>
      </c>
      <c r="T19" s="39">
        <f t="shared" si="6"/>
        <v>0.31009286299288102</v>
      </c>
      <c r="U19" s="39">
        <f t="shared" si="7"/>
        <v>-0.93465819066103917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600000</v>
      </c>
      <c r="E20" s="33">
        <v>600000</v>
      </c>
      <c r="F20" s="33">
        <v>3197722</v>
      </c>
      <c r="G20" s="38">
        <f t="shared" si="0"/>
        <v>5.3295366666666668</v>
      </c>
      <c r="H20" s="33">
        <v>938450</v>
      </c>
      <c r="I20" s="38">
        <f t="shared" si="1"/>
        <v>1.5640833333333333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4136172</v>
      </c>
      <c r="O20" s="38">
        <f t="shared" si="5"/>
        <v>6.8936200000000003</v>
      </c>
      <c r="P20" s="33">
        <v>3849180</v>
      </c>
      <c r="Q20" s="33">
        <v>2100000</v>
      </c>
      <c r="R20" s="33">
        <v>2100000</v>
      </c>
      <c r="S20" s="33">
        <v>1117570</v>
      </c>
      <c r="T20" s="38">
        <f t="shared" si="6"/>
        <v>0.53217619047619047</v>
      </c>
      <c r="U20" s="38">
        <f t="shared" si="7"/>
        <v>-0.7561948259109732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16807310</v>
      </c>
      <c r="E21" s="33">
        <v>16807310</v>
      </c>
      <c r="F21" s="33">
        <v>1279276</v>
      </c>
      <c r="G21" s="38">
        <f t="shared" si="0"/>
        <v>7.6114262187107873E-2</v>
      </c>
      <c r="H21" s="33">
        <v>1065601</v>
      </c>
      <c r="I21" s="38">
        <f t="shared" si="1"/>
        <v>6.3401043950519154E-2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2344877</v>
      </c>
      <c r="O21" s="38">
        <f t="shared" si="5"/>
        <v>0.13951530613762703</v>
      </c>
      <c r="P21" s="33">
        <v>1214953</v>
      </c>
      <c r="Q21" s="33">
        <v>19761504</v>
      </c>
      <c r="R21" s="33">
        <v>19761504</v>
      </c>
      <c r="S21" s="33">
        <v>880635</v>
      </c>
      <c r="T21" s="38">
        <f t="shared" si="6"/>
        <v>4.4563156731390483E-2</v>
      </c>
      <c r="U21" s="38">
        <f t="shared" si="7"/>
        <v>-0.12292821203783189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1660500</v>
      </c>
      <c r="E22" s="33">
        <v>1660500</v>
      </c>
      <c r="F22" s="33">
        <v>260016</v>
      </c>
      <c r="G22" s="38">
        <f t="shared" si="0"/>
        <v>0.15658897922312556</v>
      </c>
      <c r="H22" s="33">
        <v>224977</v>
      </c>
      <c r="I22" s="38">
        <f t="shared" si="1"/>
        <v>0.13548750376392651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484993</v>
      </c>
      <c r="O22" s="38">
        <f t="shared" si="5"/>
        <v>0.29207648298705208</v>
      </c>
      <c r="P22" s="33">
        <v>507485</v>
      </c>
      <c r="Q22" s="33">
        <v>1584400</v>
      </c>
      <c r="R22" s="33">
        <v>1584400</v>
      </c>
      <c r="S22" s="33">
        <v>436032</v>
      </c>
      <c r="T22" s="38">
        <f t="shared" si="6"/>
        <v>0.27520323150719517</v>
      </c>
      <c r="U22" s="38">
        <f t="shared" si="7"/>
        <v>-0.5566824635210893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5551447</v>
      </c>
      <c r="E23" s="33">
        <v>5551447</v>
      </c>
      <c r="F23" s="33">
        <v>82083</v>
      </c>
      <c r="G23" s="38">
        <f t="shared" si="0"/>
        <v>1.4785874745809516E-2</v>
      </c>
      <c r="H23" s="33">
        <v>455348</v>
      </c>
      <c r="I23" s="38">
        <f t="shared" si="1"/>
        <v>8.20232995109203E-2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537431</v>
      </c>
      <c r="O23" s="38">
        <f t="shared" si="5"/>
        <v>9.6809174256729816E-2</v>
      </c>
      <c r="P23" s="33">
        <v>1427363</v>
      </c>
      <c r="Q23" s="33">
        <v>4930000</v>
      </c>
      <c r="R23" s="33">
        <v>4930000</v>
      </c>
      <c r="S23" s="33">
        <v>710405</v>
      </c>
      <c r="T23" s="38">
        <f t="shared" si="6"/>
        <v>0.14409837728194727</v>
      </c>
      <c r="U23" s="38">
        <f t="shared" si="7"/>
        <v>-0.68098654651970103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3613605</v>
      </c>
      <c r="E24" s="33">
        <v>3613605</v>
      </c>
      <c r="F24" s="33">
        <v>684902</v>
      </c>
      <c r="G24" s="38">
        <f t="shared" si="0"/>
        <v>0.18953427394527073</v>
      </c>
      <c r="H24" s="33">
        <v>701048</v>
      </c>
      <c r="I24" s="38">
        <f t="shared" si="1"/>
        <v>0.19400238819682838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1385950</v>
      </c>
      <c r="O24" s="38">
        <f t="shared" si="5"/>
        <v>0.38353666214209908</v>
      </c>
      <c r="P24" s="33">
        <v>1073557</v>
      </c>
      <c r="Q24" s="33">
        <v>4277910</v>
      </c>
      <c r="R24" s="33">
        <v>4277910</v>
      </c>
      <c r="S24" s="33">
        <v>536819</v>
      </c>
      <c r="T24" s="38">
        <f t="shared" si="6"/>
        <v>0.12548627717740674</v>
      </c>
      <c r="U24" s="38">
        <f t="shared" si="7"/>
        <v>-0.3469857678725955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51252372</v>
      </c>
      <c r="E25" s="33">
        <v>51252372</v>
      </c>
      <c r="F25" s="33">
        <v>1477651</v>
      </c>
      <c r="G25" s="38">
        <f t="shared" si="0"/>
        <v>2.8830880256625002E-2</v>
      </c>
      <c r="H25" s="33">
        <v>1099322</v>
      </c>
      <c r="I25" s="38">
        <f t="shared" si="1"/>
        <v>2.1449192634440412E-2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2576973</v>
      </c>
      <c r="O25" s="38">
        <f t="shared" si="5"/>
        <v>5.0280072891065411E-2</v>
      </c>
      <c r="P25" s="33">
        <v>2182223</v>
      </c>
      <c r="Q25" s="33">
        <v>44035170</v>
      </c>
      <c r="R25" s="33">
        <v>44035170</v>
      </c>
      <c r="S25" s="33">
        <v>2182223</v>
      </c>
      <c r="T25" s="38">
        <f t="shared" si="6"/>
        <v>4.9556365968383906E-2</v>
      </c>
      <c r="U25" s="38">
        <f t="shared" si="7"/>
        <v>-0.49623755225749155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3003000</v>
      </c>
      <c r="E26" s="33">
        <v>3003000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2964000</v>
      </c>
      <c r="R26" s="33">
        <v>2964000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82488234</v>
      </c>
      <c r="E27" s="34">
        <f>SUM(E20:E26)</f>
        <v>82488234</v>
      </c>
      <c r="F27" s="34">
        <f>SUM(F20:F26)</f>
        <v>6981650</v>
      </c>
      <c r="G27" s="39">
        <f t="shared" si="0"/>
        <v>8.463813154249368E-2</v>
      </c>
      <c r="H27" s="34">
        <f>SUM(H20:H26)</f>
        <v>4484746</v>
      </c>
      <c r="I27" s="39">
        <f t="shared" si="1"/>
        <v>5.4368311485490158E-2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11466396</v>
      </c>
      <c r="O27" s="39">
        <f t="shared" si="5"/>
        <v>0.13900644302798384</v>
      </c>
      <c r="P27" s="34">
        <f>SUM(P20:P26)</f>
        <v>10254761</v>
      </c>
      <c r="Q27" s="34">
        <f>SUM(Q20:Q26)</f>
        <v>79652984</v>
      </c>
      <c r="R27" s="34">
        <f>SUM(R20:R26)</f>
        <v>79652984</v>
      </c>
      <c r="S27" s="34">
        <f>SUM(S20:S26)</f>
        <v>5863684</v>
      </c>
      <c r="T27" s="39">
        <f t="shared" si="6"/>
        <v>7.3615371396506632E-2</v>
      </c>
      <c r="U27" s="39">
        <f t="shared" si="7"/>
        <v>-0.56266694075074009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1006749</v>
      </c>
      <c r="E28" s="33">
        <v>1006749</v>
      </c>
      <c r="F28" s="33">
        <v>10606</v>
      </c>
      <c r="G28" s="38">
        <f t="shared" si="0"/>
        <v>1.053489996016882E-2</v>
      </c>
      <c r="H28" s="33">
        <v>7417</v>
      </c>
      <c r="I28" s="38">
        <f t="shared" si="1"/>
        <v>7.3672782391638828E-3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18023</v>
      </c>
      <c r="O28" s="38">
        <f t="shared" si="5"/>
        <v>1.7902178199332704E-2</v>
      </c>
      <c r="P28" s="33">
        <v>36735</v>
      </c>
      <c r="Q28" s="33">
        <v>161211</v>
      </c>
      <c r="R28" s="33">
        <v>161211</v>
      </c>
      <c r="S28" s="33">
        <v>12341</v>
      </c>
      <c r="T28" s="38">
        <f t="shared" si="6"/>
        <v>7.6551848198944242E-2</v>
      </c>
      <c r="U28" s="38">
        <f t="shared" si="7"/>
        <v>-0.79809446032394171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1000000</v>
      </c>
      <c r="E29" s="33">
        <v>1000000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1060000</v>
      </c>
      <c r="R29" s="33">
        <v>1060000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26022856</v>
      </c>
      <c r="E31" s="33">
        <v>26022856</v>
      </c>
      <c r="F31" s="33">
        <v>194696</v>
      </c>
      <c r="G31" s="38">
        <f t="shared" si="0"/>
        <v>7.4817306755261609E-3</v>
      </c>
      <c r="H31" s="33">
        <v>3414660</v>
      </c>
      <c r="I31" s="38">
        <f t="shared" si="1"/>
        <v>0.13121772644785798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3609356</v>
      </c>
      <c r="O31" s="38">
        <f t="shared" si="5"/>
        <v>0.13869945712338416</v>
      </c>
      <c r="P31" s="33">
        <v>279055</v>
      </c>
      <c r="Q31" s="33">
        <v>6118293</v>
      </c>
      <c r="R31" s="33">
        <v>6118293</v>
      </c>
      <c r="S31" s="33">
        <v>55736</v>
      </c>
      <c r="T31" s="38">
        <f t="shared" si="6"/>
        <v>9.1097304427885367E-3</v>
      </c>
      <c r="U31" s="38">
        <f t="shared" si="7"/>
        <v>11.236512515453942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294963</v>
      </c>
      <c r="E32" s="33">
        <v>294963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269347</v>
      </c>
      <c r="R32" s="33">
        <v>269347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150088</v>
      </c>
      <c r="E33" s="33">
        <v>150088</v>
      </c>
      <c r="F33" s="33">
        <v>67032</v>
      </c>
      <c r="G33" s="38">
        <f t="shared" si="0"/>
        <v>0.4466179841159853</v>
      </c>
      <c r="H33" s="33">
        <v>67032</v>
      </c>
      <c r="I33" s="38">
        <f t="shared" si="1"/>
        <v>0.4466179841159853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134064</v>
      </c>
      <c r="O33" s="38">
        <f t="shared" si="5"/>
        <v>0.8932359682319706</v>
      </c>
      <c r="P33" s="33">
        <v>42158</v>
      </c>
      <c r="Q33" s="33">
        <v>150088</v>
      </c>
      <c r="R33" s="33">
        <v>150088</v>
      </c>
      <c r="S33" s="33">
        <v>0</v>
      </c>
      <c r="T33" s="38">
        <f t="shared" si="6"/>
        <v>0</v>
      </c>
      <c r="U33" s="38">
        <f t="shared" si="7"/>
        <v>0.59001850182646232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28474656</v>
      </c>
      <c r="E35" s="34">
        <f>SUM(E28:E34)</f>
        <v>28474656</v>
      </c>
      <c r="F35" s="34">
        <f>SUM(F28:F34)</f>
        <v>272334</v>
      </c>
      <c r="G35" s="39">
        <f t="shared" si="0"/>
        <v>9.5640839348506961E-3</v>
      </c>
      <c r="H35" s="34">
        <f>SUM(H28:H34)</f>
        <v>3489109</v>
      </c>
      <c r="I35" s="39">
        <f t="shared" si="1"/>
        <v>0.12253384202428995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3761443</v>
      </c>
      <c r="O35" s="39">
        <f t="shared" si="5"/>
        <v>0.13209792595914066</v>
      </c>
      <c r="P35" s="34">
        <f>SUM(P28:P34)</f>
        <v>357948</v>
      </c>
      <c r="Q35" s="34">
        <f>SUM(Q28:Q34)</f>
        <v>7758939</v>
      </c>
      <c r="R35" s="34">
        <f>SUM(R28:R34)</f>
        <v>7758939</v>
      </c>
      <c r="S35" s="34">
        <f>SUM(S28:S34)</f>
        <v>68077</v>
      </c>
      <c r="T35" s="39">
        <f t="shared" si="6"/>
        <v>8.7740089205495756E-3</v>
      </c>
      <c r="U35" s="39">
        <f t="shared" si="7"/>
        <v>8.7475303675394187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770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770</v>
      </c>
      <c r="O36" s="38">
        <f t="shared" si="5"/>
        <v>0</v>
      </c>
      <c r="P36" s="33">
        <v>0</v>
      </c>
      <c r="Q36" s="33">
        <v>7832461</v>
      </c>
      <c r="R36" s="33">
        <v>7832461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2567893</v>
      </c>
      <c r="E37" s="33">
        <v>2567893</v>
      </c>
      <c r="F37" s="33">
        <v>2508</v>
      </c>
      <c r="G37" s="38">
        <f t="shared" si="0"/>
        <v>9.7667620886072743E-4</v>
      </c>
      <c r="H37" s="33">
        <v>1259117</v>
      </c>
      <c r="I37" s="38">
        <f t="shared" si="1"/>
        <v>0.49033078870498109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1261625</v>
      </c>
      <c r="O37" s="38">
        <f t="shared" si="5"/>
        <v>0.49130746491384181</v>
      </c>
      <c r="P37" s="33">
        <v>572</v>
      </c>
      <c r="Q37" s="33">
        <v>2618786</v>
      </c>
      <c r="R37" s="33">
        <v>2618786</v>
      </c>
      <c r="S37" s="33">
        <v>0</v>
      </c>
      <c r="T37" s="38">
        <f t="shared" si="6"/>
        <v>0</v>
      </c>
      <c r="U37" s="38">
        <f t="shared" si="7"/>
        <v>2200.2534965034965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1087</v>
      </c>
      <c r="E38" s="33">
        <v>1087</v>
      </c>
      <c r="F38" s="33">
        <v>130</v>
      </c>
      <c r="G38" s="38">
        <f t="shared" si="0"/>
        <v>0.11959521619135234</v>
      </c>
      <c r="H38" s="33">
        <v>204</v>
      </c>
      <c r="I38" s="38">
        <f t="shared" si="1"/>
        <v>0.18767249310027598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334</v>
      </c>
      <c r="O38" s="38">
        <f t="shared" si="5"/>
        <v>0.30726770929162833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22633000</v>
      </c>
      <c r="E39" s="33">
        <v>22633000</v>
      </c>
      <c r="F39" s="33">
        <v>5466073</v>
      </c>
      <c r="G39" s="38">
        <f t="shared" si="0"/>
        <v>0.24150899129589537</v>
      </c>
      <c r="H39" s="33">
        <v>5862828</v>
      </c>
      <c r="I39" s="38">
        <f t="shared" si="1"/>
        <v>0.25903892546281976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11328901</v>
      </c>
      <c r="O39" s="38">
        <f t="shared" si="5"/>
        <v>0.50054791675871513</v>
      </c>
      <c r="P39" s="33">
        <v>0</v>
      </c>
      <c r="Q39" s="33">
        <v>32803000</v>
      </c>
      <c r="R39" s="33">
        <v>32803000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25201980</v>
      </c>
      <c r="E40" s="34">
        <f>SUM(E36:E39)</f>
        <v>25201980</v>
      </c>
      <c r="F40" s="34">
        <f>SUM(F36:F39)</f>
        <v>5468711</v>
      </c>
      <c r="G40" s="39">
        <f t="shared" si="0"/>
        <v>0.21699529163978387</v>
      </c>
      <c r="H40" s="34">
        <f>SUM(H36:H39)</f>
        <v>7122919</v>
      </c>
      <c r="I40" s="39">
        <f t="shared" si="1"/>
        <v>0.2826333089701682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12591630</v>
      </c>
      <c r="O40" s="39">
        <f t="shared" si="5"/>
        <v>0.49962860060995207</v>
      </c>
      <c r="P40" s="34">
        <f>SUM(P36:P39)</f>
        <v>572</v>
      </c>
      <c r="Q40" s="34">
        <f>SUM(Q36:Q39)</f>
        <v>43254247</v>
      </c>
      <c r="R40" s="34">
        <f>SUM(R36:R39)</f>
        <v>43254247</v>
      </c>
      <c r="S40" s="34">
        <f>SUM(S36:S39)</f>
        <v>0</v>
      </c>
      <c r="T40" s="39">
        <f t="shared" si="6"/>
        <v>0</v>
      </c>
      <c r="U40" s="39">
        <f t="shared" si="7"/>
        <v>12451.655594405594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81747547</v>
      </c>
      <c r="E42" s="33">
        <v>81747547</v>
      </c>
      <c r="F42" s="33">
        <v>7293918</v>
      </c>
      <c r="G42" s="38">
        <f t="shared" si="0"/>
        <v>8.9224915825302994E-2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7293918</v>
      </c>
      <c r="O42" s="38">
        <f t="shared" si="5"/>
        <v>8.9224915825302994E-2</v>
      </c>
      <c r="P42" s="33">
        <v>609992</v>
      </c>
      <c r="Q42" s="33">
        <v>79953887</v>
      </c>
      <c r="R42" s="33">
        <v>79953887</v>
      </c>
      <c r="S42" s="33">
        <v>612828</v>
      </c>
      <c r="T42" s="38">
        <f t="shared" si="6"/>
        <v>7.6647680681240678E-3</v>
      </c>
      <c r="U42" s="38">
        <f t="shared" si="7"/>
        <v>-1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5402000</v>
      </c>
      <c r="E43" s="33">
        <v>5402000</v>
      </c>
      <c r="F43" s="33">
        <v>20799000</v>
      </c>
      <c r="G43" s="38">
        <f t="shared" si="0"/>
        <v>3.8502406516105148</v>
      </c>
      <c r="H43" s="33">
        <v>33949475</v>
      </c>
      <c r="I43" s="38">
        <f t="shared" si="1"/>
        <v>6.2846121806738244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54748475</v>
      </c>
      <c r="O43" s="38">
        <f t="shared" si="5"/>
        <v>10.13485283228434</v>
      </c>
      <c r="P43" s="33">
        <v>0</v>
      </c>
      <c r="Q43" s="33">
        <v>10495648</v>
      </c>
      <c r="R43" s="33">
        <v>10495648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2321000</v>
      </c>
      <c r="E44" s="33">
        <v>2321000</v>
      </c>
      <c r="F44" s="33">
        <v>42630</v>
      </c>
      <c r="G44" s="38">
        <f t="shared" si="0"/>
        <v>1.836708315381301E-2</v>
      </c>
      <c r="H44" s="33">
        <v>919061</v>
      </c>
      <c r="I44" s="38">
        <f t="shared" si="1"/>
        <v>0.39597630331753553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961691</v>
      </c>
      <c r="O44" s="38">
        <f t="shared" si="5"/>
        <v>0.41434338647134855</v>
      </c>
      <c r="P44" s="33">
        <v>1122305</v>
      </c>
      <c r="Q44" s="33">
        <v>0</v>
      </c>
      <c r="R44" s="33">
        <v>0</v>
      </c>
      <c r="S44" s="33">
        <v>658615</v>
      </c>
      <c r="T44" s="38">
        <f t="shared" si="6"/>
        <v>0</v>
      </c>
      <c r="U44" s="38">
        <f t="shared" si="7"/>
        <v>-0.1810951568423913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50985781</v>
      </c>
      <c r="E45" s="33">
        <v>50985781</v>
      </c>
      <c r="F45" s="33">
        <v>10540726</v>
      </c>
      <c r="G45" s="38">
        <f t="shared" si="0"/>
        <v>0.20673854147688744</v>
      </c>
      <c r="H45" s="33">
        <v>8756236</v>
      </c>
      <c r="I45" s="38">
        <f t="shared" si="1"/>
        <v>0.17173878340708362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19296962</v>
      </c>
      <c r="O45" s="38">
        <f t="shared" si="5"/>
        <v>0.37847732488397107</v>
      </c>
      <c r="P45" s="33">
        <v>12086388</v>
      </c>
      <c r="Q45" s="33">
        <v>47166929</v>
      </c>
      <c r="R45" s="33">
        <v>47166929</v>
      </c>
      <c r="S45" s="33">
        <v>7977650</v>
      </c>
      <c r="T45" s="38">
        <f t="shared" si="6"/>
        <v>0.16913651512058375</v>
      </c>
      <c r="U45" s="38">
        <f t="shared" si="7"/>
        <v>-0.27552913244221511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40534917</v>
      </c>
      <c r="E46" s="33">
        <v>40534917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62880177</v>
      </c>
      <c r="R46" s="33">
        <v>62880177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180991245</v>
      </c>
      <c r="E47" s="34">
        <f>SUM(E41:E46)</f>
        <v>180991245</v>
      </c>
      <c r="F47" s="34">
        <f>SUM(F41:F46)</f>
        <v>38676274</v>
      </c>
      <c r="G47" s="39">
        <f t="shared" si="0"/>
        <v>0.21369140811203327</v>
      </c>
      <c r="H47" s="34">
        <f>SUM(H41:H46)</f>
        <v>43624772</v>
      </c>
      <c r="I47" s="39">
        <f t="shared" si="1"/>
        <v>0.24103249856091105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82301046</v>
      </c>
      <c r="O47" s="39">
        <f t="shared" si="5"/>
        <v>0.45472390667294432</v>
      </c>
      <c r="P47" s="34">
        <f>SUM(P41:P46)</f>
        <v>13818685</v>
      </c>
      <c r="Q47" s="34">
        <f>SUM(Q41:Q46)</f>
        <v>200496641</v>
      </c>
      <c r="R47" s="34">
        <f>SUM(R41:R46)</f>
        <v>200496641</v>
      </c>
      <c r="S47" s="34">
        <f>SUM(S41:S46)</f>
        <v>9249093</v>
      </c>
      <c r="T47" s="39">
        <f t="shared" si="6"/>
        <v>4.6130912487456585E-2</v>
      </c>
      <c r="U47" s="39">
        <f t="shared" si="7"/>
        <v>2.15694091007936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9996</v>
      </c>
      <c r="E48" s="33">
        <v>9996</v>
      </c>
      <c r="F48" s="33">
        <v>30658</v>
      </c>
      <c r="G48" s="38">
        <f t="shared" si="0"/>
        <v>3.0670268107242897</v>
      </c>
      <c r="H48" s="33">
        <v>25534</v>
      </c>
      <c r="I48" s="38">
        <f t="shared" si="1"/>
        <v>2.5544217687074831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56192</v>
      </c>
      <c r="O48" s="38">
        <f t="shared" si="5"/>
        <v>5.6214485794317728</v>
      </c>
      <c r="P48" s="33">
        <v>89865</v>
      </c>
      <c r="Q48" s="33">
        <v>0</v>
      </c>
      <c r="R48" s="33">
        <v>0</v>
      </c>
      <c r="S48" s="33">
        <v>52443</v>
      </c>
      <c r="T48" s="38">
        <f t="shared" si="6"/>
        <v>0</v>
      </c>
      <c r="U48" s="38">
        <f t="shared" si="7"/>
        <v>-0.71586268291325883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69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69</v>
      </c>
      <c r="O51" s="38">
        <f t="shared" si="5"/>
        <v>0</v>
      </c>
      <c r="P51" s="33">
        <v>207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-1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2340000</v>
      </c>
      <c r="E52" s="33">
        <v>2340000</v>
      </c>
      <c r="F52" s="33">
        <v>0</v>
      </c>
      <c r="G52" s="38">
        <f t="shared" si="0"/>
        <v>0</v>
      </c>
      <c r="H52" s="33">
        <v>-262675</v>
      </c>
      <c r="I52" s="38">
        <f t="shared" si="1"/>
        <v>-0.1122542735042735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-262675</v>
      </c>
      <c r="O52" s="38">
        <f t="shared" si="5"/>
        <v>-0.1122542735042735</v>
      </c>
      <c r="P52" s="33">
        <v>0</v>
      </c>
      <c r="Q52" s="33">
        <v>2309000</v>
      </c>
      <c r="R52" s="33">
        <v>2309000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2349996</v>
      </c>
      <c r="E53" s="34">
        <f>SUM(E48:E52)</f>
        <v>2349996</v>
      </c>
      <c r="F53" s="34">
        <f>SUM(F48:F52)</f>
        <v>30727</v>
      </c>
      <c r="G53" s="39">
        <f t="shared" si="0"/>
        <v>1.3075341404836434E-2</v>
      </c>
      <c r="H53" s="34">
        <f>SUM(H48:H52)</f>
        <v>-237141</v>
      </c>
      <c r="I53" s="39">
        <f t="shared" si="1"/>
        <v>-0.1009112355935925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-206414</v>
      </c>
      <c r="O53" s="39">
        <f t="shared" si="5"/>
        <v>-8.7835894188756064E-2</v>
      </c>
      <c r="P53" s="34">
        <f>SUM(P48:P52)</f>
        <v>90072</v>
      </c>
      <c r="Q53" s="34">
        <f>SUM(Q48:Q52)</f>
        <v>2309000</v>
      </c>
      <c r="R53" s="34">
        <f>SUM(R48:R52)</f>
        <v>2309000</v>
      </c>
      <c r="S53" s="34">
        <f>SUM(S48:S52)</f>
        <v>52443</v>
      </c>
      <c r="T53" s="39">
        <f t="shared" si="6"/>
        <v>2.2712429623213511E-2</v>
      </c>
      <c r="U53" s="39">
        <f t="shared" si="7"/>
        <v>-3.6327937649880098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536946862</v>
      </c>
      <c r="E54" s="34">
        <f>SUM(E8:E9,E11:E18,E20:E26,E28:E34,E36:E39,E41:E46,E48:E52)</f>
        <v>536946862</v>
      </c>
      <c r="F54" s="34">
        <f>SUM(F8:F9,F11:F18,F20:F26,F28:F34,F36:F39,F41:F46,F48:F52)</f>
        <v>-9873811</v>
      </c>
      <c r="G54" s="39">
        <f t="shared" si="0"/>
        <v>-1.8388804738000312E-2</v>
      </c>
      <c r="H54" s="34">
        <f>SUM(H8:H9,H11:H18,H20:H26,H28:H34,H36:H39,H41:H46,H48:H52)</f>
        <v>73067185</v>
      </c>
      <c r="I54" s="39">
        <f t="shared" si="1"/>
        <v>0.13607898689982473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63193374</v>
      </c>
      <c r="O54" s="39">
        <f t="shared" si="5"/>
        <v>0.11769018216182442</v>
      </c>
      <c r="P54" s="34">
        <f>SUM(P8:P9,P11:P18,P20:P26,P28:P34,P36:P39,P41:P46,P48:P52)</f>
        <v>51575819</v>
      </c>
      <c r="Q54" s="34">
        <f>SUM(Q8:Q9,Q11:Q18,Q20:Q26,Q28:Q34,Q36:Q39,Q41:Q46,Q48:Q52)</f>
        <v>380127728</v>
      </c>
      <c r="R54" s="34">
        <f>SUM(R8:R9,R11:R18,R20:R26,R28:R34,R36:R39,R41:R46,R48:R52)</f>
        <v>380127728</v>
      </c>
      <c r="S54" s="34">
        <f>SUM(S8:S9,S11:S18,S20:S26,S28:S34,S36:S39,S41:S46,S48:S52)</f>
        <v>28913675</v>
      </c>
      <c r="T54" s="39">
        <f t="shared" si="6"/>
        <v>7.6063051627741296E-2</v>
      </c>
      <c r="U54" s="39">
        <f t="shared" si="7"/>
        <v>0.4166946141950747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0</v>
      </c>
      <c r="E57" s="33">
        <v>0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0</v>
      </c>
      <c r="O57" s="38">
        <f t="shared" ref="O57:O85" si="13">IF(($D57      =0),0,($N57      /$D57      ))</f>
        <v>0</v>
      </c>
      <c r="P57" s="33">
        <v>4837</v>
      </c>
      <c r="Q57" s="33">
        <v>12300000</v>
      </c>
      <c r="R57" s="33">
        <v>12300000</v>
      </c>
      <c r="S57" s="33">
        <v>0</v>
      </c>
      <c r="T57" s="38">
        <f t="shared" ref="T57:T85" si="14">IF(($Q57      =0),0,($S57      /$Q57      ))</f>
        <v>0</v>
      </c>
      <c r="U57" s="38">
        <f t="shared" ref="U57:U85" si="15">IF(($P57      =0),0,(($H57      /$P57      )-1))</f>
        <v>-1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0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0</v>
      </c>
      <c r="O58" s="39">
        <f t="shared" si="13"/>
        <v>0</v>
      </c>
      <c r="P58" s="34">
        <f>P57</f>
        <v>4837</v>
      </c>
      <c r="Q58" s="34">
        <f>Q57</f>
        <v>12300000</v>
      </c>
      <c r="R58" s="34">
        <f>R57</f>
        <v>12300000</v>
      </c>
      <c r="S58" s="34">
        <f>S57</f>
        <v>0</v>
      </c>
      <c r="T58" s="39">
        <f t="shared" si="14"/>
        <v>0</v>
      </c>
      <c r="U58" s="39">
        <f t="shared" si="15"/>
        <v>-1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2396289</v>
      </c>
      <c r="E65" s="33">
        <v>2396289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1125567</v>
      </c>
      <c r="Q65" s="33">
        <v>2990595</v>
      </c>
      <c r="R65" s="33">
        <v>2990595</v>
      </c>
      <c r="S65" s="33">
        <v>1125567</v>
      </c>
      <c r="T65" s="38">
        <f t="shared" si="14"/>
        <v>0.37636891655339488</v>
      </c>
      <c r="U65" s="38">
        <f t="shared" si="15"/>
        <v>-1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247000</v>
      </c>
      <c r="E66" s="33">
        <v>247000</v>
      </c>
      <c r="F66" s="33">
        <v>122966</v>
      </c>
      <c r="G66" s="38">
        <f t="shared" si="8"/>
        <v>0.49783805668016196</v>
      </c>
      <c r="H66" s="33">
        <v>4311</v>
      </c>
      <c r="I66" s="38">
        <f t="shared" si="9"/>
        <v>1.745344129554656E-2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127277</v>
      </c>
      <c r="O66" s="38">
        <f t="shared" si="13"/>
        <v>0.5152914979757085</v>
      </c>
      <c r="P66" s="33">
        <v>18830</v>
      </c>
      <c r="Q66" s="33">
        <v>250000</v>
      </c>
      <c r="R66" s="33">
        <v>250000</v>
      </c>
      <c r="S66" s="33">
        <v>14522</v>
      </c>
      <c r="T66" s="38">
        <f t="shared" si="14"/>
        <v>5.8088000000000001E-2</v>
      </c>
      <c r="U66" s="38">
        <f t="shared" si="15"/>
        <v>-0.77105682421667554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3815497</v>
      </c>
      <c r="E68" s="33">
        <v>3815497</v>
      </c>
      <c r="F68" s="33">
        <v>453893</v>
      </c>
      <c r="G68" s="38">
        <f t="shared" si="8"/>
        <v>0.11896038707408235</v>
      </c>
      <c r="H68" s="33">
        <v>719389</v>
      </c>
      <c r="I68" s="38">
        <f t="shared" si="9"/>
        <v>0.18854398260567365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1173282</v>
      </c>
      <c r="O68" s="38">
        <f t="shared" si="13"/>
        <v>0.30750436967975603</v>
      </c>
      <c r="P68" s="33">
        <v>1634782</v>
      </c>
      <c r="Q68" s="33">
        <v>24190491</v>
      </c>
      <c r="R68" s="33">
        <v>24190491</v>
      </c>
      <c r="S68" s="33">
        <v>708329</v>
      </c>
      <c r="T68" s="38">
        <f t="shared" si="14"/>
        <v>2.9281299002984273E-2</v>
      </c>
      <c r="U68" s="38">
        <f t="shared" si="15"/>
        <v>-0.5599480542359776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6458786</v>
      </c>
      <c r="E70" s="34">
        <f>SUM(E64:E69)</f>
        <v>6458786</v>
      </c>
      <c r="F70" s="34">
        <f>SUM(F64:F69)</f>
        <v>576859</v>
      </c>
      <c r="G70" s="39">
        <f t="shared" si="8"/>
        <v>8.9313843189726363E-2</v>
      </c>
      <c r="H70" s="34">
        <f>SUM(H64:H69)</f>
        <v>723700</v>
      </c>
      <c r="I70" s="39">
        <f t="shared" si="9"/>
        <v>0.11204892064855532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1300559</v>
      </c>
      <c r="O70" s="39">
        <f t="shared" si="13"/>
        <v>0.20136276383828169</v>
      </c>
      <c r="P70" s="34">
        <f>SUM(P64:P69)</f>
        <v>2779179</v>
      </c>
      <c r="Q70" s="34">
        <f>SUM(Q64:Q69)</f>
        <v>27431086</v>
      </c>
      <c r="R70" s="34">
        <f>SUM(R64:R69)</f>
        <v>27431086</v>
      </c>
      <c r="S70" s="34">
        <f>SUM(S64:S69)</f>
        <v>1848418</v>
      </c>
      <c r="T70" s="39">
        <f t="shared" si="14"/>
        <v>6.7384062009065188E-2</v>
      </c>
      <c r="U70" s="39">
        <f t="shared" si="15"/>
        <v>-0.73959935650060682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44236853</v>
      </c>
      <c r="E71" s="33">
        <v>44236853</v>
      </c>
      <c r="F71" s="33">
        <v>18100773</v>
      </c>
      <c r="G71" s="38">
        <f t="shared" si="8"/>
        <v>0.40917858691259074</v>
      </c>
      <c r="H71" s="33">
        <v>895300</v>
      </c>
      <c r="I71" s="38">
        <f t="shared" si="9"/>
        <v>2.0238781452197787E-2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18996073</v>
      </c>
      <c r="O71" s="38">
        <f t="shared" si="13"/>
        <v>0.4294173683647885</v>
      </c>
      <c r="P71" s="33">
        <v>18077214</v>
      </c>
      <c r="Q71" s="33">
        <v>34341768</v>
      </c>
      <c r="R71" s="33">
        <v>34341768</v>
      </c>
      <c r="S71" s="33">
        <v>4401643</v>
      </c>
      <c r="T71" s="38">
        <f t="shared" si="14"/>
        <v>0.12817170624412813</v>
      </c>
      <c r="U71" s="38">
        <f t="shared" si="15"/>
        <v>-0.95047356301695607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5176000</v>
      </c>
      <c r="E72" s="33">
        <v>5176000</v>
      </c>
      <c r="F72" s="33">
        <v>0</v>
      </c>
      <c r="G72" s="38">
        <f t="shared" si="8"/>
        <v>0</v>
      </c>
      <c r="H72" s="33">
        <v>3623000</v>
      </c>
      <c r="I72" s="38">
        <f t="shared" si="9"/>
        <v>0.69996136012364762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3623000</v>
      </c>
      <c r="O72" s="38">
        <f t="shared" si="13"/>
        <v>0.69996136012364762</v>
      </c>
      <c r="P72" s="33">
        <v>1808000</v>
      </c>
      <c r="Q72" s="33">
        <v>2583000</v>
      </c>
      <c r="R72" s="33">
        <v>2583000</v>
      </c>
      <c r="S72" s="33">
        <v>1162000</v>
      </c>
      <c r="T72" s="38">
        <f t="shared" si="14"/>
        <v>0.44986449864498645</v>
      </c>
      <c r="U72" s="38">
        <f t="shared" si="15"/>
        <v>1.0038716814159292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10134</v>
      </c>
      <c r="G73" s="38">
        <f t="shared" si="8"/>
        <v>0</v>
      </c>
      <c r="H73" s="33">
        <v>17834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27968</v>
      </c>
      <c r="O73" s="38">
        <f t="shared" si="13"/>
        <v>0</v>
      </c>
      <c r="P73" s="33">
        <v>9907</v>
      </c>
      <c r="Q73" s="33">
        <v>8024724</v>
      </c>
      <c r="R73" s="33">
        <v>8024724</v>
      </c>
      <c r="S73" s="33">
        <v>6363</v>
      </c>
      <c r="T73" s="38">
        <f t="shared" si="14"/>
        <v>7.9292446693493763E-4</v>
      </c>
      <c r="U73" s="38">
        <f t="shared" si="15"/>
        <v>0.80014131422226709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157725</v>
      </c>
      <c r="E75" s="33">
        <v>157725</v>
      </c>
      <c r="F75" s="33">
        <v>3913</v>
      </c>
      <c r="G75" s="38">
        <f t="shared" si="8"/>
        <v>2.4809003011570772E-2</v>
      </c>
      <c r="H75" s="33">
        <v>261</v>
      </c>
      <c r="I75" s="38">
        <f t="shared" si="9"/>
        <v>1.6547788873038517E-3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4174</v>
      </c>
      <c r="O75" s="38">
        <f t="shared" si="13"/>
        <v>2.6463781898874623E-2</v>
      </c>
      <c r="P75" s="33">
        <v>26738</v>
      </c>
      <c r="Q75" s="33">
        <v>151805</v>
      </c>
      <c r="R75" s="33">
        <v>151805</v>
      </c>
      <c r="S75" s="33">
        <v>19956</v>
      </c>
      <c r="T75" s="38">
        <f t="shared" si="14"/>
        <v>0.13145812061526299</v>
      </c>
      <c r="U75" s="38">
        <f t="shared" si="15"/>
        <v>-0.99023861171366589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1831761</v>
      </c>
      <c r="E76" s="33">
        <v>1831761</v>
      </c>
      <c r="F76" s="33">
        <v>600</v>
      </c>
      <c r="G76" s="38">
        <f t="shared" si="8"/>
        <v>3.2755364919331723E-4</v>
      </c>
      <c r="H76" s="33">
        <v>1300</v>
      </c>
      <c r="I76" s="38">
        <f t="shared" si="9"/>
        <v>7.0969957325218741E-4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1900</v>
      </c>
      <c r="O76" s="38">
        <f t="shared" si="13"/>
        <v>1.0372532224455046E-3</v>
      </c>
      <c r="P76" s="33">
        <v>200</v>
      </c>
      <c r="Q76" s="33">
        <v>3596417</v>
      </c>
      <c r="R76" s="33">
        <v>3596417</v>
      </c>
      <c r="S76" s="33">
        <v>200</v>
      </c>
      <c r="T76" s="38">
        <f t="shared" si="14"/>
        <v>5.5610903852361951E-5</v>
      </c>
      <c r="U76" s="38">
        <f t="shared" si="15"/>
        <v>5.5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12006000</v>
      </c>
      <c r="E77" s="33">
        <v>12006000</v>
      </c>
      <c r="F77" s="33">
        <v>1721000</v>
      </c>
      <c r="G77" s="38">
        <f t="shared" si="8"/>
        <v>0.14334499416958188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1721000</v>
      </c>
      <c r="O77" s="38">
        <f t="shared" si="13"/>
        <v>0.14334499416958188</v>
      </c>
      <c r="P77" s="33">
        <v>0</v>
      </c>
      <c r="Q77" s="33">
        <v>7648000</v>
      </c>
      <c r="R77" s="33">
        <v>7648000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63408339</v>
      </c>
      <c r="E78" s="34">
        <f>SUM(E71:E77)</f>
        <v>63408339</v>
      </c>
      <c r="F78" s="34">
        <f>SUM(F71:F77)</f>
        <v>19836420</v>
      </c>
      <c r="G78" s="39">
        <f t="shared" si="8"/>
        <v>0.31283613973865487</v>
      </c>
      <c r="H78" s="34">
        <f>SUM(H71:H77)</f>
        <v>4537695</v>
      </c>
      <c r="I78" s="39">
        <f t="shared" si="9"/>
        <v>7.1563063653189207E-2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24374115</v>
      </c>
      <c r="O78" s="39">
        <f t="shared" si="13"/>
        <v>0.38439920339184408</v>
      </c>
      <c r="P78" s="34">
        <f>SUM(P71:P77)</f>
        <v>19922059</v>
      </c>
      <c r="Q78" s="34">
        <f>SUM(Q71:Q77)</f>
        <v>56345714</v>
      </c>
      <c r="R78" s="34">
        <f>SUM(R71:R77)</f>
        <v>56345714</v>
      </c>
      <c r="S78" s="34">
        <f>SUM(S71:S77)</f>
        <v>5590162</v>
      </c>
      <c r="T78" s="39">
        <f t="shared" si="14"/>
        <v>9.9211840673453885E-2</v>
      </c>
      <c r="U78" s="39">
        <f t="shared" si="15"/>
        <v>-0.77222760960601511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2117204</v>
      </c>
      <c r="E79" s="33">
        <v>2117204</v>
      </c>
      <c r="F79" s="33">
        <v>107904</v>
      </c>
      <c r="G79" s="38">
        <f t="shared" si="8"/>
        <v>5.0965329746212457E-2</v>
      </c>
      <c r="H79" s="33">
        <v>50</v>
      </c>
      <c r="I79" s="38">
        <f t="shared" si="9"/>
        <v>2.3616052114014522E-5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107954</v>
      </c>
      <c r="O79" s="38">
        <f t="shared" si="13"/>
        <v>5.0988945798326475E-2</v>
      </c>
      <c r="P79" s="33">
        <v>107954</v>
      </c>
      <c r="Q79" s="33">
        <v>1912173</v>
      </c>
      <c r="R79" s="33">
        <v>1912173</v>
      </c>
      <c r="S79" s="33">
        <v>50</v>
      </c>
      <c r="T79" s="38">
        <f t="shared" si="14"/>
        <v>2.6148261689711131E-5</v>
      </c>
      <c r="U79" s="38">
        <f t="shared" si="15"/>
        <v>-0.99953683976508512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2257250</v>
      </c>
      <c r="E80" s="33">
        <v>2257250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2085200</v>
      </c>
      <c r="R80" s="33">
        <v>2085200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870</v>
      </c>
      <c r="G81" s="38">
        <f t="shared" si="8"/>
        <v>0</v>
      </c>
      <c r="H81" s="33">
        <v>1685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2555</v>
      </c>
      <c r="O81" s="38">
        <f t="shared" si="13"/>
        <v>0</v>
      </c>
      <c r="P81" s="33">
        <v>44</v>
      </c>
      <c r="Q81" s="33">
        <v>5840</v>
      </c>
      <c r="R81" s="33">
        <v>5840</v>
      </c>
      <c r="S81" s="33">
        <v>44</v>
      </c>
      <c r="T81" s="38">
        <f t="shared" si="14"/>
        <v>7.534246575342466E-3</v>
      </c>
      <c r="U81" s="38">
        <f t="shared" si="15"/>
        <v>37.295454545454547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4374454</v>
      </c>
      <c r="E84" s="34">
        <f>SUM(E79:E83)</f>
        <v>4374454</v>
      </c>
      <c r="F84" s="34">
        <f>SUM(F79:F83)</f>
        <v>108774</v>
      </c>
      <c r="G84" s="39">
        <f t="shared" si="8"/>
        <v>2.4865731814759054E-2</v>
      </c>
      <c r="H84" s="34">
        <f>SUM(H79:H83)</f>
        <v>1735</v>
      </c>
      <c r="I84" s="39">
        <f t="shared" si="9"/>
        <v>3.9662092686310106E-4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110509</v>
      </c>
      <c r="O84" s="39">
        <f t="shared" si="13"/>
        <v>2.5262352741622154E-2</v>
      </c>
      <c r="P84" s="34">
        <f>SUM(P79:P83)</f>
        <v>107998</v>
      </c>
      <c r="Q84" s="34">
        <f>SUM(Q79:Q83)</f>
        <v>4003213</v>
      </c>
      <c r="R84" s="34">
        <f>SUM(R79:R83)</f>
        <v>4003213</v>
      </c>
      <c r="S84" s="34">
        <f>SUM(S79:S83)</f>
        <v>94</v>
      </c>
      <c r="T84" s="39">
        <f t="shared" si="14"/>
        <v>2.3481138775278759E-5</v>
      </c>
      <c r="U84" s="39">
        <f t="shared" si="15"/>
        <v>-0.98393488768310522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74241579</v>
      </c>
      <c r="E85" s="34">
        <f>SUM(E57,E59:E62,E64:E69,E71:E77,E79:E83)</f>
        <v>74241579</v>
      </c>
      <c r="F85" s="34">
        <f>SUM(F57,F59:F62,F64:F69,F71:F77,F79:F83)</f>
        <v>20522053</v>
      </c>
      <c r="G85" s="39">
        <f t="shared" si="8"/>
        <v>0.27642263643126447</v>
      </c>
      <c r="H85" s="34">
        <f>SUM(H57,H59:H62,H64:H69,H71:H77,H79:H83)</f>
        <v>5263130</v>
      </c>
      <c r="I85" s="39">
        <f t="shared" si="9"/>
        <v>7.0891945873080092E-2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25785183</v>
      </c>
      <c r="O85" s="39">
        <f t="shared" si="13"/>
        <v>0.34731458230434459</v>
      </c>
      <c r="P85" s="34">
        <f>SUM(P57,P59:P62,P64:P69,P71:P77,P79:P83)</f>
        <v>22814073</v>
      </c>
      <c r="Q85" s="34">
        <f>SUM(Q57,Q59:Q62,Q64:Q69,Q71:Q77,Q79:Q83)</f>
        <v>100080013</v>
      </c>
      <c r="R85" s="34">
        <f>SUM(R57,R59:R62,R64:R69,R71:R77,R79:R83)</f>
        <v>100080013</v>
      </c>
      <c r="S85" s="34">
        <f>SUM(S57,S59:S62,S64:S69,S71:S77,S79:S83)</f>
        <v>7438674</v>
      </c>
      <c r="T85" s="39">
        <f t="shared" si="14"/>
        <v>7.4327268522636977E-2</v>
      </c>
      <c r="U85" s="39">
        <f t="shared" si="15"/>
        <v>-0.76930335937822236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357664888</v>
      </c>
      <c r="E88" s="33">
        <v>357664888</v>
      </c>
      <c r="F88" s="33">
        <v>30077903</v>
      </c>
      <c r="G88" s="38">
        <f t="shared" ref="G88:G99" si="16">IF(($D88      =0),0,($F88      /$D88      ))</f>
        <v>8.409520757877692E-2</v>
      </c>
      <c r="H88" s="33">
        <v>105335688</v>
      </c>
      <c r="I88" s="38">
        <f t="shared" ref="I88:I99" si="17">IF(($D88      =0),0,($H88      /$D88      ))</f>
        <v>0.29450944594818601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135413591</v>
      </c>
      <c r="O88" s="38">
        <f t="shared" ref="O88:O99" si="21">IF(($D88      =0),0,($N88      /$D88      ))</f>
        <v>0.37860465352696293</v>
      </c>
      <c r="P88" s="33">
        <v>110681578</v>
      </c>
      <c r="Q88" s="33">
        <v>441587833</v>
      </c>
      <c r="R88" s="33">
        <v>441587833</v>
      </c>
      <c r="S88" s="33">
        <v>79257655</v>
      </c>
      <c r="T88" s="38">
        <f t="shared" ref="T88:T99" si="22">IF(($Q88      =0),0,($S88      /$Q88      ))</f>
        <v>0.1794833305563471</v>
      </c>
      <c r="U88" s="38">
        <f t="shared" ref="U88:U99" si="23">IF(($P88      =0),0,(($H88      /$P88      )-1))</f>
        <v>-4.8299726987990677E-2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1110799647</v>
      </c>
      <c r="E89" s="33">
        <v>1110799647</v>
      </c>
      <c r="F89" s="33">
        <v>173762779</v>
      </c>
      <c r="G89" s="38">
        <f t="shared" si="16"/>
        <v>0.15643035129628557</v>
      </c>
      <c r="H89" s="33">
        <v>119457486</v>
      </c>
      <c r="I89" s="38">
        <f t="shared" si="17"/>
        <v>0.10754188329337847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293220265</v>
      </c>
      <c r="O89" s="38">
        <f t="shared" si="21"/>
        <v>0.26397223458966401</v>
      </c>
      <c r="P89" s="33">
        <v>441319415</v>
      </c>
      <c r="Q89" s="33">
        <v>1638096388</v>
      </c>
      <c r="R89" s="33">
        <v>1638096388</v>
      </c>
      <c r="S89" s="33">
        <v>265676739</v>
      </c>
      <c r="T89" s="38">
        <f t="shared" si="22"/>
        <v>0.16218626751529105</v>
      </c>
      <c r="U89" s="38">
        <f t="shared" si="23"/>
        <v>-0.7293174015469045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595504768</v>
      </c>
      <c r="E90" s="33">
        <v>595504768</v>
      </c>
      <c r="F90" s="33">
        <v>75566871</v>
      </c>
      <c r="G90" s="38">
        <f t="shared" si="16"/>
        <v>0.12689549279981582</v>
      </c>
      <c r="H90" s="33">
        <v>126140020</v>
      </c>
      <c r="I90" s="38">
        <f t="shared" si="17"/>
        <v>0.2118203359204674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201706891</v>
      </c>
      <c r="O90" s="38">
        <f t="shared" si="21"/>
        <v>0.33871582872028322</v>
      </c>
      <c r="P90" s="33">
        <v>229863766</v>
      </c>
      <c r="Q90" s="33">
        <v>594756987</v>
      </c>
      <c r="R90" s="33">
        <v>594756987</v>
      </c>
      <c r="S90" s="33">
        <v>144082706</v>
      </c>
      <c r="T90" s="38">
        <f t="shared" si="22"/>
        <v>0.24225475135107577</v>
      </c>
      <c r="U90" s="38">
        <f t="shared" si="23"/>
        <v>-0.45124008800934723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2063969303</v>
      </c>
      <c r="E91" s="34">
        <f>SUM(E88:E90)</f>
        <v>2063969303</v>
      </c>
      <c r="F91" s="34">
        <f>SUM(F88:F90)</f>
        <v>279407553</v>
      </c>
      <c r="G91" s="39">
        <f t="shared" si="16"/>
        <v>0.1353738898121587</v>
      </c>
      <c r="H91" s="34">
        <f>SUM(H88:H90)</f>
        <v>350933194</v>
      </c>
      <c r="I91" s="39">
        <f t="shared" si="17"/>
        <v>0.17002830104590949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630340747</v>
      </c>
      <c r="O91" s="39">
        <f t="shared" si="21"/>
        <v>0.30540219085806819</v>
      </c>
      <c r="P91" s="34">
        <f>SUM(P88:P90)</f>
        <v>781864759</v>
      </c>
      <c r="Q91" s="34">
        <f>SUM(Q88:Q90)</f>
        <v>2674441208</v>
      </c>
      <c r="R91" s="34">
        <f>SUM(R88:R90)</f>
        <v>2674441208</v>
      </c>
      <c r="S91" s="34">
        <f>SUM(S88:S90)</f>
        <v>489017100</v>
      </c>
      <c r="T91" s="39">
        <f t="shared" si="22"/>
        <v>0.18284832679709442</v>
      </c>
      <c r="U91" s="39">
        <f t="shared" si="23"/>
        <v>-0.55115870109193654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71679896</v>
      </c>
      <c r="E95" s="33">
        <v>71679896</v>
      </c>
      <c r="F95" s="33">
        <v>11088950</v>
      </c>
      <c r="G95" s="38">
        <f t="shared" si="16"/>
        <v>0.15470097780275796</v>
      </c>
      <c r="H95" s="33">
        <v>17052283</v>
      </c>
      <c r="I95" s="38">
        <f t="shared" si="17"/>
        <v>0.23789491826271622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28141233</v>
      </c>
      <c r="O95" s="38">
        <f t="shared" si="21"/>
        <v>0.39259589606547418</v>
      </c>
      <c r="P95" s="33">
        <v>29425880</v>
      </c>
      <c r="Q95" s="33">
        <v>75630400</v>
      </c>
      <c r="R95" s="33">
        <v>75630400</v>
      </c>
      <c r="S95" s="33">
        <v>19706479</v>
      </c>
      <c r="T95" s="38">
        <f t="shared" si="22"/>
        <v>0.2605629350102604</v>
      </c>
      <c r="U95" s="38">
        <f t="shared" si="23"/>
        <v>-0.42050049140416534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71679896</v>
      </c>
      <c r="E96" s="34">
        <f>SUM(E92:E95)</f>
        <v>71679896</v>
      </c>
      <c r="F96" s="34">
        <f>SUM(F92:F95)</f>
        <v>11088950</v>
      </c>
      <c r="G96" s="39">
        <f t="shared" si="16"/>
        <v>0.15470097780275796</v>
      </c>
      <c r="H96" s="34">
        <f>SUM(H92:H95)</f>
        <v>17052283</v>
      </c>
      <c r="I96" s="39">
        <f t="shared" si="17"/>
        <v>0.23789491826271622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28141233</v>
      </c>
      <c r="O96" s="39">
        <f t="shared" si="21"/>
        <v>0.39259589606547418</v>
      </c>
      <c r="P96" s="34">
        <f>SUM(P92:P95)</f>
        <v>29425880</v>
      </c>
      <c r="Q96" s="34">
        <f>SUM(Q92:Q95)</f>
        <v>75630400</v>
      </c>
      <c r="R96" s="34">
        <f>SUM(R92:R95)</f>
        <v>75630400</v>
      </c>
      <c r="S96" s="34">
        <f>SUM(S92:S95)</f>
        <v>19706479</v>
      </c>
      <c r="T96" s="39">
        <f t="shared" si="22"/>
        <v>0.2605629350102604</v>
      </c>
      <c r="U96" s="39">
        <f t="shared" si="23"/>
        <v>-0.42050049140416534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32329301</v>
      </c>
      <c r="E97" s="33">
        <v>32329301</v>
      </c>
      <c r="F97" s="33">
        <v>13695939</v>
      </c>
      <c r="G97" s="38">
        <f t="shared" si="16"/>
        <v>0.42363857480246792</v>
      </c>
      <c r="H97" s="33">
        <v>-3235005</v>
      </c>
      <c r="I97" s="38">
        <f t="shared" si="17"/>
        <v>-0.10006418016894333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10460934</v>
      </c>
      <c r="O97" s="38">
        <f t="shared" si="21"/>
        <v>0.32357439463352455</v>
      </c>
      <c r="P97" s="33">
        <v>29869296</v>
      </c>
      <c r="Q97" s="33">
        <v>30510938</v>
      </c>
      <c r="R97" s="33">
        <v>30510938</v>
      </c>
      <c r="S97" s="33">
        <v>22050789</v>
      </c>
      <c r="T97" s="38">
        <f t="shared" si="22"/>
        <v>0.72271750544018021</v>
      </c>
      <c r="U97" s="38">
        <f t="shared" si="23"/>
        <v>-1.1083053648134191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3000320</v>
      </c>
      <c r="E98" s="33">
        <v>3000320</v>
      </c>
      <c r="F98" s="33">
        <v>860334</v>
      </c>
      <c r="G98" s="38">
        <f t="shared" si="16"/>
        <v>0.28674741360921502</v>
      </c>
      <c r="H98" s="33">
        <v>414701</v>
      </c>
      <c r="I98" s="38">
        <f t="shared" si="17"/>
        <v>0.13821892331484642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1275035</v>
      </c>
      <c r="O98" s="38">
        <f t="shared" si="21"/>
        <v>0.42496633692406144</v>
      </c>
      <c r="P98" s="33">
        <v>50795480</v>
      </c>
      <c r="Q98" s="33">
        <v>2235557</v>
      </c>
      <c r="R98" s="33">
        <v>2235557</v>
      </c>
      <c r="S98" s="33">
        <v>867630</v>
      </c>
      <c r="T98" s="38">
        <f t="shared" si="22"/>
        <v>0.38810462001192542</v>
      </c>
      <c r="U98" s="38">
        <f t="shared" si="23"/>
        <v>-0.99183586807330104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22069560</v>
      </c>
      <c r="E99" s="33">
        <v>22069560</v>
      </c>
      <c r="F99" s="33">
        <v>8697024</v>
      </c>
      <c r="G99" s="38">
        <f t="shared" si="16"/>
        <v>0.3940732846508947</v>
      </c>
      <c r="H99" s="33">
        <v>6740821</v>
      </c>
      <c r="I99" s="38">
        <f t="shared" si="17"/>
        <v>0.30543522390115618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15437845</v>
      </c>
      <c r="O99" s="38">
        <f t="shared" si="21"/>
        <v>0.69950850855205093</v>
      </c>
      <c r="P99" s="33">
        <v>0</v>
      </c>
      <c r="Q99" s="33">
        <v>0</v>
      </c>
      <c r="R99" s="33">
        <v>0</v>
      </c>
      <c r="S99" s="33">
        <v>0</v>
      </c>
      <c r="T99" s="38">
        <f t="shared" si="22"/>
        <v>0</v>
      </c>
      <c r="U99" s="38">
        <f t="shared" si="23"/>
        <v>0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57399181</v>
      </c>
      <c r="E101" s="34">
        <f>SUM(E97:E100)</f>
        <v>57399181</v>
      </c>
      <c r="F101" s="34">
        <f>SUM(F97:F100)</f>
        <v>23253297</v>
      </c>
      <c r="G101" s="39">
        <f>IF(($D101     =0),0,($F101     /$D101     ))</f>
        <v>0.40511548413905069</v>
      </c>
      <c r="H101" s="34">
        <f>SUM(H97:H100)</f>
        <v>3920517</v>
      </c>
      <c r="I101" s="39">
        <f>IF(($D101     =0),0,($H101     /$D101     ))</f>
        <v>6.8302664457877887E-2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27173814</v>
      </c>
      <c r="O101" s="39">
        <f>IF(($D101     =0),0,($N101     /$D101     ))</f>
        <v>0.4734181485969286</v>
      </c>
      <c r="P101" s="34">
        <f>SUM(P97:P100)</f>
        <v>80664776</v>
      </c>
      <c r="Q101" s="34">
        <f>SUM(Q97:Q100)</f>
        <v>32746495</v>
      </c>
      <c r="R101" s="34">
        <f>SUM(R97:R100)</f>
        <v>32746495</v>
      </c>
      <c r="S101" s="34">
        <f>SUM(S97:S100)</f>
        <v>22918419</v>
      </c>
      <c r="T101" s="39">
        <f>IF(($Q101     =0),0,($S101     /$Q101     ))</f>
        <v>0.69987395597605184</v>
      </c>
      <c r="U101" s="39">
        <f>IF(($P101     =0),0,(($H101     /$P101     )-1))</f>
        <v>-0.95139741043847936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2193048380</v>
      </c>
      <c r="E102" s="34">
        <f>SUM(E88:E90,E92:E95,E97:E100)</f>
        <v>2193048380</v>
      </c>
      <c r="F102" s="34">
        <f>SUM(F88:F90,F92:F95,F97:F100)</f>
        <v>313749800</v>
      </c>
      <c r="G102" s="39">
        <f>IF(($D102     =0),0,($F102     /$D102     ))</f>
        <v>0.14306560806469759</v>
      </c>
      <c r="H102" s="34">
        <f>SUM(H88:H90,H92:H95,H97:H100)</f>
        <v>371905994</v>
      </c>
      <c r="I102" s="39">
        <f>IF(($D102     =0),0,($H102     /$D102     ))</f>
        <v>0.16958403535082978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685655794</v>
      </c>
      <c r="O102" s="39">
        <f>IF(($D102     =0),0,($N102     /$D102     ))</f>
        <v>0.31264964341552737</v>
      </c>
      <c r="P102" s="34">
        <f>SUM(P88:P90,P92:P95,P97:P100)</f>
        <v>891955415</v>
      </c>
      <c r="Q102" s="34">
        <f>SUM(Q88:Q90,Q92:Q95,Q97:Q100)</f>
        <v>2782818103</v>
      </c>
      <c r="R102" s="34">
        <f>SUM(R88:R90,R92:R95,R97:R100)</f>
        <v>2782818103</v>
      </c>
      <c r="S102" s="34">
        <f>SUM(S88:S90,S92:S95,S97:S100)</f>
        <v>531641998</v>
      </c>
      <c r="T102" s="39">
        <f>IF(($Q102     =0),0,($S102     /$Q102     ))</f>
        <v>0.19104446583370527</v>
      </c>
      <c r="U102" s="39">
        <f>IF(($P102     =0),0,(($H102     /$P102     )-1))</f>
        <v>-0.58304418836898919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506751650</v>
      </c>
      <c r="E105" s="33">
        <v>506751650</v>
      </c>
      <c r="F105" s="33">
        <v>47548725</v>
      </c>
      <c r="G105" s="38">
        <f t="shared" ref="G105:G136" si="24">IF(($D105     =0),0,($F105     /$D105     ))</f>
        <v>9.3830429560515488E-2</v>
      </c>
      <c r="H105" s="33">
        <v>77533781</v>
      </c>
      <c r="I105" s="38">
        <f t="shared" ref="I105:I136" si="25">IF(($D105     =0),0,($H105     /$D105     ))</f>
        <v>0.15300153635414901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125082506</v>
      </c>
      <c r="O105" s="38">
        <f t="shared" ref="O105:O136" si="29">IF(($D105     =0),0,($N105     /$D105     ))</f>
        <v>0.2468319659146645</v>
      </c>
      <c r="P105" s="33">
        <v>94290815</v>
      </c>
      <c r="Q105" s="33">
        <v>378323090</v>
      </c>
      <c r="R105" s="33">
        <v>378323090</v>
      </c>
      <c r="S105" s="33">
        <v>49421870</v>
      </c>
      <c r="T105" s="38">
        <f t="shared" ref="T105:T136" si="30">IF(($Q105     =0),0,($S105     /$Q105     ))</f>
        <v>0.13063403029405368</v>
      </c>
      <c r="U105" s="38">
        <f t="shared" ref="U105:U136" si="31">IF(($P105     =0),0,(($H105     /$P105     )-1))</f>
        <v>-0.17771650398821981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506751650</v>
      </c>
      <c r="E106" s="34">
        <f>E105</f>
        <v>506751650</v>
      </c>
      <c r="F106" s="34">
        <f>F105</f>
        <v>47548725</v>
      </c>
      <c r="G106" s="39">
        <f t="shared" si="24"/>
        <v>9.3830429560515488E-2</v>
      </c>
      <c r="H106" s="34">
        <f>H105</f>
        <v>77533781</v>
      </c>
      <c r="I106" s="39">
        <f t="shared" si="25"/>
        <v>0.15300153635414901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125082506</v>
      </c>
      <c r="O106" s="39">
        <f t="shared" si="29"/>
        <v>0.2468319659146645</v>
      </c>
      <c r="P106" s="34">
        <f>P105</f>
        <v>94290815</v>
      </c>
      <c r="Q106" s="34">
        <f>Q105</f>
        <v>378323090</v>
      </c>
      <c r="R106" s="34">
        <f>R105</f>
        <v>378323090</v>
      </c>
      <c r="S106" s="34">
        <f>S105</f>
        <v>49421870</v>
      </c>
      <c r="T106" s="39">
        <f t="shared" si="30"/>
        <v>0.13063403029405368</v>
      </c>
      <c r="U106" s="39">
        <f t="shared" si="31"/>
        <v>-0.17771650398821981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12525465</v>
      </c>
      <c r="E107" s="33">
        <v>12525465</v>
      </c>
      <c r="F107" s="33">
        <v>627013</v>
      </c>
      <c r="G107" s="38">
        <f t="shared" si="24"/>
        <v>5.0059059683612545E-2</v>
      </c>
      <c r="H107" s="33">
        <v>2739058</v>
      </c>
      <c r="I107" s="38">
        <f t="shared" si="25"/>
        <v>0.21867914684205336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3366071</v>
      </c>
      <c r="O107" s="38">
        <f t="shared" si="29"/>
        <v>0.26873820652566593</v>
      </c>
      <c r="P107" s="33">
        <v>5296443</v>
      </c>
      <c r="Q107" s="33">
        <v>21701761</v>
      </c>
      <c r="R107" s="33">
        <v>21701761</v>
      </c>
      <c r="S107" s="33">
        <v>2718627</v>
      </c>
      <c r="T107" s="38">
        <f t="shared" si="30"/>
        <v>0.12527218413289135</v>
      </c>
      <c r="U107" s="38">
        <f t="shared" si="31"/>
        <v>-0.48284952750364729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29148190</v>
      </c>
      <c r="E108" s="33">
        <v>29148190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9287165</v>
      </c>
      <c r="R108" s="33">
        <v>9287165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15019188</v>
      </c>
      <c r="E109" s="33">
        <v>15019188</v>
      </c>
      <c r="F109" s="33">
        <v>387555</v>
      </c>
      <c r="G109" s="38">
        <f t="shared" si="24"/>
        <v>2.580399153402967E-2</v>
      </c>
      <c r="H109" s="33">
        <v>12993827</v>
      </c>
      <c r="I109" s="38">
        <f t="shared" si="25"/>
        <v>0.86514843545469966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13381382</v>
      </c>
      <c r="O109" s="38">
        <f t="shared" si="29"/>
        <v>0.89095242698872934</v>
      </c>
      <c r="P109" s="33">
        <v>13254872</v>
      </c>
      <c r="Q109" s="33">
        <v>15414900</v>
      </c>
      <c r="R109" s="33">
        <v>15414900</v>
      </c>
      <c r="S109" s="33">
        <v>5828540</v>
      </c>
      <c r="T109" s="38">
        <f t="shared" si="30"/>
        <v>0.37811078891202665</v>
      </c>
      <c r="U109" s="38">
        <f t="shared" si="31"/>
        <v>-1.9694267888818562E-2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37578840</v>
      </c>
      <c r="E110" s="33">
        <v>37578840</v>
      </c>
      <c r="F110" s="33">
        <v>6507472</v>
      </c>
      <c r="G110" s="38">
        <f t="shared" si="24"/>
        <v>0.17316851717615553</v>
      </c>
      <c r="H110" s="33">
        <v>8728451</v>
      </c>
      <c r="I110" s="38">
        <f t="shared" si="25"/>
        <v>0.23227036811141588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15235923</v>
      </c>
      <c r="O110" s="38">
        <f t="shared" si="29"/>
        <v>0.40543888528757138</v>
      </c>
      <c r="P110" s="33">
        <v>7285676</v>
      </c>
      <c r="Q110" s="33">
        <v>31143400</v>
      </c>
      <c r="R110" s="33">
        <v>31143400</v>
      </c>
      <c r="S110" s="33">
        <v>4036803</v>
      </c>
      <c r="T110" s="38">
        <f t="shared" si="30"/>
        <v>0.12961985525022959</v>
      </c>
      <c r="U110" s="38">
        <f t="shared" si="31"/>
        <v>0.19802898179935524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94271683</v>
      </c>
      <c r="E112" s="34">
        <f>SUM(E107:E111)</f>
        <v>94271683</v>
      </c>
      <c r="F112" s="34">
        <f>SUM(F107:F111)</f>
        <v>7522040</v>
      </c>
      <c r="G112" s="39">
        <f t="shared" si="24"/>
        <v>7.9791086364714631E-2</v>
      </c>
      <c r="H112" s="34">
        <f>SUM(H107:H111)</f>
        <v>24461336</v>
      </c>
      <c r="I112" s="39">
        <f t="shared" si="25"/>
        <v>0.25947702662739136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31983376</v>
      </c>
      <c r="O112" s="39">
        <f t="shared" si="29"/>
        <v>0.33926811299210602</v>
      </c>
      <c r="P112" s="34">
        <f>SUM(P107:P111)</f>
        <v>25836991</v>
      </c>
      <c r="Q112" s="34">
        <f>SUM(Q107:Q111)</f>
        <v>77547226</v>
      </c>
      <c r="R112" s="34">
        <f>SUM(R107:R111)</f>
        <v>77547226</v>
      </c>
      <c r="S112" s="34">
        <f>SUM(S107:S111)</f>
        <v>12583970</v>
      </c>
      <c r="T112" s="39">
        <f t="shared" si="30"/>
        <v>0.16227492134921756</v>
      </c>
      <c r="U112" s="39">
        <f t="shared" si="31"/>
        <v>-5.3243622680365532E-2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9267466</v>
      </c>
      <c r="E114" s="33">
        <v>9267466</v>
      </c>
      <c r="F114" s="33">
        <v>658626</v>
      </c>
      <c r="G114" s="38">
        <f t="shared" si="24"/>
        <v>7.1068617894039218E-2</v>
      </c>
      <c r="H114" s="33">
        <v>953823</v>
      </c>
      <c r="I114" s="38">
        <f t="shared" si="25"/>
        <v>0.10292166164947354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1612449</v>
      </c>
      <c r="O114" s="38">
        <f t="shared" si="29"/>
        <v>0.17399027954351276</v>
      </c>
      <c r="P114" s="33">
        <v>3835470</v>
      </c>
      <c r="Q114" s="33">
        <v>6216348</v>
      </c>
      <c r="R114" s="33">
        <v>6216348</v>
      </c>
      <c r="S114" s="33">
        <v>3140963</v>
      </c>
      <c r="T114" s="38">
        <f t="shared" si="30"/>
        <v>0.50527464035153757</v>
      </c>
      <c r="U114" s="38">
        <f t="shared" si="31"/>
        <v>-0.75131522342763724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24007103</v>
      </c>
      <c r="E115" s="33">
        <v>24007103</v>
      </c>
      <c r="F115" s="33">
        <v>1120003</v>
      </c>
      <c r="G115" s="38">
        <f t="shared" si="24"/>
        <v>4.6652984327180166E-2</v>
      </c>
      <c r="H115" s="33">
        <v>8842490</v>
      </c>
      <c r="I115" s="38">
        <f t="shared" si="25"/>
        <v>0.36832807357055952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9962493</v>
      </c>
      <c r="O115" s="38">
        <f t="shared" si="29"/>
        <v>0.4149810578977397</v>
      </c>
      <c r="P115" s="33">
        <v>701694</v>
      </c>
      <c r="Q115" s="33">
        <v>25000269</v>
      </c>
      <c r="R115" s="33">
        <v>25000269</v>
      </c>
      <c r="S115" s="33">
        <v>391680</v>
      </c>
      <c r="T115" s="38">
        <f t="shared" si="30"/>
        <v>1.5667031422741892E-2</v>
      </c>
      <c r="U115" s="38">
        <f t="shared" si="31"/>
        <v>11.601632620486994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42600</v>
      </c>
      <c r="E116" s="33">
        <v>42600</v>
      </c>
      <c r="F116" s="33">
        <v>0</v>
      </c>
      <c r="G116" s="38">
        <f t="shared" si="24"/>
        <v>0</v>
      </c>
      <c r="H116" s="33">
        <v>80786</v>
      </c>
      <c r="I116" s="38">
        <f t="shared" si="25"/>
        <v>1.8963849765258216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80786</v>
      </c>
      <c r="O116" s="38">
        <f t="shared" si="29"/>
        <v>1.8963849765258216</v>
      </c>
      <c r="P116" s="33">
        <v>5933</v>
      </c>
      <c r="Q116" s="33">
        <v>45000</v>
      </c>
      <c r="R116" s="33">
        <v>45000</v>
      </c>
      <c r="S116" s="33">
        <v>0</v>
      </c>
      <c r="T116" s="38">
        <f t="shared" si="30"/>
        <v>0</v>
      </c>
      <c r="U116" s="38">
        <f t="shared" si="31"/>
        <v>12.616382942861959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0</v>
      </c>
      <c r="E117" s="33">
        <v>0</v>
      </c>
      <c r="F117" s="33">
        <v>0</v>
      </c>
      <c r="G117" s="38">
        <f t="shared" si="24"/>
        <v>0</v>
      </c>
      <c r="H117" s="33">
        <v>0</v>
      </c>
      <c r="I117" s="38">
        <f t="shared" si="25"/>
        <v>0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0</v>
      </c>
      <c r="O117" s="38">
        <f t="shared" si="29"/>
        <v>0</v>
      </c>
      <c r="P117" s="33">
        <v>17333963</v>
      </c>
      <c r="Q117" s="33">
        <v>0</v>
      </c>
      <c r="R117" s="33">
        <v>0</v>
      </c>
      <c r="S117" s="33">
        <v>2717134</v>
      </c>
      <c r="T117" s="38">
        <f t="shared" si="30"/>
        <v>0</v>
      </c>
      <c r="U117" s="38">
        <f t="shared" si="31"/>
        <v>-1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31170</v>
      </c>
      <c r="E118" s="33">
        <v>31170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30000</v>
      </c>
      <c r="R118" s="33">
        <v>30000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2098476</v>
      </c>
      <c r="E119" s="33">
        <v>2098476</v>
      </c>
      <c r="F119" s="33">
        <v>272231</v>
      </c>
      <c r="G119" s="38">
        <f t="shared" si="24"/>
        <v>0.12972795495397613</v>
      </c>
      <c r="H119" s="33">
        <v>460332</v>
      </c>
      <c r="I119" s="38">
        <f t="shared" si="25"/>
        <v>0.21936491053507404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732563</v>
      </c>
      <c r="O119" s="38">
        <f t="shared" si="29"/>
        <v>0.34909286548905016</v>
      </c>
      <c r="P119" s="33">
        <v>628261</v>
      </c>
      <c r="Q119" s="33">
        <v>814937</v>
      </c>
      <c r="R119" s="33">
        <v>814937</v>
      </c>
      <c r="S119" s="33">
        <v>497769</v>
      </c>
      <c r="T119" s="38">
        <f t="shared" si="30"/>
        <v>0.61080672493701971</v>
      </c>
      <c r="U119" s="38">
        <f t="shared" si="31"/>
        <v>-0.26729177841693186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35446815</v>
      </c>
      <c r="E121" s="34">
        <f>SUM(E113:E120)</f>
        <v>35446815</v>
      </c>
      <c r="F121" s="34">
        <f>SUM(F113:F120)</f>
        <v>2050860</v>
      </c>
      <c r="G121" s="39">
        <f t="shared" si="24"/>
        <v>5.7857384365844998E-2</v>
      </c>
      <c r="H121" s="34">
        <f>SUM(H113:H120)</f>
        <v>10337431</v>
      </c>
      <c r="I121" s="39">
        <f t="shared" si="25"/>
        <v>0.29163215369279299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12388291</v>
      </c>
      <c r="O121" s="39">
        <f t="shared" si="29"/>
        <v>0.34948953805863797</v>
      </c>
      <c r="P121" s="34">
        <f>SUM(P113:P120)</f>
        <v>22505321</v>
      </c>
      <c r="Q121" s="34">
        <f>SUM(Q113:Q120)</f>
        <v>32106554</v>
      </c>
      <c r="R121" s="34">
        <f>SUM(R113:R120)</f>
        <v>32106554</v>
      </c>
      <c r="S121" s="34">
        <f>SUM(S113:S120)</f>
        <v>6747546</v>
      </c>
      <c r="T121" s="39">
        <f t="shared" si="30"/>
        <v>0.21016101572283341</v>
      </c>
      <c r="U121" s="39">
        <f t="shared" si="31"/>
        <v>-0.54066724931406229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250</v>
      </c>
      <c r="Q122" s="33">
        <v>0</v>
      </c>
      <c r="R122" s="33">
        <v>0</v>
      </c>
      <c r="S122" s="33">
        <v>250</v>
      </c>
      <c r="T122" s="38">
        <f t="shared" si="30"/>
        <v>0</v>
      </c>
      <c r="U122" s="38">
        <f t="shared" si="31"/>
        <v>-1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7371099</v>
      </c>
      <c r="E123" s="33">
        <v>7371099</v>
      </c>
      <c r="F123" s="33">
        <v>1023886</v>
      </c>
      <c r="G123" s="38">
        <f t="shared" si="24"/>
        <v>0.13890547393272021</v>
      </c>
      <c r="H123" s="33">
        <v>1343259</v>
      </c>
      <c r="I123" s="38">
        <f t="shared" si="25"/>
        <v>0.18223320565902046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2367145</v>
      </c>
      <c r="O123" s="38">
        <f t="shared" si="29"/>
        <v>0.32113867959174064</v>
      </c>
      <c r="P123" s="33">
        <v>2051748</v>
      </c>
      <c r="Q123" s="33">
        <v>6018052</v>
      </c>
      <c r="R123" s="33">
        <v>6018052</v>
      </c>
      <c r="S123" s="33">
        <v>1291332</v>
      </c>
      <c r="T123" s="38">
        <f t="shared" si="30"/>
        <v>0.21457641110445705</v>
      </c>
      <c r="U123" s="38">
        <f t="shared" si="31"/>
        <v>-0.34530995034477918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5184996</v>
      </c>
      <c r="E124" s="33">
        <v>5184996</v>
      </c>
      <c r="F124" s="33">
        <v>1431913</v>
      </c>
      <c r="G124" s="38">
        <f t="shared" si="24"/>
        <v>0.27616472606729109</v>
      </c>
      <c r="H124" s="33">
        <v>1662001</v>
      </c>
      <c r="I124" s="38">
        <f t="shared" si="25"/>
        <v>0.3205404594333342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3093914</v>
      </c>
      <c r="O124" s="38">
        <f t="shared" si="29"/>
        <v>0.59670518550062523</v>
      </c>
      <c r="P124" s="33">
        <v>2849950</v>
      </c>
      <c r="Q124" s="33">
        <v>6072504</v>
      </c>
      <c r="R124" s="33">
        <v>6072504</v>
      </c>
      <c r="S124" s="33">
        <v>2177796</v>
      </c>
      <c r="T124" s="38">
        <f t="shared" si="30"/>
        <v>0.35863228743859205</v>
      </c>
      <c r="U124" s="38">
        <f t="shared" si="31"/>
        <v>-0.41683152336005891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12556095</v>
      </c>
      <c r="E126" s="34">
        <f>SUM(E122:E125)</f>
        <v>12556095</v>
      </c>
      <c r="F126" s="34">
        <f>SUM(F122:F125)</f>
        <v>2455799</v>
      </c>
      <c r="G126" s="39">
        <f t="shared" si="24"/>
        <v>0.19558620733595916</v>
      </c>
      <c r="H126" s="34">
        <f>SUM(H122:H125)</f>
        <v>3005260</v>
      </c>
      <c r="I126" s="39">
        <f t="shared" si="25"/>
        <v>0.23934670771446059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5461059</v>
      </c>
      <c r="O126" s="39">
        <f t="shared" si="29"/>
        <v>0.43493291505041975</v>
      </c>
      <c r="P126" s="34">
        <f>SUM(P122:P125)</f>
        <v>4901948</v>
      </c>
      <c r="Q126" s="34">
        <f>SUM(Q122:Q125)</f>
        <v>12090556</v>
      </c>
      <c r="R126" s="34">
        <f>SUM(R122:R125)</f>
        <v>12090556</v>
      </c>
      <c r="S126" s="34">
        <f>SUM(S122:S125)</f>
        <v>3469378</v>
      </c>
      <c r="T126" s="39">
        <f t="shared" si="30"/>
        <v>0.2869494173799782</v>
      </c>
      <c r="U126" s="39">
        <f t="shared" si="31"/>
        <v>-0.38692536110134179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8912200</v>
      </c>
      <c r="E127" s="33">
        <v>8912200</v>
      </c>
      <c r="F127" s="33">
        <v>563177</v>
      </c>
      <c r="G127" s="38">
        <f t="shared" si="24"/>
        <v>6.3191692286977408E-2</v>
      </c>
      <c r="H127" s="33">
        <v>621046</v>
      </c>
      <c r="I127" s="38">
        <f t="shared" si="25"/>
        <v>6.9684926280828521E-2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1184223</v>
      </c>
      <c r="O127" s="38">
        <f t="shared" si="29"/>
        <v>0.13287661856780592</v>
      </c>
      <c r="P127" s="33">
        <v>683297</v>
      </c>
      <c r="Q127" s="33">
        <v>9056200</v>
      </c>
      <c r="R127" s="33">
        <v>9056200</v>
      </c>
      <c r="S127" s="33">
        <v>636551</v>
      </c>
      <c r="T127" s="38">
        <f t="shared" si="30"/>
        <v>7.0288973300059635E-2</v>
      </c>
      <c r="U127" s="38">
        <f t="shared" si="31"/>
        <v>-9.110386844959073E-2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313000</v>
      </c>
      <c r="G129" s="38">
        <f t="shared" si="24"/>
        <v>0</v>
      </c>
      <c r="H129" s="33">
        <v>163875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476875</v>
      </c>
      <c r="O129" s="38">
        <f t="shared" si="29"/>
        <v>0</v>
      </c>
      <c r="P129" s="33">
        <v>1258169</v>
      </c>
      <c r="Q129" s="33">
        <v>0</v>
      </c>
      <c r="R129" s="33">
        <v>0</v>
      </c>
      <c r="S129" s="33">
        <v>903169</v>
      </c>
      <c r="T129" s="38">
        <f t="shared" si="30"/>
        <v>0</v>
      </c>
      <c r="U129" s="38">
        <f t="shared" si="31"/>
        <v>-0.86975120194504874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362000</v>
      </c>
      <c r="Q130" s="33">
        <v>1447000</v>
      </c>
      <c r="R130" s="33">
        <v>1447000</v>
      </c>
      <c r="S130" s="33">
        <v>0</v>
      </c>
      <c r="T130" s="38">
        <f t="shared" si="30"/>
        <v>0</v>
      </c>
      <c r="U130" s="38">
        <f t="shared" si="31"/>
        <v>-1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8912200</v>
      </c>
      <c r="E132" s="34">
        <f>SUM(E127:E131)</f>
        <v>8912200</v>
      </c>
      <c r="F132" s="34">
        <f>SUM(F127:F131)</f>
        <v>876177</v>
      </c>
      <c r="G132" s="39">
        <f t="shared" si="24"/>
        <v>9.831208904647562E-2</v>
      </c>
      <c r="H132" s="34">
        <f>SUM(H127:H131)</f>
        <v>784921</v>
      </c>
      <c r="I132" s="39">
        <f t="shared" si="25"/>
        <v>8.807264199636454E-2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1661098</v>
      </c>
      <c r="O132" s="39">
        <f t="shared" si="29"/>
        <v>0.18638473104284015</v>
      </c>
      <c r="P132" s="34">
        <f>SUM(P127:P131)</f>
        <v>2303466</v>
      </c>
      <c r="Q132" s="34">
        <f>SUM(Q127:Q131)</f>
        <v>10503200</v>
      </c>
      <c r="R132" s="34">
        <f>SUM(R127:R131)</f>
        <v>10503200</v>
      </c>
      <c r="S132" s="34">
        <f>SUM(S127:S131)</f>
        <v>1539720</v>
      </c>
      <c r="T132" s="39">
        <f t="shared" si="30"/>
        <v>0.14659532333003275</v>
      </c>
      <c r="U132" s="39">
        <f t="shared" si="31"/>
        <v>-0.65924350522213049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12840000</v>
      </c>
      <c r="E133" s="33">
        <v>12840000</v>
      </c>
      <c r="F133" s="33">
        <v>0</v>
      </c>
      <c r="G133" s="38">
        <f t="shared" si="24"/>
        <v>0</v>
      </c>
      <c r="H133" s="33">
        <v>2199066</v>
      </c>
      <c r="I133" s="38">
        <f t="shared" si="25"/>
        <v>0.17126682242990654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2199066</v>
      </c>
      <c r="O133" s="38">
        <f t="shared" si="29"/>
        <v>0.17126682242990654</v>
      </c>
      <c r="P133" s="33">
        <v>24508201</v>
      </c>
      <c r="Q133" s="33">
        <v>0</v>
      </c>
      <c r="R133" s="33">
        <v>0</v>
      </c>
      <c r="S133" s="33">
        <v>18897201</v>
      </c>
      <c r="T133" s="38">
        <f t="shared" si="30"/>
        <v>0</v>
      </c>
      <c r="U133" s="38">
        <f t="shared" si="31"/>
        <v>-0.91027223907621779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124813</v>
      </c>
      <c r="E134" s="33">
        <v>124813</v>
      </c>
      <c r="F134" s="33">
        <v>2715</v>
      </c>
      <c r="G134" s="38">
        <f t="shared" si="24"/>
        <v>2.1752541802536596E-2</v>
      </c>
      <c r="H134" s="33">
        <v>2426520</v>
      </c>
      <c r="I134" s="38">
        <f t="shared" si="25"/>
        <v>19.441244101175357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2429235</v>
      </c>
      <c r="O134" s="38">
        <f t="shared" si="29"/>
        <v>19.462996642977895</v>
      </c>
      <c r="P134" s="33">
        <v>40756</v>
      </c>
      <c r="Q134" s="33">
        <v>120020</v>
      </c>
      <c r="R134" s="33">
        <v>120020</v>
      </c>
      <c r="S134" s="33">
        <v>1046</v>
      </c>
      <c r="T134" s="38">
        <f t="shared" si="30"/>
        <v>8.7152141309781699E-3</v>
      </c>
      <c r="U134" s="38">
        <f t="shared" si="31"/>
        <v>58.53773677495338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2223000</v>
      </c>
      <c r="R136" s="33">
        <v>2223000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12964813</v>
      </c>
      <c r="E137" s="34">
        <f>SUM(E133:E136)</f>
        <v>12964813</v>
      </c>
      <c r="F137" s="34">
        <f>SUM(F133:F136)</f>
        <v>2715</v>
      </c>
      <c r="G137" s="39">
        <f t="shared" ref="G137:G170" si="32">IF(($D137     =0),0,($F137     /$D137     ))</f>
        <v>2.0941297032205555E-4</v>
      </c>
      <c r="H137" s="34">
        <f>SUM(H133:H136)</f>
        <v>4625586</v>
      </c>
      <c r="I137" s="39">
        <f t="shared" ref="I137:I170" si="33">IF(($D137     =0),0,($H137     /$D137     ))</f>
        <v>0.35678000137757482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4628301</v>
      </c>
      <c r="O137" s="39">
        <f t="shared" ref="O137:O170" si="37">IF(($D137     =0),0,($N137     /$D137     ))</f>
        <v>0.35698941434789688</v>
      </c>
      <c r="P137" s="34">
        <f>SUM(P133:P136)</f>
        <v>24548957</v>
      </c>
      <c r="Q137" s="34">
        <f>SUM(Q133:Q136)</f>
        <v>2343020</v>
      </c>
      <c r="R137" s="34">
        <f>SUM(R133:R136)</f>
        <v>2343020</v>
      </c>
      <c r="S137" s="34">
        <f>SUM(S133:S136)</f>
        <v>18898247</v>
      </c>
      <c r="T137" s="39">
        <f t="shared" ref="T137:T170" si="38">IF(($Q137     =0),0,($S137     /$Q137     ))</f>
        <v>8.0657642700446424</v>
      </c>
      <c r="U137" s="39">
        <f t="shared" ref="U137:U170" si="39">IF(($P137     =0),0,(($H137     /$P137     )-1))</f>
        <v>-0.8115770865540235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1050221</v>
      </c>
      <c r="E138" s="33">
        <v>1050221</v>
      </c>
      <c r="F138" s="33">
        <v>222898</v>
      </c>
      <c r="G138" s="38">
        <f t="shared" si="32"/>
        <v>0.21223913823852314</v>
      </c>
      <c r="H138" s="33">
        <v>128757</v>
      </c>
      <c r="I138" s="38">
        <f t="shared" si="33"/>
        <v>0.12259990992372082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351655</v>
      </c>
      <c r="O138" s="38">
        <f t="shared" si="37"/>
        <v>0.33483904816224397</v>
      </c>
      <c r="P138" s="33">
        <v>420235</v>
      </c>
      <c r="Q138" s="33">
        <v>823547</v>
      </c>
      <c r="R138" s="33">
        <v>823547</v>
      </c>
      <c r="S138" s="33">
        <v>201615</v>
      </c>
      <c r="T138" s="38">
        <f t="shared" si="38"/>
        <v>0.2448129857798037</v>
      </c>
      <c r="U138" s="38">
        <f t="shared" si="39"/>
        <v>-0.69360714838126292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22382873</v>
      </c>
      <c r="E139" s="33">
        <v>22382873</v>
      </c>
      <c r="F139" s="33">
        <v>8902070</v>
      </c>
      <c r="G139" s="38">
        <f t="shared" si="32"/>
        <v>0.39771793370761654</v>
      </c>
      <c r="H139" s="33">
        <v>7140416</v>
      </c>
      <c r="I139" s="38">
        <f t="shared" si="33"/>
        <v>0.31901248780708358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16042486</v>
      </c>
      <c r="O139" s="38">
        <f t="shared" si="37"/>
        <v>0.71673042151470012</v>
      </c>
      <c r="P139" s="33">
        <v>-1630</v>
      </c>
      <c r="Q139" s="33">
        <v>4325990</v>
      </c>
      <c r="R139" s="33">
        <v>4325990</v>
      </c>
      <c r="S139" s="33">
        <v>0</v>
      </c>
      <c r="T139" s="38">
        <f t="shared" si="38"/>
        <v>0</v>
      </c>
      <c r="U139" s="38">
        <f t="shared" si="39"/>
        <v>-4381.6233128834356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2310000</v>
      </c>
      <c r="E140" s="33">
        <v>2310000</v>
      </c>
      <c r="F140" s="33">
        <v>2400927</v>
      </c>
      <c r="G140" s="38">
        <f t="shared" si="32"/>
        <v>1.0393623376623378</v>
      </c>
      <c r="H140" s="33">
        <v>1213762</v>
      </c>
      <c r="I140" s="38">
        <f t="shared" si="33"/>
        <v>0.52543809523809526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3614689</v>
      </c>
      <c r="O140" s="38">
        <f t="shared" si="37"/>
        <v>1.5648004329004328</v>
      </c>
      <c r="P140" s="33">
        <v>1549129</v>
      </c>
      <c r="Q140" s="33">
        <v>2310000</v>
      </c>
      <c r="R140" s="33">
        <v>2310000</v>
      </c>
      <c r="S140" s="33">
        <v>565473</v>
      </c>
      <c r="T140" s="38">
        <f t="shared" si="38"/>
        <v>0.24479350649350648</v>
      </c>
      <c r="U140" s="38">
        <f t="shared" si="39"/>
        <v>-0.21648745843632133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4769181</v>
      </c>
      <c r="E141" s="33">
        <v>4769181</v>
      </c>
      <c r="F141" s="33">
        <v>1503230</v>
      </c>
      <c r="G141" s="38">
        <f t="shared" si="32"/>
        <v>0.3151966763266062</v>
      </c>
      <c r="H141" s="33">
        <v>1178093</v>
      </c>
      <c r="I141" s="38">
        <f t="shared" si="33"/>
        <v>0.24702207779490859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2681323</v>
      </c>
      <c r="O141" s="38">
        <f t="shared" si="37"/>
        <v>0.56221875412151479</v>
      </c>
      <c r="P141" s="33">
        <v>2078898</v>
      </c>
      <c r="Q141" s="33">
        <v>2991835</v>
      </c>
      <c r="R141" s="33">
        <v>2991835</v>
      </c>
      <c r="S141" s="33">
        <v>1173048</v>
      </c>
      <c r="T141" s="38">
        <f t="shared" si="38"/>
        <v>0.39208311955706115</v>
      </c>
      <c r="U141" s="38">
        <f t="shared" si="39"/>
        <v>-0.43330889731001709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3941767</v>
      </c>
      <c r="E142" s="33">
        <v>3941767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3620000</v>
      </c>
      <c r="R142" s="33">
        <v>3620000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34454042</v>
      </c>
      <c r="E144" s="34">
        <f>SUM(E138:E143)</f>
        <v>34454042</v>
      </c>
      <c r="F144" s="34">
        <f>SUM(F138:F143)</f>
        <v>13029125</v>
      </c>
      <c r="G144" s="39">
        <f t="shared" si="32"/>
        <v>0.37815954946592334</v>
      </c>
      <c r="H144" s="34">
        <f>SUM(H138:H143)</f>
        <v>9661028</v>
      </c>
      <c r="I144" s="39">
        <f t="shared" si="33"/>
        <v>0.28040332684333524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22690153</v>
      </c>
      <c r="O144" s="39">
        <f t="shared" si="37"/>
        <v>0.65856287630925858</v>
      </c>
      <c r="P144" s="34">
        <f>SUM(P138:P143)</f>
        <v>4046632</v>
      </c>
      <c r="Q144" s="34">
        <f>SUM(Q138:Q143)</f>
        <v>14071372</v>
      </c>
      <c r="R144" s="34">
        <f>SUM(R138:R143)</f>
        <v>14071372</v>
      </c>
      <c r="S144" s="34">
        <f>SUM(S138:S143)</f>
        <v>1940136</v>
      </c>
      <c r="T144" s="39">
        <f t="shared" si="38"/>
        <v>0.13787823959170434</v>
      </c>
      <c r="U144" s="39">
        <f t="shared" si="39"/>
        <v>1.3874244062716845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9644022</v>
      </c>
      <c r="E145" s="33">
        <v>9644022</v>
      </c>
      <c r="F145" s="33">
        <v>837853</v>
      </c>
      <c r="G145" s="38">
        <f t="shared" si="32"/>
        <v>8.6877964401159594E-2</v>
      </c>
      <c r="H145" s="33">
        <v>1245867</v>
      </c>
      <c r="I145" s="38">
        <f t="shared" si="33"/>
        <v>0.12918541662389404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2083720</v>
      </c>
      <c r="O145" s="38">
        <f t="shared" si="37"/>
        <v>0.21606338102505365</v>
      </c>
      <c r="P145" s="33">
        <v>1331517</v>
      </c>
      <c r="Q145" s="33">
        <v>8839939</v>
      </c>
      <c r="R145" s="33">
        <v>8839939</v>
      </c>
      <c r="S145" s="33">
        <v>1057890</v>
      </c>
      <c r="T145" s="38">
        <f t="shared" si="38"/>
        <v>0.11967164026810592</v>
      </c>
      <c r="U145" s="38">
        <f t="shared" si="39"/>
        <v>-6.4325126904125174E-2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30775400</v>
      </c>
      <c r="E146" s="33">
        <v>30775400</v>
      </c>
      <c r="F146" s="33">
        <v>178330</v>
      </c>
      <c r="G146" s="38">
        <f t="shared" si="32"/>
        <v>5.7945631900803889E-3</v>
      </c>
      <c r="H146" s="33">
        <v>38460</v>
      </c>
      <c r="I146" s="38">
        <f t="shared" si="33"/>
        <v>1.2496994352632297E-3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216790</v>
      </c>
      <c r="O146" s="38">
        <f t="shared" si="37"/>
        <v>7.0442626253436188E-3</v>
      </c>
      <c r="P146" s="33">
        <v>78450</v>
      </c>
      <c r="Q146" s="33">
        <v>0</v>
      </c>
      <c r="R146" s="33">
        <v>0</v>
      </c>
      <c r="S146" s="33">
        <v>78450</v>
      </c>
      <c r="T146" s="38">
        <f t="shared" si="38"/>
        <v>0</v>
      </c>
      <c r="U146" s="38">
        <f t="shared" si="39"/>
        <v>-0.50975143403441681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21109550</v>
      </c>
      <c r="E147" s="33">
        <v>21109550</v>
      </c>
      <c r="F147" s="33">
        <v>1146009</v>
      </c>
      <c r="G147" s="38">
        <f t="shared" si="32"/>
        <v>5.4288651345007356E-2</v>
      </c>
      <c r="H147" s="33">
        <v>5618540</v>
      </c>
      <c r="I147" s="38">
        <f t="shared" si="33"/>
        <v>0.26616105033030074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6764549</v>
      </c>
      <c r="O147" s="38">
        <f t="shared" si="37"/>
        <v>0.32044970167530812</v>
      </c>
      <c r="P147" s="33">
        <v>868780</v>
      </c>
      <c r="Q147" s="33">
        <v>3522850</v>
      </c>
      <c r="R147" s="33">
        <v>3522850</v>
      </c>
      <c r="S147" s="33">
        <v>401135</v>
      </c>
      <c r="T147" s="38">
        <f t="shared" si="38"/>
        <v>0.11386661367926537</v>
      </c>
      <c r="U147" s="38">
        <f t="shared" si="39"/>
        <v>5.4671608462441581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2288570</v>
      </c>
      <c r="E148" s="33">
        <v>2288570</v>
      </c>
      <c r="F148" s="33">
        <v>413267</v>
      </c>
      <c r="G148" s="38">
        <f t="shared" si="32"/>
        <v>0.18057870198420847</v>
      </c>
      <c r="H148" s="33">
        <v>415510</v>
      </c>
      <c r="I148" s="38">
        <f t="shared" si="33"/>
        <v>0.18155878998676028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828777</v>
      </c>
      <c r="O148" s="38">
        <f t="shared" si="37"/>
        <v>0.36213749197096878</v>
      </c>
      <c r="P148" s="33">
        <v>1263291</v>
      </c>
      <c r="Q148" s="33">
        <v>2188668</v>
      </c>
      <c r="R148" s="33">
        <v>2188668</v>
      </c>
      <c r="S148" s="33">
        <v>615429</v>
      </c>
      <c r="T148" s="38">
        <f t="shared" si="38"/>
        <v>0.28118883265986433</v>
      </c>
      <c r="U148" s="38">
        <f t="shared" si="39"/>
        <v>-0.67108924230442546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2682000</v>
      </c>
      <c r="E149" s="33">
        <v>2682000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757124</v>
      </c>
      <c r="Q149" s="33">
        <v>2645000</v>
      </c>
      <c r="R149" s="33">
        <v>2645000</v>
      </c>
      <c r="S149" s="33">
        <v>757124</v>
      </c>
      <c r="T149" s="38">
        <f t="shared" si="38"/>
        <v>0.28624725897920605</v>
      </c>
      <c r="U149" s="38">
        <f t="shared" si="39"/>
        <v>-1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66499542</v>
      </c>
      <c r="E150" s="34">
        <f>SUM(E145:E149)</f>
        <v>66499542</v>
      </c>
      <c r="F150" s="34">
        <f>SUM(F145:F149)</f>
        <v>2575459</v>
      </c>
      <c r="G150" s="39">
        <f t="shared" si="32"/>
        <v>3.8728973501802461E-2</v>
      </c>
      <c r="H150" s="34">
        <f>SUM(H145:H149)</f>
        <v>7318377</v>
      </c>
      <c r="I150" s="39">
        <f t="shared" si="33"/>
        <v>0.11005153990383873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9893836</v>
      </c>
      <c r="O150" s="39">
        <f t="shared" si="37"/>
        <v>0.14878051340564119</v>
      </c>
      <c r="P150" s="34">
        <f>SUM(P145:P149)</f>
        <v>4299162</v>
      </c>
      <c r="Q150" s="34">
        <f>SUM(Q145:Q149)</f>
        <v>17196457</v>
      </c>
      <c r="R150" s="34">
        <f>SUM(R145:R149)</f>
        <v>17196457</v>
      </c>
      <c r="S150" s="34">
        <f>SUM(S145:S149)</f>
        <v>2910028</v>
      </c>
      <c r="T150" s="39">
        <f t="shared" si="38"/>
        <v>0.16922253229255305</v>
      </c>
      <c r="U150" s="39">
        <f t="shared" si="39"/>
        <v>0.70227988617316583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130000</v>
      </c>
      <c r="E151" s="33">
        <v>130000</v>
      </c>
      <c r="F151" s="33">
        <v>0</v>
      </c>
      <c r="G151" s="38">
        <f t="shared" si="32"/>
        <v>0</v>
      </c>
      <c r="H151" s="33">
        <v>113570</v>
      </c>
      <c r="I151" s="38">
        <f t="shared" si="33"/>
        <v>0.87361538461538457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113570</v>
      </c>
      <c r="O151" s="38">
        <f t="shared" si="37"/>
        <v>0.87361538461538457</v>
      </c>
      <c r="P151" s="33">
        <v>14469</v>
      </c>
      <c r="Q151" s="33">
        <v>280800</v>
      </c>
      <c r="R151" s="33">
        <v>280800</v>
      </c>
      <c r="S151" s="33">
        <v>14469</v>
      </c>
      <c r="T151" s="38">
        <f t="shared" si="38"/>
        <v>5.1527777777777777E-2</v>
      </c>
      <c r="U151" s="38">
        <f t="shared" si="39"/>
        <v>6.8491948303269057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13913100</v>
      </c>
      <c r="E152" s="33">
        <v>13913100</v>
      </c>
      <c r="F152" s="33">
        <v>2301759</v>
      </c>
      <c r="G152" s="38">
        <f t="shared" si="32"/>
        <v>0.16543825603208487</v>
      </c>
      <c r="H152" s="33">
        <v>2031369</v>
      </c>
      <c r="I152" s="38">
        <f t="shared" si="33"/>
        <v>0.1460040537335317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4333128</v>
      </c>
      <c r="O152" s="38">
        <f t="shared" si="37"/>
        <v>0.3114423097656166</v>
      </c>
      <c r="P152" s="33">
        <v>4391942</v>
      </c>
      <c r="Q152" s="33">
        <v>13042700</v>
      </c>
      <c r="R152" s="33">
        <v>13042700</v>
      </c>
      <c r="S152" s="33">
        <v>1405479</v>
      </c>
      <c r="T152" s="38">
        <f t="shared" si="38"/>
        <v>0.10775981966924027</v>
      </c>
      <c r="U152" s="38">
        <f t="shared" si="39"/>
        <v>-0.5374781816335461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18313110</v>
      </c>
      <c r="E153" s="33">
        <v>18313110</v>
      </c>
      <c r="F153" s="33">
        <v>449676</v>
      </c>
      <c r="G153" s="38">
        <f t="shared" si="32"/>
        <v>2.4554868069923678E-2</v>
      </c>
      <c r="H153" s="33">
        <v>468855</v>
      </c>
      <c r="I153" s="38">
        <f t="shared" si="33"/>
        <v>2.5602150590478625E-2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918531</v>
      </c>
      <c r="O153" s="38">
        <f t="shared" si="37"/>
        <v>5.01570186604023E-2</v>
      </c>
      <c r="P153" s="33">
        <v>2436244</v>
      </c>
      <c r="Q153" s="33">
        <v>14693130</v>
      </c>
      <c r="R153" s="33">
        <v>14693130</v>
      </c>
      <c r="S153" s="33">
        <v>1666709</v>
      </c>
      <c r="T153" s="38">
        <f t="shared" si="38"/>
        <v>0.11343457792859656</v>
      </c>
      <c r="U153" s="38">
        <f t="shared" si="39"/>
        <v>-0.80755006477183733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5008600</v>
      </c>
      <c r="E154" s="33">
        <v>5008600</v>
      </c>
      <c r="F154" s="33">
        <v>862980</v>
      </c>
      <c r="G154" s="38">
        <f t="shared" si="32"/>
        <v>0.17229964461126862</v>
      </c>
      <c r="H154" s="33">
        <v>682576</v>
      </c>
      <c r="I154" s="38">
        <f t="shared" si="33"/>
        <v>0.13628079702910992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1545556</v>
      </c>
      <c r="O154" s="38">
        <f t="shared" si="37"/>
        <v>0.30858044164037857</v>
      </c>
      <c r="P154" s="33">
        <v>793443</v>
      </c>
      <c r="Q154" s="33">
        <v>4733000</v>
      </c>
      <c r="R154" s="33">
        <v>4733000</v>
      </c>
      <c r="S154" s="33">
        <v>608399</v>
      </c>
      <c r="T154" s="38">
        <f t="shared" si="38"/>
        <v>0.12854405239805619</v>
      </c>
      <c r="U154" s="38">
        <f t="shared" si="39"/>
        <v>-0.13972900384778741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21542</v>
      </c>
      <c r="G155" s="38">
        <f t="shared" si="32"/>
        <v>0</v>
      </c>
      <c r="H155" s="33">
        <v>2829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24371</v>
      </c>
      <c r="O155" s="38">
        <f t="shared" si="37"/>
        <v>0</v>
      </c>
      <c r="P155" s="33">
        <v>7832</v>
      </c>
      <c r="Q155" s="33">
        <v>0</v>
      </c>
      <c r="R155" s="33">
        <v>0</v>
      </c>
      <c r="S155" s="33">
        <v>5422</v>
      </c>
      <c r="T155" s="38">
        <f t="shared" si="38"/>
        <v>0</v>
      </c>
      <c r="U155" s="38">
        <f t="shared" si="39"/>
        <v>-0.63878958120531149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37364810</v>
      </c>
      <c r="E157" s="34">
        <f>SUM(E151:E156)</f>
        <v>37364810</v>
      </c>
      <c r="F157" s="34">
        <f>SUM(F151:F156)</f>
        <v>3635957</v>
      </c>
      <c r="G157" s="39">
        <f t="shared" si="32"/>
        <v>9.730966114908654E-2</v>
      </c>
      <c r="H157" s="34">
        <f>SUM(H151:H156)</f>
        <v>3299199</v>
      </c>
      <c r="I157" s="39">
        <f t="shared" si="33"/>
        <v>8.8296956414337449E-2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6935156</v>
      </c>
      <c r="O157" s="39">
        <f t="shared" si="37"/>
        <v>0.18560661756342398</v>
      </c>
      <c r="P157" s="34">
        <f>SUM(P151:P156)</f>
        <v>7643930</v>
      </c>
      <c r="Q157" s="34">
        <f>SUM(Q151:Q156)</f>
        <v>32749630</v>
      </c>
      <c r="R157" s="34">
        <f>SUM(R151:R156)</f>
        <v>32749630</v>
      </c>
      <c r="S157" s="34">
        <f>SUM(S151:S156)</f>
        <v>3700478</v>
      </c>
      <c r="T157" s="39">
        <f t="shared" si="38"/>
        <v>0.11299297121830079</v>
      </c>
      <c r="U157" s="39">
        <f t="shared" si="39"/>
        <v>-0.56838968959684344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950000</v>
      </c>
      <c r="E158" s="33">
        <v>950000</v>
      </c>
      <c r="F158" s="33">
        <v>257354</v>
      </c>
      <c r="G158" s="38">
        <f t="shared" si="32"/>
        <v>0.27089894736842107</v>
      </c>
      <c r="H158" s="33">
        <v>725193</v>
      </c>
      <c r="I158" s="38">
        <f t="shared" si="33"/>
        <v>0.76336105263157894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982547</v>
      </c>
      <c r="O158" s="38">
        <f t="shared" si="37"/>
        <v>1.03426</v>
      </c>
      <c r="P158" s="33">
        <v>269548</v>
      </c>
      <c r="Q158" s="33">
        <v>4122720</v>
      </c>
      <c r="R158" s="33">
        <v>4122720</v>
      </c>
      <c r="S158" s="33">
        <v>92635</v>
      </c>
      <c r="T158" s="38">
        <f t="shared" si="38"/>
        <v>2.2469389141149532E-2</v>
      </c>
      <c r="U158" s="38">
        <f t="shared" si="39"/>
        <v>1.6904039354771694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27510754</v>
      </c>
      <c r="E159" s="33">
        <v>27510754</v>
      </c>
      <c r="F159" s="33">
        <v>4214637</v>
      </c>
      <c r="G159" s="38">
        <f t="shared" si="32"/>
        <v>0.15319961786579894</v>
      </c>
      <c r="H159" s="33">
        <v>4195298</v>
      </c>
      <c r="I159" s="38">
        <f t="shared" si="33"/>
        <v>0.15249665639843968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8409935</v>
      </c>
      <c r="O159" s="38">
        <f t="shared" si="37"/>
        <v>0.30569627426423862</v>
      </c>
      <c r="P159" s="33">
        <v>9529560</v>
      </c>
      <c r="Q159" s="33">
        <v>26075940</v>
      </c>
      <c r="R159" s="33">
        <v>26075940</v>
      </c>
      <c r="S159" s="33">
        <v>5604316</v>
      </c>
      <c r="T159" s="38">
        <f t="shared" si="38"/>
        <v>0.21492287526355713</v>
      </c>
      <c r="U159" s="38">
        <f t="shared" si="39"/>
        <v>-0.55975952719747823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2412000</v>
      </c>
      <c r="E160" s="33">
        <v>2412000</v>
      </c>
      <c r="F160" s="33">
        <v>578099</v>
      </c>
      <c r="G160" s="38">
        <f t="shared" si="32"/>
        <v>0.23967620232172471</v>
      </c>
      <c r="H160" s="33">
        <v>754571</v>
      </c>
      <c r="I160" s="38">
        <f t="shared" si="33"/>
        <v>0.3128403814262023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1332670</v>
      </c>
      <c r="O160" s="38">
        <f t="shared" si="37"/>
        <v>0.552516583747927</v>
      </c>
      <c r="P160" s="33">
        <v>1424957</v>
      </c>
      <c r="Q160" s="33">
        <v>1760000</v>
      </c>
      <c r="R160" s="33">
        <v>1760000</v>
      </c>
      <c r="S160" s="33">
        <v>836836</v>
      </c>
      <c r="T160" s="38">
        <f t="shared" si="38"/>
        <v>0.47547499999999998</v>
      </c>
      <c r="U160" s="38">
        <f t="shared" si="39"/>
        <v>-0.47046051214176987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30872754</v>
      </c>
      <c r="E163" s="34">
        <f>SUM(E158:E162)</f>
        <v>30872754</v>
      </c>
      <c r="F163" s="34">
        <f>SUM(F158:F162)</f>
        <v>5050090</v>
      </c>
      <c r="G163" s="39">
        <f t="shared" si="32"/>
        <v>0.16357756745640509</v>
      </c>
      <c r="H163" s="34">
        <f>SUM(H158:H162)</f>
        <v>5675062</v>
      </c>
      <c r="I163" s="39">
        <f t="shared" si="33"/>
        <v>0.18382104816434583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10725152</v>
      </c>
      <c r="O163" s="39">
        <f t="shared" si="37"/>
        <v>0.34739861562075092</v>
      </c>
      <c r="P163" s="34">
        <f>SUM(P158:P162)</f>
        <v>11224065</v>
      </c>
      <c r="Q163" s="34">
        <f>SUM(Q158:Q162)</f>
        <v>31958660</v>
      </c>
      <c r="R163" s="34">
        <f>SUM(R158:R162)</f>
        <v>31958660</v>
      </c>
      <c r="S163" s="34">
        <f>SUM(S158:S162)</f>
        <v>6533787</v>
      </c>
      <c r="T163" s="39">
        <f t="shared" si="38"/>
        <v>0.20444496108410051</v>
      </c>
      <c r="U163" s="39">
        <f t="shared" si="39"/>
        <v>-0.49438443202173188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539</v>
      </c>
      <c r="E164" s="33">
        <v>539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539</v>
      </c>
      <c r="Q164" s="33">
        <v>5000</v>
      </c>
      <c r="R164" s="33">
        <v>5000</v>
      </c>
      <c r="S164" s="33">
        <v>539</v>
      </c>
      <c r="T164" s="38">
        <f t="shared" si="38"/>
        <v>0.10780000000000001</v>
      </c>
      <c r="U164" s="38">
        <f t="shared" si="39"/>
        <v>-1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79195</v>
      </c>
      <c r="E165" s="33">
        <v>79195</v>
      </c>
      <c r="F165" s="33">
        <v>11402</v>
      </c>
      <c r="G165" s="38">
        <f t="shared" si="32"/>
        <v>0.14397373571563862</v>
      </c>
      <c r="H165" s="33">
        <v>8025</v>
      </c>
      <c r="I165" s="38">
        <f t="shared" si="33"/>
        <v>0.10133215480775301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19427</v>
      </c>
      <c r="O165" s="38">
        <f t="shared" si="37"/>
        <v>0.24530589052339163</v>
      </c>
      <c r="P165" s="33">
        <v>17550</v>
      </c>
      <c r="Q165" s="33">
        <v>66655</v>
      </c>
      <c r="R165" s="33">
        <v>66655</v>
      </c>
      <c r="S165" s="33">
        <v>10819</v>
      </c>
      <c r="T165" s="38">
        <f t="shared" si="38"/>
        <v>0.16231340484584802</v>
      </c>
      <c r="U165" s="38">
        <f t="shared" si="39"/>
        <v>-0.54273504273504281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77615281</v>
      </c>
      <c r="E166" s="33">
        <v>77615281</v>
      </c>
      <c r="F166" s="33">
        <v>31369084</v>
      </c>
      <c r="G166" s="38">
        <f t="shared" si="32"/>
        <v>0.40416118573351556</v>
      </c>
      <c r="H166" s="33">
        <v>25425075</v>
      </c>
      <c r="I166" s="38">
        <f t="shared" si="33"/>
        <v>0.32757821233682061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56794159</v>
      </c>
      <c r="O166" s="38">
        <f t="shared" si="37"/>
        <v>0.73173939807033617</v>
      </c>
      <c r="P166" s="33">
        <v>62049098</v>
      </c>
      <c r="Q166" s="33">
        <v>72289152</v>
      </c>
      <c r="R166" s="33">
        <v>72289152</v>
      </c>
      <c r="S166" s="33">
        <v>30486337</v>
      </c>
      <c r="T166" s="38">
        <f t="shared" si="38"/>
        <v>0.42172768882390543</v>
      </c>
      <c r="U166" s="38">
        <f t="shared" si="39"/>
        <v>-0.59024263334174498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2323000</v>
      </c>
      <c r="E167" s="33">
        <v>2323000</v>
      </c>
      <c r="F167" s="33">
        <v>581000</v>
      </c>
      <c r="G167" s="38">
        <f t="shared" si="32"/>
        <v>0.25010761945759791</v>
      </c>
      <c r="H167" s="33">
        <v>1380795</v>
      </c>
      <c r="I167" s="38">
        <f t="shared" si="33"/>
        <v>0.59440163581575545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1961795</v>
      </c>
      <c r="O167" s="38">
        <f t="shared" si="37"/>
        <v>0.84450925527335341</v>
      </c>
      <c r="P167" s="33">
        <v>2057104</v>
      </c>
      <c r="Q167" s="33">
        <v>2513000</v>
      </c>
      <c r="R167" s="33">
        <v>2513000</v>
      </c>
      <c r="S167" s="33">
        <v>1153838</v>
      </c>
      <c r="T167" s="38">
        <f t="shared" si="38"/>
        <v>0.45914763231197769</v>
      </c>
      <c r="U167" s="38">
        <f t="shared" si="39"/>
        <v>-0.32876752949777943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80018015</v>
      </c>
      <c r="E169" s="34">
        <f>SUM(E164:E168)</f>
        <v>80018015</v>
      </c>
      <c r="F169" s="34">
        <f>SUM(F164:F168)</f>
        <v>31961486</v>
      </c>
      <c r="G169" s="39">
        <f t="shared" si="32"/>
        <v>0.39942862866568235</v>
      </c>
      <c r="H169" s="34">
        <f>SUM(H164:H168)</f>
        <v>26813895</v>
      </c>
      <c r="I169" s="39">
        <f t="shared" si="33"/>
        <v>0.33509822756787955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58775381</v>
      </c>
      <c r="O169" s="39">
        <f t="shared" si="37"/>
        <v>0.73452685623356195</v>
      </c>
      <c r="P169" s="34">
        <f>SUM(P164:P168)</f>
        <v>64124291</v>
      </c>
      <c r="Q169" s="34">
        <f>SUM(Q164:Q168)</f>
        <v>74873807</v>
      </c>
      <c r="R169" s="34">
        <f>SUM(R164:R168)</f>
        <v>74873807</v>
      </c>
      <c r="S169" s="34">
        <f>SUM(S164:S168)</f>
        <v>31651533</v>
      </c>
      <c r="T169" s="39">
        <f t="shared" si="38"/>
        <v>0.42273171711437085</v>
      </c>
      <c r="U169" s="39">
        <f t="shared" si="39"/>
        <v>-0.58184496729952151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920112419</v>
      </c>
      <c r="E170" s="34">
        <f>SUM(E105,E107:E111,E113:E120,E122:E125,E127:E131,E133:E136,E138:E143,E145:E149,E151:E156,E158:E162,E164:E168)</f>
        <v>920112419</v>
      </c>
      <c r="F170" s="34">
        <f>SUM(F105,F107:F111,F113:F120,F122:F125,F127:F131,F133:F136,F138:F143,F145:F149,F151:F156,F158:F162,F164:F168)</f>
        <v>116708433</v>
      </c>
      <c r="G170" s="39">
        <f t="shared" si="32"/>
        <v>0.12684149305020956</v>
      </c>
      <c r="H170" s="34">
        <f>SUM(H105,H107:H111,H113:H120,H122:H125,H127:H131,H133:H136,H138:H143,H145:H149,H151:H156,H158:H162,H164:H168)</f>
        <v>173515876</v>
      </c>
      <c r="I170" s="39">
        <f t="shared" si="33"/>
        <v>0.1885811694494692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290224309</v>
      </c>
      <c r="O170" s="39">
        <f t="shared" si="37"/>
        <v>0.31542266249967876</v>
      </c>
      <c r="P170" s="34">
        <f>SUM(P105,P107:P111,P113:P120,P122:P125,P127:P131,P133:P136,P138:P143,P145:P149,P151:P156,P158:P162,P164:P168)</f>
        <v>265725578</v>
      </c>
      <c r="Q170" s="34">
        <f>SUM(Q105,Q107:Q111,Q113:Q120,Q122:Q125,Q127:Q131,Q133:Q136,Q138:Q143,Q145:Q149,Q151:Q156,Q158:Q162,Q164:Q168)</f>
        <v>683763572</v>
      </c>
      <c r="R170" s="34">
        <f>SUM(R105,R107:R111,R113:R120,R122:R125,R127:R131,R133:R136,R138:R143,R145:R149,R151:R156,R158:R162,R164:R168)</f>
        <v>683763572</v>
      </c>
      <c r="S170" s="34">
        <f>SUM(S105,S107:S111,S113:S120,S122:S125,S127:S131,S133:S136,S138:S143,S145:S149,S151:S156,S158:S162,S164:S168)</f>
        <v>139396693</v>
      </c>
      <c r="T170" s="39">
        <f t="shared" si="38"/>
        <v>0.20386680236893345</v>
      </c>
      <c r="U170" s="39">
        <f t="shared" si="39"/>
        <v>-0.34701101299326176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18626000</v>
      </c>
      <c r="E173" s="33">
        <v>18626000</v>
      </c>
      <c r="F173" s="33">
        <v>4041953</v>
      </c>
      <c r="G173" s="38">
        <f t="shared" ref="G173:G205" si="40">IF(($D173     =0),0,($F173     /$D173     ))</f>
        <v>0.21700595941157522</v>
      </c>
      <c r="H173" s="33">
        <v>66389</v>
      </c>
      <c r="I173" s="38">
        <f t="shared" ref="I173:I205" si="41">IF(($D173     =0),0,($H173     /$D173     ))</f>
        <v>3.5643186942982928E-3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4108342</v>
      </c>
      <c r="O173" s="38">
        <f t="shared" ref="O173:O205" si="45">IF(($D173     =0),0,($N173     /$D173     ))</f>
        <v>0.22057027810587351</v>
      </c>
      <c r="P173" s="33">
        <v>2029618</v>
      </c>
      <c r="Q173" s="33">
        <v>15816080</v>
      </c>
      <c r="R173" s="33">
        <v>15816080</v>
      </c>
      <c r="S173" s="33">
        <v>-697277</v>
      </c>
      <c r="T173" s="38">
        <f t="shared" ref="T173:T205" si="46">IF(($Q173     =0),0,($S173     /$Q173     ))</f>
        <v>-4.4086587827072192E-2</v>
      </c>
      <c r="U173" s="38">
        <f t="shared" ref="U173:U205" si="47">IF(($P173     =0),0,(($H173     /$P173     )-1))</f>
        <v>-0.96728990381441238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18824405</v>
      </c>
      <c r="E174" s="33">
        <v>18824405</v>
      </c>
      <c r="F174" s="33">
        <v>5395547</v>
      </c>
      <c r="G174" s="38">
        <f t="shared" si="40"/>
        <v>0.28662510182924772</v>
      </c>
      <c r="H174" s="33">
        <v>4153455</v>
      </c>
      <c r="I174" s="38">
        <f t="shared" si="41"/>
        <v>0.2206420335729071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9549002</v>
      </c>
      <c r="O174" s="38">
        <f t="shared" si="45"/>
        <v>0.50726713540215485</v>
      </c>
      <c r="P174" s="33">
        <v>7770590</v>
      </c>
      <c r="Q174" s="33">
        <v>18568265</v>
      </c>
      <c r="R174" s="33">
        <v>18568265</v>
      </c>
      <c r="S174" s="33">
        <v>2857759</v>
      </c>
      <c r="T174" s="38">
        <f t="shared" si="46"/>
        <v>0.15390554798738601</v>
      </c>
      <c r="U174" s="38">
        <f t="shared" si="47"/>
        <v>-0.46549039390831326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27668442</v>
      </c>
      <c r="E175" s="33">
        <v>27668442</v>
      </c>
      <c r="F175" s="33">
        <v>4809993</v>
      </c>
      <c r="G175" s="38">
        <f t="shared" si="40"/>
        <v>0.1738440133347588</v>
      </c>
      <c r="H175" s="33">
        <v>1930575</v>
      </c>
      <c r="I175" s="38">
        <f t="shared" si="41"/>
        <v>6.9775341885892961E-2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6740568</v>
      </c>
      <c r="O175" s="38">
        <f t="shared" si="45"/>
        <v>0.24361935522065176</v>
      </c>
      <c r="P175" s="33">
        <v>26531249</v>
      </c>
      <c r="Q175" s="33">
        <v>63362341</v>
      </c>
      <c r="R175" s="33">
        <v>63362341</v>
      </c>
      <c r="S175" s="33">
        <v>16820854</v>
      </c>
      <c r="T175" s="38">
        <f t="shared" si="46"/>
        <v>0.26547084174178476</v>
      </c>
      <c r="U175" s="38">
        <f t="shared" si="47"/>
        <v>-0.9272339195188285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3607139</v>
      </c>
      <c r="E176" s="33">
        <v>3607139</v>
      </c>
      <c r="F176" s="33">
        <v>529721</v>
      </c>
      <c r="G176" s="38">
        <f t="shared" si="40"/>
        <v>0.14685350356612262</v>
      </c>
      <c r="H176" s="33">
        <v>958748</v>
      </c>
      <c r="I176" s="38">
        <f t="shared" si="41"/>
        <v>0.2657918089654987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1488469</v>
      </c>
      <c r="O176" s="38">
        <f t="shared" si="45"/>
        <v>0.41264531253162134</v>
      </c>
      <c r="P176" s="33">
        <v>674065</v>
      </c>
      <c r="Q176" s="33">
        <v>3389770</v>
      </c>
      <c r="R176" s="33">
        <v>3389770</v>
      </c>
      <c r="S176" s="33">
        <v>312777</v>
      </c>
      <c r="T176" s="38">
        <f t="shared" si="46"/>
        <v>9.2270862034887324E-2</v>
      </c>
      <c r="U176" s="38">
        <f t="shared" si="47"/>
        <v>0.42233760839088208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18224930</v>
      </c>
      <c r="E177" s="33">
        <v>18224930</v>
      </c>
      <c r="F177" s="33">
        <v>4022474</v>
      </c>
      <c r="G177" s="38">
        <f t="shared" si="40"/>
        <v>0.22071272701733285</v>
      </c>
      <c r="H177" s="33">
        <v>1646405</v>
      </c>
      <c r="I177" s="38">
        <f t="shared" si="41"/>
        <v>9.0338069885590788E-2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5668879</v>
      </c>
      <c r="O177" s="38">
        <f t="shared" si="45"/>
        <v>0.31105079690292364</v>
      </c>
      <c r="P177" s="33">
        <v>7349786</v>
      </c>
      <c r="Q177" s="33">
        <v>14643030</v>
      </c>
      <c r="R177" s="33">
        <v>14643030</v>
      </c>
      <c r="S177" s="33">
        <v>1700631</v>
      </c>
      <c r="T177" s="38">
        <f t="shared" si="46"/>
        <v>0.11613928264846825</v>
      </c>
      <c r="U177" s="38">
        <f t="shared" si="47"/>
        <v>-0.7759927976134271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86950916</v>
      </c>
      <c r="E179" s="34">
        <f>SUM(E173:E178)</f>
        <v>86950916</v>
      </c>
      <c r="F179" s="34">
        <f>SUM(F173:F178)</f>
        <v>18799688</v>
      </c>
      <c r="G179" s="39">
        <f t="shared" si="40"/>
        <v>0.21621035021643706</v>
      </c>
      <c r="H179" s="34">
        <f>SUM(H173:H178)</f>
        <v>8755572</v>
      </c>
      <c r="I179" s="39">
        <f t="shared" si="41"/>
        <v>0.10069556944057956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27555260</v>
      </c>
      <c r="O179" s="39">
        <f t="shared" si="45"/>
        <v>0.31690591965701659</v>
      </c>
      <c r="P179" s="34">
        <f>SUM(P173:P178)</f>
        <v>44355308</v>
      </c>
      <c r="Q179" s="34">
        <f>SUM(Q173:Q178)</f>
        <v>115779486</v>
      </c>
      <c r="R179" s="34">
        <f>SUM(R173:R178)</f>
        <v>115779486</v>
      </c>
      <c r="S179" s="34">
        <f>SUM(S173:S178)</f>
        <v>20994744</v>
      </c>
      <c r="T179" s="39">
        <f t="shared" si="46"/>
        <v>0.18133388500273701</v>
      </c>
      <c r="U179" s="39">
        <f t="shared" si="47"/>
        <v>-0.80260373797877804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25952100</v>
      </c>
      <c r="E181" s="33">
        <v>25952100</v>
      </c>
      <c r="F181" s="33">
        <v>3458503</v>
      </c>
      <c r="G181" s="38">
        <f t="shared" si="40"/>
        <v>0.13326486103244053</v>
      </c>
      <c r="H181" s="33">
        <v>7524011</v>
      </c>
      <c r="I181" s="38">
        <f t="shared" si="41"/>
        <v>0.28991915875786545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10982514</v>
      </c>
      <c r="O181" s="38">
        <f t="shared" si="45"/>
        <v>0.42318401979030601</v>
      </c>
      <c r="P181" s="33">
        <v>10868816</v>
      </c>
      <c r="Q181" s="33">
        <v>41884004</v>
      </c>
      <c r="R181" s="33">
        <v>41884004</v>
      </c>
      <c r="S181" s="33">
        <v>6846974</v>
      </c>
      <c r="T181" s="38">
        <f t="shared" si="46"/>
        <v>0.16347467639435809</v>
      </c>
      <c r="U181" s="38">
        <f t="shared" si="47"/>
        <v>-0.30774327212826125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67310893</v>
      </c>
      <c r="E182" s="33">
        <v>67310893</v>
      </c>
      <c r="F182" s="33">
        <v>2251602</v>
      </c>
      <c r="G182" s="38">
        <f t="shared" si="40"/>
        <v>3.3450781881619068E-2</v>
      </c>
      <c r="H182" s="33">
        <v>2579301</v>
      </c>
      <c r="I182" s="38">
        <f t="shared" si="41"/>
        <v>3.8319221229170142E-2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4830903</v>
      </c>
      <c r="O182" s="38">
        <f t="shared" si="45"/>
        <v>7.177000311078921E-2</v>
      </c>
      <c r="P182" s="33">
        <v>5610979</v>
      </c>
      <c r="Q182" s="33">
        <v>77006208</v>
      </c>
      <c r="R182" s="33">
        <v>77006208</v>
      </c>
      <c r="S182" s="33">
        <v>3041174</v>
      </c>
      <c r="T182" s="38">
        <f t="shared" si="46"/>
        <v>3.9492582208437016E-2</v>
      </c>
      <c r="U182" s="38">
        <f t="shared" si="47"/>
        <v>-0.54031177090486349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6932772</v>
      </c>
      <c r="E183" s="33">
        <v>6932772</v>
      </c>
      <c r="F183" s="33">
        <v>1295996</v>
      </c>
      <c r="G183" s="38">
        <f t="shared" si="40"/>
        <v>0.18693763475850642</v>
      </c>
      <c r="H183" s="33">
        <v>2310923</v>
      </c>
      <c r="I183" s="38">
        <f t="shared" si="41"/>
        <v>0.333333189090886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3606919</v>
      </c>
      <c r="O183" s="38">
        <f t="shared" si="45"/>
        <v>0.52027082384939238</v>
      </c>
      <c r="P183" s="33">
        <v>0</v>
      </c>
      <c r="Q183" s="33">
        <v>7932768</v>
      </c>
      <c r="R183" s="33">
        <v>7932768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2299000</v>
      </c>
      <c r="E184" s="33">
        <v>2299000</v>
      </c>
      <c r="F184" s="33">
        <v>0</v>
      </c>
      <c r="G184" s="38">
        <f t="shared" si="40"/>
        <v>0</v>
      </c>
      <c r="H184" s="33">
        <v>1172897</v>
      </c>
      <c r="I184" s="38">
        <f t="shared" si="41"/>
        <v>0.51017703349282295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1172897</v>
      </c>
      <c r="O184" s="38">
        <f t="shared" si="45"/>
        <v>0.51017703349282295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102494765</v>
      </c>
      <c r="E185" s="34">
        <f>SUM(E180:E184)</f>
        <v>102494765</v>
      </c>
      <c r="F185" s="34">
        <f>SUM(F180:F184)</f>
        <v>7006101</v>
      </c>
      <c r="G185" s="39">
        <f t="shared" si="40"/>
        <v>6.83556960201821E-2</v>
      </c>
      <c r="H185" s="34">
        <f>SUM(H180:H184)</f>
        <v>13587132</v>
      </c>
      <c r="I185" s="39">
        <f t="shared" si="41"/>
        <v>0.13256415583761766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20593233</v>
      </c>
      <c r="O185" s="39">
        <f t="shared" si="45"/>
        <v>0.20091985185779976</v>
      </c>
      <c r="P185" s="34">
        <f>SUM(P180:P184)</f>
        <v>16479795</v>
      </c>
      <c r="Q185" s="34">
        <f>SUM(Q180:Q184)</f>
        <v>126822980</v>
      </c>
      <c r="R185" s="34">
        <f>SUM(R180:R184)</f>
        <v>126822980</v>
      </c>
      <c r="S185" s="34">
        <f>SUM(S180:S184)</f>
        <v>9888148</v>
      </c>
      <c r="T185" s="39">
        <f t="shared" si="46"/>
        <v>7.7968109565001553E-2</v>
      </c>
      <c r="U185" s="39">
        <f t="shared" si="47"/>
        <v>-0.17552785092290291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6900000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86849300</v>
      </c>
      <c r="E188" s="33">
        <v>86849300</v>
      </c>
      <c r="F188" s="33">
        <v>45523269</v>
      </c>
      <c r="G188" s="38">
        <f t="shared" si="40"/>
        <v>0.52416391381392824</v>
      </c>
      <c r="H188" s="33">
        <v>38795644</v>
      </c>
      <c r="I188" s="38">
        <f t="shared" si="41"/>
        <v>0.44670071031084879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84318913</v>
      </c>
      <c r="O188" s="38">
        <f t="shared" si="45"/>
        <v>0.97086462412477703</v>
      </c>
      <c r="P188" s="33">
        <v>57466930</v>
      </c>
      <c r="Q188" s="33">
        <v>87293975</v>
      </c>
      <c r="R188" s="33">
        <v>87293975</v>
      </c>
      <c r="S188" s="33">
        <v>28925751</v>
      </c>
      <c r="T188" s="38">
        <f t="shared" si="46"/>
        <v>0.33136022274160387</v>
      </c>
      <c r="U188" s="38">
        <f t="shared" si="47"/>
        <v>-0.32490488007624563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5756805</v>
      </c>
      <c r="E189" s="33">
        <v>5756805</v>
      </c>
      <c r="F189" s="33">
        <v>34367168</v>
      </c>
      <c r="G189" s="38">
        <f t="shared" si="40"/>
        <v>5.9698336143051574</v>
      </c>
      <c r="H189" s="33">
        <v>-21101607</v>
      </c>
      <c r="I189" s="38">
        <f t="shared" si="41"/>
        <v>-3.6655066482189338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13265561</v>
      </c>
      <c r="O189" s="38">
        <f t="shared" si="45"/>
        <v>2.3043269660862231</v>
      </c>
      <c r="P189" s="33">
        <v>53677723</v>
      </c>
      <c r="Q189" s="33">
        <v>8430450</v>
      </c>
      <c r="R189" s="33">
        <v>8430450</v>
      </c>
      <c r="S189" s="33">
        <v>16770233</v>
      </c>
      <c r="T189" s="38">
        <f t="shared" si="46"/>
        <v>1.9892452953282447</v>
      </c>
      <c r="U189" s="38">
        <f t="shared" si="47"/>
        <v>-1.3931166566063169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5769000</v>
      </c>
      <c r="E190" s="33">
        <v>5769000</v>
      </c>
      <c r="F190" s="33">
        <v>2092171</v>
      </c>
      <c r="G190" s="38">
        <f t="shared" si="40"/>
        <v>0.36265747963251865</v>
      </c>
      <c r="H190" s="33">
        <v>2120044</v>
      </c>
      <c r="I190" s="38">
        <f t="shared" si="41"/>
        <v>0.36748899289304904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4212215</v>
      </c>
      <c r="O190" s="38">
        <f t="shared" si="45"/>
        <v>0.73014647252556764</v>
      </c>
      <c r="P190" s="33">
        <v>1387946</v>
      </c>
      <c r="Q190" s="33">
        <v>3212000</v>
      </c>
      <c r="R190" s="33">
        <v>3212000</v>
      </c>
      <c r="S190" s="33">
        <v>798575</v>
      </c>
      <c r="T190" s="38">
        <f t="shared" si="46"/>
        <v>0.24862235367372354</v>
      </c>
      <c r="U190" s="38">
        <f t="shared" si="47"/>
        <v>0.52746864791569692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98375105</v>
      </c>
      <c r="E191" s="34">
        <f>SUM(E186:E190)</f>
        <v>105275105</v>
      </c>
      <c r="F191" s="34">
        <f>SUM(F186:F190)</f>
        <v>81982608</v>
      </c>
      <c r="G191" s="39">
        <f t="shared" si="40"/>
        <v>0.83336742563070199</v>
      </c>
      <c r="H191" s="34">
        <f>SUM(H186:H190)</f>
        <v>19814081</v>
      </c>
      <c r="I191" s="39">
        <f t="shared" si="41"/>
        <v>0.20141356901220081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101796689</v>
      </c>
      <c r="O191" s="39">
        <f t="shared" si="45"/>
        <v>1.0347809946429027</v>
      </c>
      <c r="P191" s="34">
        <f>SUM(P186:P190)</f>
        <v>112532599</v>
      </c>
      <c r="Q191" s="34">
        <f>SUM(Q186:Q190)</f>
        <v>98936425</v>
      </c>
      <c r="R191" s="34">
        <f>SUM(R186:R190)</f>
        <v>98936425</v>
      </c>
      <c r="S191" s="34">
        <f>SUM(S186:S190)</f>
        <v>46494559</v>
      </c>
      <c r="T191" s="39">
        <f t="shared" si="46"/>
        <v>0.46994379471463621</v>
      </c>
      <c r="U191" s="39">
        <f t="shared" si="47"/>
        <v>-0.82392585636451887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3004004</v>
      </c>
      <c r="E192" s="33">
        <v>3004004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999996</v>
      </c>
      <c r="R192" s="33">
        <v>999996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698097</v>
      </c>
      <c r="E193" s="33">
        <v>698097</v>
      </c>
      <c r="F193" s="33">
        <v>45995</v>
      </c>
      <c r="G193" s="38">
        <f t="shared" si="40"/>
        <v>6.5886259359372701E-2</v>
      </c>
      <c r="H193" s="33">
        <v>21098</v>
      </c>
      <c r="I193" s="38">
        <f t="shared" si="41"/>
        <v>3.0222161103686165E-2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67093</v>
      </c>
      <c r="O193" s="38">
        <f t="shared" si="45"/>
        <v>9.6108420463058855E-2</v>
      </c>
      <c r="P193" s="33">
        <v>39422</v>
      </c>
      <c r="Q193" s="33">
        <v>671893</v>
      </c>
      <c r="R193" s="33">
        <v>671893</v>
      </c>
      <c r="S193" s="33">
        <v>39422</v>
      </c>
      <c r="T193" s="38">
        <f t="shared" si="46"/>
        <v>5.8673032759680485E-2</v>
      </c>
      <c r="U193" s="38">
        <f t="shared" si="47"/>
        <v>-0.46481659986809398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14698917</v>
      </c>
      <c r="E195" s="33">
        <v>14698917</v>
      </c>
      <c r="F195" s="33">
        <v>2154547</v>
      </c>
      <c r="G195" s="38">
        <f t="shared" si="40"/>
        <v>0.14657862208487876</v>
      </c>
      <c r="H195" s="33">
        <v>4357644</v>
      </c>
      <c r="I195" s="38">
        <f t="shared" si="41"/>
        <v>0.29646020859904171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6512191</v>
      </c>
      <c r="O195" s="38">
        <f t="shared" si="45"/>
        <v>0.44303883068392047</v>
      </c>
      <c r="P195" s="33">
        <v>5596172</v>
      </c>
      <c r="Q195" s="33">
        <v>14087870</v>
      </c>
      <c r="R195" s="33">
        <v>14087870</v>
      </c>
      <c r="S195" s="33">
        <v>3560910</v>
      </c>
      <c r="T195" s="38">
        <f t="shared" si="46"/>
        <v>0.25276425747824194</v>
      </c>
      <c r="U195" s="38">
        <f t="shared" si="47"/>
        <v>-0.22131700026375167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525136</v>
      </c>
      <c r="E196" s="33">
        <v>525136</v>
      </c>
      <c r="F196" s="33">
        <v>149597</v>
      </c>
      <c r="G196" s="38">
        <f t="shared" si="40"/>
        <v>0.28487287102769571</v>
      </c>
      <c r="H196" s="33">
        <v>261733</v>
      </c>
      <c r="I196" s="38">
        <f t="shared" si="41"/>
        <v>0.49840993571189179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411330</v>
      </c>
      <c r="O196" s="38">
        <f t="shared" si="45"/>
        <v>0.7832828067395875</v>
      </c>
      <c r="P196" s="33">
        <v>102433</v>
      </c>
      <c r="Q196" s="33">
        <v>461856</v>
      </c>
      <c r="R196" s="33">
        <v>461856</v>
      </c>
      <c r="S196" s="33">
        <v>57638</v>
      </c>
      <c r="T196" s="38">
        <f t="shared" si="46"/>
        <v>0.12479647335966189</v>
      </c>
      <c r="U196" s="38">
        <f t="shared" si="47"/>
        <v>1.555162886960257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2179000</v>
      </c>
      <c r="E197" s="33">
        <v>2179000</v>
      </c>
      <c r="F197" s="33">
        <v>0</v>
      </c>
      <c r="G197" s="38">
        <f t="shared" si="40"/>
        <v>0</v>
      </c>
      <c r="H197" s="33">
        <v>560364</v>
      </c>
      <c r="I197" s="38">
        <f t="shared" si="41"/>
        <v>0.25716567232675541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560364</v>
      </c>
      <c r="O197" s="38">
        <f t="shared" si="45"/>
        <v>0.25716567232675541</v>
      </c>
      <c r="P197" s="33">
        <v>0</v>
      </c>
      <c r="Q197" s="33">
        <v>999996</v>
      </c>
      <c r="R197" s="33">
        <v>999996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21105154</v>
      </c>
      <c r="E198" s="34">
        <f>SUM(E192:E197)</f>
        <v>21105154</v>
      </c>
      <c r="F198" s="34">
        <f>SUM(F192:F197)</f>
        <v>2350139</v>
      </c>
      <c r="G198" s="39">
        <f t="shared" si="40"/>
        <v>0.1113537953809766</v>
      </c>
      <c r="H198" s="34">
        <f>SUM(H192:H197)</f>
        <v>5200839</v>
      </c>
      <c r="I198" s="39">
        <f t="shared" si="41"/>
        <v>0.24642506754511245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7550978</v>
      </c>
      <c r="O198" s="39">
        <f t="shared" si="45"/>
        <v>0.35777886292608907</v>
      </c>
      <c r="P198" s="34">
        <f>SUM(P192:P197)</f>
        <v>5738027</v>
      </c>
      <c r="Q198" s="34">
        <f>SUM(Q192:Q197)</f>
        <v>17221611</v>
      </c>
      <c r="R198" s="34">
        <f>SUM(R192:R197)</f>
        <v>17221611</v>
      </c>
      <c r="S198" s="34">
        <f>SUM(S192:S197)</f>
        <v>3657970</v>
      </c>
      <c r="T198" s="39">
        <f t="shared" si="46"/>
        <v>0.21240579641474888</v>
      </c>
      <c r="U198" s="39">
        <f t="shared" si="47"/>
        <v>-9.3618939053441208E-2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41189022</v>
      </c>
      <c r="E200" s="33">
        <v>41189022</v>
      </c>
      <c r="F200" s="33">
        <v>16379037</v>
      </c>
      <c r="G200" s="38">
        <f t="shared" si="40"/>
        <v>0.39765539953825563</v>
      </c>
      <c r="H200" s="33">
        <v>14773628</v>
      </c>
      <c r="I200" s="38">
        <f t="shared" si="41"/>
        <v>0.35867877610689569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31152665</v>
      </c>
      <c r="O200" s="38">
        <f t="shared" si="45"/>
        <v>0.75633417564515126</v>
      </c>
      <c r="P200" s="33">
        <v>35743339</v>
      </c>
      <c r="Q200" s="33">
        <v>42292212</v>
      </c>
      <c r="R200" s="33">
        <v>42292212</v>
      </c>
      <c r="S200" s="33">
        <v>15330980</v>
      </c>
      <c r="T200" s="38">
        <f t="shared" si="46"/>
        <v>0.36250125673256345</v>
      </c>
      <c r="U200" s="38">
        <f t="shared" si="47"/>
        <v>-0.5866746528632929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1671136</v>
      </c>
      <c r="G202" s="38">
        <f t="shared" si="40"/>
        <v>0</v>
      </c>
      <c r="H202" s="33">
        <v>1292443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2963579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41189022</v>
      </c>
      <c r="E204" s="34">
        <f>SUM(E199:E203)</f>
        <v>41189022</v>
      </c>
      <c r="F204" s="34">
        <f>SUM(F199:F203)</f>
        <v>18050173</v>
      </c>
      <c r="G204" s="39">
        <f t="shared" si="40"/>
        <v>0.43822776369878363</v>
      </c>
      <c r="H204" s="34">
        <f>SUM(H199:H203)</f>
        <v>16066071</v>
      </c>
      <c r="I204" s="39">
        <f t="shared" si="41"/>
        <v>0.39005711279087907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34116244</v>
      </c>
      <c r="O204" s="39">
        <f t="shared" si="45"/>
        <v>0.82828487648966276</v>
      </c>
      <c r="P204" s="34">
        <f>SUM(P199:P203)</f>
        <v>35743339</v>
      </c>
      <c r="Q204" s="34">
        <f>SUM(Q199:Q203)</f>
        <v>42292212</v>
      </c>
      <c r="R204" s="34">
        <f>SUM(R199:R203)</f>
        <v>42292212</v>
      </c>
      <c r="S204" s="34">
        <f>SUM(S199:S203)</f>
        <v>15330980</v>
      </c>
      <c r="T204" s="39">
        <f t="shared" si="46"/>
        <v>0.36250125673256345</v>
      </c>
      <c r="U204" s="39">
        <f t="shared" si="47"/>
        <v>-0.55051566391153328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350114962</v>
      </c>
      <c r="E205" s="34">
        <f>SUM(E173:E178,E180:E184,E186:E190,E192:E197,E199:E203)</f>
        <v>357014962</v>
      </c>
      <c r="F205" s="34">
        <f>SUM(F173:F178,F180:F184,F186:F190,F192:F197,F199:F203)</f>
        <v>128188709</v>
      </c>
      <c r="G205" s="39">
        <f t="shared" si="40"/>
        <v>0.36613319313100362</v>
      </c>
      <c r="H205" s="34">
        <f>SUM(H173:H178,H180:H184,H186:H190,H192:H197,H199:H203)</f>
        <v>63423695</v>
      </c>
      <c r="I205" s="39">
        <f t="shared" si="41"/>
        <v>0.18115105574951121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191612404</v>
      </c>
      <c r="O205" s="39">
        <f t="shared" si="45"/>
        <v>0.54728424888051486</v>
      </c>
      <c r="P205" s="34">
        <f>SUM(P173:P178,P180:P184,P186:P190,P192:P197,P199:P203)</f>
        <v>214849068</v>
      </c>
      <c r="Q205" s="34">
        <f>SUM(Q173:Q178,Q180:Q184,Q186:Q190,Q192:Q197,Q199:Q203)</f>
        <v>401052714</v>
      </c>
      <c r="R205" s="34">
        <f>SUM(R173:R178,R180:R184,R186:R190,R192:R197,R199:R203)</f>
        <v>401052714</v>
      </c>
      <c r="S205" s="34">
        <f>SUM(S173:S178,S180:S184,S186:S190,S192:S197,S199:S203)</f>
        <v>96366401</v>
      </c>
      <c r="T205" s="39">
        <f t="shared" si="46"/>
        <v>0.24028362765299727</v>
      </c>
      <c r="U205" s="39">
        <f t="shared" si="47"/>
        <v>-0.70479883580411906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0</v>
      </c>
      <c r="O208" s="38">
        <f t="shared" ref="O208:O231" si="53">IF(($D208     =0),0,($N208     /$D208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IF(($Q208     =0),0,($S208     /$Q208     ))</f>
        <v>0</v>
      </c>
      <c r="U208" s="38">
        <f t="shared" ref="U208:U231" si="55">IF(($P208     =0),0,(($H208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10510456</v>
      </c>
      <c r="E209" s="33">
        <v>10510456</v>
      </c>
      <c r="F209" s="33">
        <v>2552327</v>
      </c>
      <c r="G209" s="38">
        <f t="shared" si="48"/>
        <v>0.24283694256462326</v>
      </c>
      <c r="H209" s="33">
        <v>3244210</v>
      </c>
      <c r="I209" s="38">
        <f t="shared" si="49"/>
        <v>0.30866500939635733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5796537</v>
      </c>
      <c r="O209" s="38">
        <f t="shared" si="53"/>
        <v>0.55150195196098062</v>
      </c>
      <c r="P209" s="33">
        <v>3012493</v>
      </c>
      <c r="Q209" s="33">
        <v>16283000</v>
      </c>
      <c r="R209" s="33">
        <v>16283000</v>
      </c>
      <c r="S209" s="33">
        <v>3012493</v>
      </c>
      <c r="T209" s="38">
        <f t="shared" si="54"/>
        <v>0.18500847509672666</v>
      </c>
      <c r="U209" s="38">
        <f t="shared" si="55"/>
        <v>7.6918684956280403E-2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2241995</v>
      </c>
      <c r="E210" s="33">
        <v>2241995</v>
      </c>
      <c r="F210" s="33">
        <v>559733</v>
      </c>
      <c r="G210" s="38">
        <f t="shared" si="48"/>
        <v>0.24965845151304977</v>
      </c>
      <c r="H210" s="33">
        <v>1007285</v>
      </c>
      <c r="I210" s="38">
        <f t="shared" si="49"/>
        <v>0.44928066298096114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1567018</v>
      </c>
      <c r="O210" s="38">
        <f t="shared" si="53"/>
        <v>0.69893911449401092</v>
      </c>
      <c r="P210" s="33">
        <v>1472447</v>
      </c>
      <c r="Q210" s="33">
        <v>2137104</v>
      </c>
      <c r="R210" s="33">
        <v>2137104</v>
      </c>
      <c r="S210" s="33">
        <v>924196</v>
      </c>
      <c r="T210" s="38">
        <f t="shared" si="54"/>
        <v>0.43245251517942035</v>
      </c>
      <c r="U210" s="38">
        <f t="shared" si="55"/>
        <v>-0.31591086130774149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6976063</v>
      </c>
      <c r="G211" s="38">
        <f t="shared" si="48"/>
        <v>0</v>
      </c>
      <c r="H211" s="33">
        <v>3307771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10283834</v>
      </c>
      <c r="O211" s="38">
        <f t="shared" si="53"/>
        <v>0</v>
      </c>
      <c r="P211" s="33">
        <v>8755566</v>
      </c>
      <c r="Q211" s="33">
        <v>0</v>
      </c>
      <c r="R211" s="33">
        <v>0</v>
      </c>
      <c r="S211" s="33">
        <v>4690796</v>
      </c>
      <c r="T211" s="38">
        <f t="shared" si="54"/>
        <v>0</v>
      </c>
      <c r="U211" s="38">
        <f t="shared" si="55"/>
        <v>-0.62220934660306371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6136350</v>
      </c>
      <c r="E212" s="33">
        <v>6136350</v>
      </c>
      <c r="F212" s="33">
        <v>1050234</v>
      </c>
      <c r="G212" s="38">
        <f t="shared" si="48"/>
        <v>0.17114962477694395</v>
      </c>
      <c r="H212" s="33">
        <v>437546</v>
      </c>
      <c r="I212" s="38">
        <f t="shared" si="49"/>
        <v>7.1303951045817132E-2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1487780</v>
      </c>
      <c r="O212" s="38">
        <f t="shared" si="53"/>
        <v>0.24245357582276109</v>
      </c>
      <c r="P212" s="33">
        <v>1131839</v>
      </c>
      <c r="Q212" s="33">
        <v>6505600</v>
      </c>
      <c r="R212" s="33">
        <v>6505600</v>
      </c>
      <c r="S212" s="33">
        <v>735406</v>
      </c>
      <c r="T212" s="38">
        <f t="shared" si="54"/>
        <v>0.11304199458927693</v>
      </c>
      <c r="U212" s="38">
        <f t="shared" si="55"/>
        <v>-0.61342028327350451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1677000</v>
      </c>
      <c r="E214" s="33">
        <v>1677000</v>
      </c>
      <c r="F214" s="33">
        <v>1677000</v>
      </c>
      <c r="G214" s="38">
        <f t="shared" si="48"/>
        <v>1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1677000</v>
      </c>
      <c r="O214" s="38">
        <f t="shared" si="53"/>
        <v>1</v>
      </c>
      <c r="P214" s="33">
        <v>1223121</v>
      </c>
      <c r="Q214" s="33">
        <v>999996</v>
      </c>
      <c r="R214" s="33">
        <v>999996</v>
      </c>
      <c r="S214" s="33">
        <v>1223121</v>
      </c>
      <c r="T214" s="38">
        <f t="shared" si="54"/>
        <v>1.22312589250357</v>
      </c>
      <c r="U214" s="38">
        <f t="shared" si="55"/>
        <v>-1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20565801</v>
      </c>
      <c r="E216" s="34">
        <f>SUM(E208:E215)</f>
        <v>20565801</v>
      </c>
      <c r="F216" s="34">
        <f>SUM(F208:F215)</f>
        <v>12815357</v>
      </c>
      <c r="G216" s="39">
        <f t="shared" si="48"/>
        <v>0.62313921057584876</v>
      </c>
      <c r="H216" s="34">
        <f>SUM(H208:H215)</f>
        <v>7996812</v>
      </c>
      <c r="I216" s="39">
        <f t="shared" si="49"/>
        <v>0.38884028878816829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20812169</v>
      </c>
      <c r="O216" s="39">
        <f t="shared" si="53"/>
        <v>1.011979499364017</v>
      </c>
      <c r="P216" s="34">
        <f>SUM(P208:P215)</f>
        <v>15595466</v>
      </c>
      <c r="Q216" s="34">
        <f>SUM(Q208:Q215)</f>
        <v>25925700</v>
      </c>
      <c r="R216" s="34">
        <f>SUM(R208:R215)</f>
        <v>25925700</v>
      </c>
      <c r="S216" s="34">
        <f>SUM(S208:S215)</f>
        <v>10586012</v>
      </c>
      <c r="T216" s="39">
        <f t="shared" si="54"/>
        <v>0.40832116394157147</v>
      </c>
      <c r="U216" s="39">
        <f t="shared" si="55"/>
        <v>-0.48723481555472592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3219996</v>
      </c>
      <c r="E217" s="33">
        <v>3219996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18300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-1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211414</v>
      </c>
      <c r="E218" s="33">
        <v>211414</v>
      </c>
      <c r="F218" s="33">
        <v>0</v>
      </c>
      <c r="G218" s="38">
        <f t="shared" si="48"/>
        <v>0</v>
      </c>
      <c r="H218" s="33">
        <v>4348</v>
      </c>
      <c r="I218" s="38">
        <f t="shared" si="49"/>
        <v>2.0566282270805151E-2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4348</v>
      </c>
      <c r="O218" s="38">
        <f t="shared" si="53"/>
        <v>2.0566282270805151E-2</v>
      </c>
      <c r="P218" s="33">
        <v>95652</v>
      </c>
      <c r="Q218" s="33">
        <v>448008</v>
      </c>
      <c r="R218" s="33">
        <v>448008</v>
      </c>
      <c r="S218" s="33">
        <v>60870</v>
      </c>
      <c r="T218" s="38">
        <f t="shared" si="54"/>
        <v>0.13586810949804468</v>
      </c>
      <c r="U218" s="38">
        <f t="shared" si="55"/>
        <v>-0.95454355371555222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1133741</v>
      </c>
      <c r="E219" s="33">
        <v>1133741</v>
      </c>
      <c r="F219" s="33">
        <v>274064</v>
      </c>
      <c r="G219" s="38">
        <f t="shared" si="48"/>
        <v>0.24173422324851973</v>
      </c>
      <c r="H219" s="33">
        <v>156754</v>
      </c>
      <c r="I219" s="38">
        <f t="shared" si="49"/>
        <v>0.1382626190637897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430818</v>
      </c>
      <c r="O219" s="38">
        <f t="shared" si="53"/>
        <v>0.3799968423123094</v>
      </c>
      <c r="P219" s="33">
        <v>1280808</v>
      </c>
      <c r="Q219" s="33">
        <v>1015295</v>
      </c>
      <c r="R219" s="33">
        <v>1015295</v>
      </c>
      <c r="S219" s="33">
        <v>1087264</v>
      </c>
      <c r="T219" s="38">
        <f t="shared" si="54"/>
        <v>1.0708848167281431</v>
      </c>
      <c r="U219" s="38">
        <f t="shared" si="55"/>
        <v>-0.87761319417117944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40524</v>
      </c>
      <c r="E220" s="33">
        <v>40524</v>
      </c>
      <c r="F220" s="33">
        <v>0</v>
      </c>
      <c r="G220" s="38">
        <f t="shared" si="48"/>
        <v>0</v>
      </c>
      <c r="H220" s="33">
        <v>2267</v>
      </c>
      <c r="I220" s="38">
        <f t="shared" si="49"/>
        <v>5.5942157733688679E-2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2267</v>
      </c>
      <c r="O220" s="38">
        <f t="shared" si="53"/>
        <v>5.5942157733688679E-2</v>
      </c>
      <c r="P220" s="33">
        <v>1165</v>
      </c>
      <c r="Q220" s="33">
        <v>24768</v>
      </c>
      <c r="R220" s="33">
        <v>24768</v>
      </c>
      <c r="S220" s="33">
        <v>1165</v>
      </c>
      <c r="T220" s="38">
        <f t="shared" si="54"/>
        <v>4.7036498708010334E-2</v>
      </c>
      <c r="U220" s="38">
        <f t="shared" si="55"/>
        <v>0.94592274678111599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19734792</v>
      </c>
      <c r="E221" s="33">
        <v>19734792</v>
      </c>
      <c r="F221" s="33">
        <v>628290</v>
      </c>
      <c r="G221" s="38">
        <f t="shared" si="48"/>
        <v>3.1836666938268213E-2</v>
      </c>
      <c r="H221" s="33">
        <v>373892</v>
      </c>
      <c r="I221" s="38">
        <f t="shared" si="49"/>
        <v>1.8945829274511737E-2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1002182</v>
      </c>
      <c r="O221" s="38">
        <f t="shared" si="53"/>
        <v>5.078249621277995E-2</v>
      </c>
      <c r="P221" s="33">
        <v>1103242</v>
      </c>
      <c r="Q221" s="33">
        <v>17978892</v>
      </c>
      <c r="R221" s="33">
        <v>17978892</v>
      </c>
      <c r="S221" s="33">
        <v>701961</v>
      </c>
      <c r="T221" s="38">
        <f t="shared" si="54"/>
        <v>3.9043618483274721E-2</v>
      </c>
      <c r="U221" s="38">
        <f t="shared" si="55"/>
        <v>-0.66109702132442383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24340467</v>
      </c>
      <c r="E224" s="34">
        <f>SUM(E217:E223)</f>
        <v>24340467</v>
      </c>
      <c r="F224" s="34">
        <f>SUM(F217:F223)</f>
        <v>902354</v>
      </c>
      <c r="G224" s="39">
        <f t="shared" si="48"/>
        <v>3.7072172855188032E-2</v>
      </c>
      <c r="H224" s="34">
        <f>SUM(H217:H223)</f>
        <v>537261</v>
      </c>
      <c r="I224" s="39">
        <f t="shared" si="49"/>
        <v>2.2072748234452527E-2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1439615</v>
      </c>
      <c r="O224" s="39">
        <f t="shared" si="53"/>
        <v>5.9144921089640555E-2</v>
      </c>
      <c r="P224" s="34">
        <f>SUM(P217:P223)</f>
        <v>2499167</v>
      </c>
      <c r="Q224" s="34">
        <f>SUM(Q217:Q223)</f>
        <v>19466963</v>
      </c>
      <c r="R224" s="34">
        <f>SUM(R217:R223)</f>
        <v>19466963</v>
      </c>
      <c r="S224" s="34">
        <f>SUM(S217:S223)</f>
        <v>1851260</v>
      </c>
      <c r="T224" s="39">
        <f t="shared" si="54"/>
        <v>9.5097524970895561E-2</v>
      </c>
      <c r="U224" s="39">
        <f t="shared" si="55"/>
        <v>-0.78502396998679957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1430314</v>
      </c>
      <c r="E225" s="33">
        <v>1430314</v>
      </c>
      <c r="F225" s="33">
        <v>232905</v>
      </c>
      <c r="G225" s="38">
        <f t="shared" si="48"/>
        <v>0.1628348740206696</v>
      </c>
      <c r="H225" s="33">
        <v>353475</v>
      </c>
      <c r="I225" s="38">
        <f t="shared" si="49"/>
        <v>0.24713104954576406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586380</v>
      </c>
      <c r="O225" s="38">
        <f t="shared" si="53"/>
        <v>0.40996592356643369</v>
      </c>
      <c r="P225" s="33">
        <v>581528</v>
      </c>
      <c r="Q225" s="33">
        <v>3102216</v>
      </c>
      <c r="R225" s="33">
        <v>3102216</v>
      </c>
      <c r="S225" s="33">
        <v>301802</v>
      </c>
      <c r="T225" s="38">
        <f t="shared" si="54"/>
        <v>9.7285940115066138E-2</v>
      </c>
      <c r="U225" s="38">
        <f t="shared" si="55"/>
        <v>-0.39216168439008958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722</v>
      </c>
      <c r="E226" s="33">
        <v>722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568</v>
      </c>
      <c r="Q226" s="33">
        <v>0</v>
      </c>
      <c r="R226" s="33">
        <v>0</v>
      </c>
      <c r="S226" s="33">
        <v>568</v>
      </c>
      <c r="T226" s="38">
        <f t="shared" si="54"/>
        <v>0</v>
      </c>
      <c r="U226" s="38">
        <f t="shared" si="55"/>
        <v>-1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26671584</v>
      </c>
      <c r="E227" s="33">
        <v>26671584</v>
      </c>
      <c r="F227" s="33">
        <v>1290426</v>
      </c>
      <c r="G227" s="38">
        <f t="shared" si="48"/>
        <v>4.8382053349362381E-2</v>
      </c>
      <c r="H227" s="33">
        <v>1503073</v>
      </c>
      <c r="I227" s="38">
        <f t="shared" si="49"/>
        <v>5.6354845666459104E-2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2793499</v>
      </c>
      <c r="O227" s="38">
        <f t="shared" si="53"/>
        <v>0.10473689901582148</v>
      </c>
      <c r="P227" s="33">
        <v>101404</v>
      </c>
      <c r="Q227" s="33">
        <v>17932878</v>
      </c>
      <c r="R227" s="33">
        <v>17932878</v>
      </c>
      <c r="S227" s="33">
        <v>26678</v>
      </c>
      <c r="T227" s="38">
        <f t="shared" si="54"/>
        <v>1.4876585899931958E-3</v>
      </c>
      <c r="U227" s="38">
        <f t="shared" si="55"/>
        <v>13.822620409451304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54247187</v>
      </c>
      <c r="E228" s="33">
        <v>54247187</v>
      </c>
      <c r="F228" s="33">
        <v>6426650</v>
      </c>
      <c r="G228" s="38">
        <f t="shared" si="48"/>
        <v>0.11846973742620055</v>
      </c>
      <c r="H228" s="33">
        <v>8199617</v>
      </c>
      <c r="I228" s="38">
        <f t="shared" si="49"/>
        <v>0.15115285148334051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14626267</v>
      </c>
      <c r="O228" s="38">
        <f t="shared" si="53"/>
        <v>0.26962258890954105</v>
      </c>
      <c r="P228" s="33">
        <v>21161167</v>
      </c>
      <c r="Q228" s="33">
        <v>7663988</v>
      </c>
      <c r="R228" s="33">
        <v>7663988</v>
      </c>
      <c r="S228" s="33">
        <v>21161167</v>
      </c>
      <c r="T228" s="38">
        <f t="shared" si="54"/>
        <v>2.7611169276361078</v>
      </c>
      <c r="U228" s="38">
        <f t="shared" si="55"/>
        <v>-0.61251584092692046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82349807</v>
      </c>
      <c r="E230" s="34">
        <f>SUM(E225:E229)</f>
        <v>82349807</v>
      </c>
      <c r="F230" s="34">
        <f>SUM(F225:F229)</f>
        <v>7949981</v>
      </c>
      <c r="G230" s="39">
        <f t="shared" si="48"/>
        <v>9.6539157644898912E-2</v>
      </c>
      <c r="H230" s="34">
        <f>SUM(H225:H229)</f>
        <v>10056165</v>
      </c>
      <c r="I230" s="39">
        <f t="shared" si="49"/>
        <v>0.12211522244369073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18006146</v>
      </c>
      <c r="O230" s="39">
        <f t="shared" si="53"/>
        <v>0.21865438008858964</v>
      </c>
      <c r="P230" s="34">
        <f>SUM(P225:P229)</f>
        <v>21844667</v>
      </c>
      <c r="Q230" s="34">
        <f>SUM(Q225:Q229)</f>
        <v>28699082</v>
      </c>
      <c r="R230" s="34">
        <f>SUM(R225:R229)</f>
        <v>28699082</v>
      </c>
      <c r="S230" s="34">
        <f>SUM(S225:S229)</f>
        <v>21490215</v>
      </c>
      <c r="T230" s="39">
        <f t="shared" si="54"/>
        <v>0.74881193063945395</v>
      </c>
      <c r="U230" s="39">
        <f t="shared" si="55"/>
        <v>-0.53965125675754178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127256075</v>
      </c>
      <c r="E231" s="34">
        <f>SUM(E208:E215,E217:E223,E225:E229)</f>
        <v>127256075</v>
      </c>
      <c r="F231" s="34">
        <f>SUM(F208:F215,F217:F223,F225:F229)</f>
        <v>21667692</v>
      </c>
      <c r="G231" s="39">
        <f t="shared" si="48"/>
        <v>0.17026842922823135</v>
      </c>
      <c r="H231" s="34">
        <f>SUM(H208:H215,H217:H223,H225:H229)</f>
        <v>18590238</v>
      </c>
      <c r="I231" s="39">
        <f t="shared" si="49"/>
        <v>0.14608526940658825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40257930</v>
      </c>
      <c r="O231" s="39">
        <f t="shared" si="53"/>
        <v>0.3163536986348196</v>
      </c>
      <c r="P231" s="34">
        <f>SUM(P208:P215,P217:P223,P225:P229)</f>
        <v>39939300</v>
      </c>
      <c r="Q231" s="34">
        <f>SUM(Q208:Q215,Q217:Q223,Q225:Q229)</f>
        <v>74091745</v>
      </c>
      <c r="R231" s="34">
        <f>SUM(R208:R215,R217:R223,R225:R229)</f>
        <v>74091745</v>
      </c>
      <c r="S231" s="34">
        <f>SUM(S208:S215,S217:S223,S225:S229)</f>
        <v>33927487</v>
      </c>
      <c r="T231" s="39">
        <f t="shared" si="54"/>
        <v>0.45791183619713638</v>
      </c>
      <c r="U231" s="39">
        <f t="shared" si="55"/>
        <v>-0.53453771097640668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751382</v>
      </c>
      <c r="E234" s="33">
        <v>751382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723178</v>
      </c>
      <c r="R234" s="33">
        <v>723178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12434714</v>
      </c>
      <c r="E235" s="33">
        <v>12434714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278931</v>
      </c>
      <c r="Q235" s="33">
        <v>13000000</v>
      </c>
      <c r="R235" s="33">
        <v>13000000</v>
      </c>
      <c r="S235" s="33">
        <v>278931</v>
      </c>
      <c r="T235" s="38">
        <f t="shared" si="62"/>
        <v>2.1456230769230769E-2</v>
      </c>
      <c r="U235" s="38">
        <f t="shared" si="63"/>
        <v>-1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112174724</v>
      </c>
      <c r="E236" s="33">
        <v>112174724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2676204</v>
      </c>
      <c r="Q236" s="33">
        <v>85226346</v>
      </c>
      <c r="R236" s="33">
        <v>85226346</v>
      </c>
      <c r="S236" s="33">
        <v>2676204</v>
      </c>
      <c r="T236" s="38">
        <f t="shared" si="62"/>
        <v>3.140113504338201E-2</v>
      </c>
      <c r="U236" s="38">
        <f t="shared" si="63"/>
        <v>-1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44605785</v>
      </c>
      <c r="E237" s="33">
        <v>44605785</v>
      </c>
      <c r="F237" s="33">
        <v>521</v>
      </c>
      <c r="G237" s="38">
        <f t="shared" si="56"/>
        <v>1.1680099341374667E-5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521</v>
      </c>
      <c r="O237" s="38">
        <f t="shared" si="61"/>
        <v>1.1680099341374667E-5</v>
      </c>
      <c r="P237" s="33">
        <v>1458</v>
      </c>
      <c r="Q237" s="33">
        <v>50430167</v>
      </c>
      <c r="R237" s="33">
        <v>50430167</v>
      </c>
      <c r="S237" s="33">
        <v>990</v>
      </c>
      <c r="T237" s="38">
        <f t="shared" si="62"/>
        <v>1.9631106912654086E-5</v>
      </c>
      <c r="U237" s="38">
        <f t="shared" si="63"/>
        <v>-1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1468000</v>
      </c>
      <c r="E239" s="33">
        <v>1468000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1789000</v>
      </c>
      <c r="R239" s="33">
        <v>1789000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171434605</v>
      </c>
      <c r="E240" s="34">
        <f>SUM(E234:E239)</f>
        <v>171434605</v>
      </c>
      <c r="F240" s="34">
        <f>SUM(F234:F239)</f>
        <v>521</v>
      </c>
      <c r="G240" s="39">
        <f t="shared" si="56"/>
        <v>3.0390597044278196E-6</v>
      </c>
      <c r="H240" s="34">
        <f>SUM(H234:H239)</f>
        <v>0</v>
      </c>
      <c r="I240" s="39">
        <f t="shared" si="57"/>
        <v>0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521</v>
      </c>
      <c r="O240" s="39">
        <f t="shared" si="61"/>
        <v>3.0390597044278196E-6</v>
      </c>
      <c r="P240" s="34">
        <f>SUM(P234:P239)</f>
        <v>2956593</v>
      </c>
      <c r="Q240" s="34">
        <f>SUM(Q234:Q239)</f>
        <v>151168691</v>
      </c>
      <c r="R240" s="34">
        <f>SUM(R234:R239)</f>
        <v>151168691</v>
      </c>
      <c r="S240" s="34">
        <f>SUM(S234:S239)</f>
        <v>2956125</v>
      </c>
      <c r="T240" s="39">
        <f t="shared" si="62"/>
        <v>1.9555140554865291E-2</v>
      </c>
      <c r="U240" s="39">
        <f t="shared" si="63"/>
        <v>-1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4927092</v>
      </c>
      <c r="E243" s="33">
        <v>4927092</v>
      </c>
      <c r="F243" s="33">
        <v>3638</v>
      </c>
      <c r="G243" s="38">
        <f t="shared" si="56"/>
        <v>7.383665659175838E-4</v>
      </c>
      <c r="H243" s="33">
        <v>515337</v>
      </c>
      <c r="I243" s="38">
        <f t="shared" si="57"/>
        <v>0.10459252638270201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518975</v>
      </c>
      <c r="O243" s="38">
        <f t="shared" si="61"/>
        <v>0.10533089294861959</v>
      </c>
      <c r="P243" s="33">
        <v>1432036</v>
      </c>
      <c r="Q243" s="33">
        <v>2350116</v>
      </c>
      <c r="R243" s="33">
        <v>2350116</v>
      </c>
      <c r="S243" s="33">
        <v>664583</v>
      </c>
      <c r="T243" s="38">
        <f t="shared" si="62"/>
        <v>0.28278731773240129</v>
      </c>
      <c r="U243" s="38">
        <f t="shared" si="63"/>
        <v>-0.64013684013530381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10510325</v>
      </c>
      <c r="E244" s="33">
        <v>10510325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3051</v>
      </c>
      <c r="Q244" s="33">
        <v>20505000</v>
      </c>
      <c r="R244" s="33">
        <v>20505000</v>
      </c>
      <c r="S244" s="33">
        <v>0</v>
      </c>
      <c r="T244" s="38">
        <f t="shared" si="62"/>
        <v>0</v>
      </c>
      <c r="U244" s="38">
        <f t="shared" si="63"/>
        <v>-1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44077586</v>
      </c>
      <c r="E245" s="33">
        <v>44077586</v>
      </c>
      <c r="F245" s="33">
        <v>12545400</v>
      </c>
      <c r="G245" s="38">
        <f t="shared" si="56"/>
        <v>0.28462085015272842</v>
      </c>
      <c r="H245" s="33">
        <v>9700703</v>
      </c>
      <c r="I245" s="38">
        <f t="shared" si="57"/>
        <v>0.22008244734636784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22246103</v>
      </c>
      <c r="O245" s="38">
        <f t="shared" si="61"/>
        <v>0.50470329749909626</v>
      </c>
      <c r="P245" s="33">
        <v>588113</v>
      </c>
      <c r="Q245" s="33">
        <v>53755200</v>
      </c>
      <c r="R245" s="33">
        <v>53755200</v>
      </c>
      <c r="S245" s="33">
        <v>469991</v>
      </c>
      <c r="T245" s="38">
        <f t="shared" si="62"/>
        <v>8.7431727535196603E-3</v>
      </c>
      <c r="U245" s="38">
        <f t="shared" si="63"/>
        <v>15.494624332398704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59515003</v>
      </c>
      <c r="E247" s="34">
        <f>SUM(E241:E246)</f>
        <v>59515003</v>
      </c>
      <c r="F247" s="34">
        <f>SUM(F241:F246)</f>
        <v>12549038</v>
      </c>
      <c r="G247" s="39">
        <f t="shared" si="56"/>
        <v>0.21085503431798533</v>
      </c>
      <c r="H247" s="34">
        <f>SUM(H241:H246)</f>
        <v>10216040</v>
      </c>
      <c r="I247" s="39">
        <f t="shared" si="57"/>
        <v>0.17165486826909845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22765078</v>
      </c>
      <c r="O247" s="39">
        <f t="shared" si="61"/>
        <v>0.38250990258708378</v>
      </c>
      <c r="P247" s="34">
        <f>SUM(P241:P246)</f>
        <v>2023200</v>
      </c>
      <c r="Q247" s="34">
        <f>SUM(Q241:Q246)</f>
        <v>76610316</v>
      </c>
      <c r="R247" s="34">
        <f>SUM(R241:R246)</f>
        <v>76610316</v>
      </c>
      <c r="S247" s="34">
        <f>SUM(S241:S246)</f>
        <v>1134574</v>
      </c>
      <c r="T247" s="39">
        <f t="shared" si="62"/>
        <v>1.4809676545388483E-2</v>
      </c>
      <c r="U247" s="39">
        <f t="shared" si="63"/>
        <v>4.0494464215104786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6710825</v>
      </c>
      <c r="E248" s="33">
        <v>6710825</v>
      </c>
      <c r="F248" s="33">
        <v>294321</v>
      </c>
      <c r="G248" s="38">
        <f t="shared" si="56"/>
        <v>4.3857647904691301E-2</v>
      </c>
      <c r="H248" s="33">
        <v>506960</v>
      </c>
      <c r="I248" s="38">
        <f t="shared" si="57"/>
        <v>7.554361796053391E-2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801281</v>
      </c>
      <c r="O248" s="38">
        <f t="shared" si="61"/>
        <v>0.11940126586522522</v>
      </c>
      <c r="P248" s="33">
        <v>1109517</v>
      </c>
      <c r="Q248" s="33">
        <v>7613179</v>
      </c>
      <c r="R248" s="33">
        <v>7613179</v>
      </c>
      <c r="S248" s="33">
        <v>989211</v>
      </c>
      <c r="T248" s="38">
        <f t="shared" si="62"/>
        <v>0.1299340262458035</v>
      </c>
      <c r="U248" s="38">
        <f t="shared" si="63"/>
        <v>-0.54308045753242173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1709000</v>
      </c>
      <c r="E250" s="33">
        <v>1709000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1797000</v>
      </c>
      <c r="R250" s="33">
        <v>1797000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4480626</v>
      </c>
      <c r="E251" s="33">
        <v>4480626</v>
      </c>
      <c r="F251" s="33">
        <v>438124</v>
      </c>
      <c r="G251" s="38">
        <f t="shared" si="56"/>
        <v>9.7781872443716569E-2</v>
      </c>
      <c r="H251" s="33">
        <v>104613</v>
      </c>
      <c r="I251" s="38">
        <f t="shared" si="57"/>
        <v>2.3347853625810322E-2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542737</v>
      </c>
      <c r="O251" s="38">
        <f t="shared" si="61"/>
        <v>0.12112972606952689</v>
      </c>
      <c r="P251" s="33">
        <v>722784</v>
      </c>
      <c r="Q251" s="33">
        <v>5480770</v>
      </c>
      <c r="R251" s="33">
        <v>5480770</v>
      </c>
      <c r="S251" s="33">
        <v>527182</v>
      </c>
      <c r="T251" s="38">
        <f t="shared" si="62"/>
        <v>9.6187579482444982E-2</v>
      </c>
      <c r="U251" s="38">
        <f t="shared" si="63"/>
        <v>-0.85526381325541245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12900451</v>
      </c>
      <c r="E254" s="34">
        <f>SUM(E248:E253)</f>
        <v>12900451</v>
      </c>
      <c r="F254" s="34">
        <f>SUM(F248:F253)</f>
        <v>732445</v>
      </c>
      <c r="G254" s="39">
        <f t="shared" si="56"/>
        <v>5.6776697186788273E-2</v>
      </c>
      <c r="H254" s="34">
        <f>SUM(H248:H253)</f>
        <v>611573</v>
      </c>
      <c r="I254" s="39">
        <f t="shared" si="57"/>
        <v>4.7407102278827308E-2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1344018</v>
      </c>
      <c r="O254" s="39">
        <f t="shared" si="61"/>
        <v>0.10418379946561558</v>
      </c>
      <c r="P254" s="34">
        <f>SUM(P248:P253)</f>
        <v>1832301</v>
      </c>
      <c r="Q254" s="34">
        <f>SUM(Q248:Q253)</f>
        <v>14890949</v>
      </c>
      <c r="R254" s="34">
        <f>SUM(R248:R253)</f>
        <v>14890949</v>
      </c>
      <c r="S254" s="34">
        <f>SUM(S248:S253)</f>
        <v>1516393</v>
      </c>
      <c r="T254" s="39">
        <f t="shared" si="62"/>
        <v>0.10183320082554846</v>
      </c>
      <c r="U254" s="39">
        <f t="shared" si="63"/>
        <v>-0.66622678260831592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1786000</v>
      </c>
      <c r="E255" s="33">
        <v>1786000</v>
      </c>
      <c r="F255" s="33">
        <v>356028</v>
      </c>
      <c r="G255" s="38">
        <f t="shared" si="56"/>
        <v>0.19934378499440089</v>
      </c>
      <c r="H255" s="33">
        <v>577805</v>
      </c>
      <c r="I255" s="38">
        <f t="shared" si="57"/>
        <v>0.32351903695408735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933833</v>
      </c>
      <c r="O255" s="38">
        <f t="shared" si="61"/>
        <v>0.52286282194848821</v>
      </c>
      <c r="P255" s="33">
        <v>955517</v>
      </c>
      <c r="Q255" s="33">
        <v>2092000</v>
      </c>
      <c r="R255" s="33">
        <v>2092000</v>
      </c>
      <c r="S255" s="33">
        <v>448378</v>
      </c>
      <c r="T255" s="38">
        <f t="shared" si="62"/>
        <v>0.21432982791586999</v>
      </c>
      <c r="U255" s="38">
        <f t="shared" si="63"/>
        <v>-0.39529594973192528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24893780</v>
      </c>
      <c r="E256" s="33">
        <v>24893780</v>
      </c>
      <c r="F256" s="33">
        <v>1263384</v>
      </c>
      <c r="G256" s="38">
        <f t="shared" si="56"/>
        <v>5.0750990809752476E-2</v>
      </c>
      <c r="H256" s="33">
        <v>4760581</v>
      </c>
      <c r="I256" s="38">
        <f t="shared" si="57"/>
        <v>0.19123576250774291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6023965</v>
      </c>
      <c r="O256" s="38">
        <f t="shared" si="61"/>
        <v>0.24198675331749536</v>
      </c>
      <c r="P256" s="33">
        <v>21476</v>
      </c>
      <c r="Q256" s="33">
        <v>24850000</v>
      </c>
      <c r="R256" s="33">
        <v>24850000</v>
      </c>
      <c r="S256" s="33">
        <v>7224</v>
      </c>
      <c r="T256" s="38">
        <f t="shared" si="62"/>
        <v>2.9070422535211265E-4</v>
      </c>
      <c r="U256" s="38">
        <f t="shared" si="63"/>
        <v>220.66981747066492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11180000</v>
      </c>
      <c r="E257" s="33">
        <v>11180000</v>
      </c>
      <c r="F257" s="33">
        <v>6166818</v>
      </c>
      <c r="G257" s="38">
        <f t="shared" si="56"/>
        <v>0.55159373881932017</v>
      </c>
      <c r="H257" s="33">
        <v>349145</v>
      </c>
      <c r="I257" s="38">
        <f t="shared" si="57"/>
        <v>3.1229427549194992E-2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6515963</v>
      </c>
      <c r="O257" s="38">
        <f t="shared" si="61"/>
        <v>0.58282316636851517</v>
      </c>
      <c r="P257" s="33">
        <v>3548653</v>
      </c>
      <c r="Q257" s="33">
        <v>11992000</v>
      </c>
      <c r="R257" s="33">
        <v>11992000</v>
      </c>
      <c r="S257" s="33">
        <v>2282938</v>
      </c>
      <c r="T257" s="38">
        <f t="shared" si="62"/>
        <v>0.19037174783188793</v>
      </c>
      <c r="U257" s="38">
        <f t="shared" si="63"/>
        <v>-0.9016119637507527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37859780</v>
      </c>
      <c r="E259" s="34">
        <f>SUM(E255:E258)</f>
        <v>37859780</v>
      </c>
      <c r="F259" s="34">
        <f>SUM(F255:F258)</f>
        <v>7786230</v>
      </c>
      <c r="G259" s="39">
        <f t="shared" si="56"/>
        <v>0.20565967366952476</v>
      </c>
      <c r="H259" s="34">
        <f>SUM(H255:H258)</f>
        <v>5687531</v>
      </c>
      <c r="I259" s="39">
        <f t="shared" si="57"/>
        <v>0.15022620311053048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13473761</v>
      </c>
      <c r="O259" s="39">
        <f t="shared" si="61"/>
        <v>0.35588587678005523</v>
      </c>
      <c r="P259" s="34">
        <f>SUM(P255:P258)</f>
        <v>4525646</v>
      </c>
      <c r="Q259" s="34">
        <f>SUM(Q255:Q258)</f>
        <v>38934000</v>
      </c>
      <c r="R259" s="34">
        <f>SUM(R255:R258)</f>
        <v>38934000</v>
      </c>
      <c r="S259" s="34">
        <f>SUM(S255:S258)</f>
        <v>2738540</v>
      </c>
      <c r="T259" s="39">
        <f t="shared" si="62"/>
        <v>7.0338007910823439E-2</v>
      </c>
      <c r="U259" s="39">
        <f t="shared" si="63"/>
        <v>0.25673351384531617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281709839</v>
      </c>
      <c r="E260" s="34">
        <f>SUM(E234:E239,E241:E246,E248:E253,E255:E258)</f>
        <v>281709839</v>
      </c>
      <c r="F260" s="34">
        <f>SUM(F234:F239,F241:F246,F248:F253,F255:F258)</f>
        <v>21068234</v>
      </c>
      <c r="G260" s="39">
        <f t="shared" si="56"/>
        <v>7.4787000960942651E-2</v>
      </c>
      <c r="H260" s="34">
        <f>SUM(H234:H239,H241:H246,H248:H253,H255:H258)</f>
        <v>16515144</v>
      </c>
      <c r="I260" s="39">
        <f t="shared" si="57"/>
        <v>5.8624661668277761E-2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37583378</v>
      </c>
      <c r="O260" s="39">
        <f t="shared" si="61"/>
        <v>0.13341166262922041</v>
      </c>
      <c r="P260" s="34">
        <f>SUM(P234:P239,P241:P246,P248:P253,P255:P258)</f>
        <v>11337740</v>
      </c>
      <c r="Q260" s="34">
        <f>SUM(Q234:Q239,Q241:Q246,Q248:Q253,Q255:Q258)</f>
        <v>281603956</v>
      </c>
      <c r="R260" s="34">
        <f>SUM(R234:R239,R241:R246,R248:R253,R255:R258)</f>
        <v>281603956</v>
      </c>
      <c r="S260" s="34">
        <f>SUM(S234:S239,S241:S246,S248:S253,S255:S258)</f>
        <v>8345632</v>
      </c>
      <c r="T260" s="39">
        <f t="shared" si="62"/>
        <v>2.9636060936587126E-2</v>
      </c>
      <c r="U260" s="39">
        <f t="shared" si="63"/>
        <v>0.45665220758281633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0</v>
      </c>
      <c r="O263" s="38">
        <f t="shared" ref="O263:O299" si="69">IF(($D263     =0),0,($N263     /$D263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1359800</v>
      </c>
      <c r="E264" s="33">
        <v>1359800</v>
      </c>
      <c r="F264" s="33">
        <v>566582</v>
      </c>
      <c r="G264" s="38">
        <f t="shared" si="64"/>
        <v>0.4166656861303133</v>
      </c>
      <c r="H264" s="33">
        <v>445667</v>
      </c>
      <c r="I264" s="38">
        <f t="shared" si="65"/>
        <v>0.32774452125312548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1012249</v>
      </c>
      <c r="O264" s="38">
        <f t="shared" si="69"/>
        <v>0.74441020738343877</v>
      </c>
      <c r="P264" s="33">
        <v>1204337</v>
      </c>
      <c r="Q264" s="33">
        <v>1299996</v>
      </c>
      <c r="R264" s="33">
        <v>1299996</v>
      </c>
      <c r="S264" s="33">
        <v>619337</v>
      </c>
      <c r="T264" s="38">
        <f t="shared" si="70"/>
        <v>0.47641454281397788</v>
      </c>
      <c r="U264" s="38">
        <f t="shared" si="71"/>
        <v>-0.62994826198979181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2631731</v>
      </c>
      <c r="E265" s="33">
        <v>2631731</v>
      </c>
      <c r="F265" s="33">
        <v>456342</v>
      </c>
      <c r="G265" s="38">
        <f t="shared" si="64"/>
        <v>0.17339994095141184</v>
      </c>
      <c r="H265" s="33">
        <v>485337</v>
      </c>
      <c r="I265" s="38">
        <f t="shared" si="65"/>
        <v>0.18441740436237594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941679</v>
      </c>
      <c r="O265" s="38">
        <f t="shared" si="69"/>
        <v>0.35781734531378778</v>
      </c>
      <c r="P265" s="33">
        <v>719904</v>
      </c>
      <c r="Q265" s="33">
        <v>1691463</v>
      </c>
      <c r="R265" s="33">
        <v>1691463</v>
      </c>
      <c r="S265" s="33">
        <v>717136</v>
      </c>
      <c r="T265" s="38">
        <f t="shared" si="70"/>
        <v>0.42397380256026884</v>
      </c>
      <c r="U265" s="38">
        <f t="shared" si="71"/>
        <v>-0.32583094412588343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3991531</v>
      </c>
      <c r="E267" s="34">
        <f>SUM(E263:E266)</f>
        <v>3991531</v>
      </c>
      <c r="F267" s="34">
        <f>SUM(F263:F266)</f>
        <v>1022924</v>
      </c>
      <c r="G267" s="39">
        <f t="shared" si="64"/>
        <v>0.25627359526958454</v>
      </c>
      <c r="H267" s="34">
        <f>SUM(H263:H266)</f>
        <v>931004</v>
      </c>
      <c r="I267" s="39">
        <f t="shared" si="65"/>
        <v>0.23324483763247736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1953928</v>
      </c>
      <c r="O267" s="39">
        <f t="shared" si="69"/>
        <v>0.48951843290206187</v>
      </c>
      <c r="P267" s="34">
        <f>SUM(P263:P266)</f>
        <v>1924241</v>
      </c>
      <c r="Q267" s="34">
        <f>SUM(Q263:Q266)</f>
        <v>2991459</v>
      </c>
      <c r="R267" s="34">
        <f>SUM(R263:R266)</f>
        <v>2991459</v>
      </c>
      <c r="S267" s="34">
        <f>SUM(S263:S266)</f>
        <v>1336473</v>
      </c>
      <c r="T267" s="39">
        <f t="shared" si="70"/>
        <v>0.44676293407330669</v>
      </c>
      <c r="U267" s="39">
        <f t="shared" si="71"/>
        <v>-0.51617079149649137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37654</v>
      </c>
      <c r="E268" s="33">
        <v>37654</v>
      </c>
      <c r="F268" s="33">
        <v>269</v>
      </c>
      <c r="G268" s="38">
        <f t="shared" si="64"/>
        <v>7.1439953258617944E-3</v>
      </c>
      <c r="H268" s="33">
        <v>-208</v>
      </c>
      <c r="I268" s="38">
        <f t="shared" si="65"/>
        <v>-5.5239815159080045E-3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61</v>
      </c>
      <c r="O268" s="38">
        <f t="shared" si="69"/>
        <v>1.6200138099537898E-3</v>
      </c>
      <c r="P268" s="33">
        <v>8305</v>
      </c>
      <c r="Q268" s="33">
        <v>11650</v>
      </c>
      <c r="R268" s="33">
        <v>11650</v>
      </c>
      <c r="S268" s="33">
        <v>446</v>
      </c>
      <c r="T268" s="38">
        <f t="shared" si="70"/>
        <v>3.828326180257511E-2</v>
      </c>
      <c r="U268" s="38">
        <f t="shared" si="71"/>
        <v>-1.0250451535219747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959950</v>
      </c>
      <c r="E269" s="33">
        <v>959950</v>
      </c>
      <c r="F269" s="33">
        <v>317821</v>
      </c>
      <c r="G269" s="38">
        <f t="shared" si="64"/>
        <v>0.33108078545757591</v>
      </c>
      <c r="H269" s="33">
        <v>281893</v>
      </c>
      <c r="I269" s="38">
        <f t="shared" si="65"/>
        <v>0.29365383613729884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599714</v>
      </c>
      <c r="O269" s="38">
        <f t="shared" si="69"/>
        <v>0.6247346215948747</v>
      </c>
      <c r="P269" s="33">
        <v>686797</v>
      </c>
      <c r="Q269" s="33">
        <v>2654342</v>
      </c>
      <c r="R269" s="33">
        <v>2654342</v>
      </c>
      <c r="S269" s="33">
        <v>352625</v>
      </c>
      <c r="T269" s="38">
        <f t="shared" si="70"/>
        <v>0.13284836693990451</v>
      </c>
      <c r="U269" s="38">
        <f t="shared" si="71"/>
        <v>-0.58955411861146745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1084299</v>
      </c>
      <c r="E270" s="33">
        <v>1084299</v>
      </c>
      <c r="F270" s="33">
        <v>0</v>
      </c>
      <c r="G270" s="38">
        <f t="shared" si="64"/>
        <v>0</v>
      </c>
      <c r="H270" s="33">
        <v>3547</v>
      </c>
      <c r="I270" s="38">
        <f t="shared" si="65"/>
        <v>3.2712379150031494E-3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3547</v>
      </c>
      <c r="O270" s="38">
        <f t="shared" si="69"/>
        <v>3.2712379150031494E-3</v>
      </c>
      <c r="P270" s="33">
        <v>3479</v>
      </c>
      <c r="Q270" s="33">
        <v>8994</v>
      </c>
      <c r="R270" s="33">
        <v>8994</v>
      </c>
      <c r="S270" s="33">
        <v>0</v>
      </c>
      <c r="T270" s="38">
        <f t="shared" si="70"/>
        <v>0</v>
      </c>
      <c r="U270" s="38">
        <f t="shared" si="71"/>
        <v>1.9545846507617037E-2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954180</v>
      </c>
      <c r="E271" s="33">
        <v>954180</v>
      </c>
      <c r="F271" s="33">
        <v>-1795</v>
      </c>
      <c r="G271" s="38">
        <f t="shared" si="64"/>
        <v>-1.8811964199626904E-3</v>
      </c>
      <c r="H271" s="33">
        <v>-7958</v>
      </c>
      <c r="I271" s="38">
        <f t="shared" si="65"/>
        <v>-8.340145465216206E-3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-9753</v>
      </c>
      <c r="O271" s="38">
        <f t="shared" si="69"/>
        <v>-1.0221341885178897E-2</v>
      </c>
      <c r="P271" s="33">
        <v>39657</v>
      </c>
      <c r="Q271" s="33">
        <v>1001000</v>
      </c>
      <c r="R271" s="33">
        <v>1001000</v>
      </c>
      <c r="S271" s="33">
        <v>9475</v>
      </c>
      <c r="T271" s="38">
        <f t="shared" si="70"/>
        <v>9.4655344655344663E-3</v>
      </c>
      <c r="U271" s="38">
        <f t="shared" si="71"/>
        <v>-1.2006707516957915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</v>
      </c>
      <c r="E272" s="33">
        <v>1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1000000</v>
      </c>
      <c r="R272" s="33">
        <v>1000000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213685</v>
      </c>
      <c r="E273" s="33">
        <v>213685</v>
      </c>
      <c r="F273" s="33">
        <v>12065</v>
      </c>
      <c r="G273" s="38">
        <f t="shared" si="64"/>
        <v>5.6461614058076141E-2</v>
      </c>
      <c r="H273" s="33">
        <v>23116</v>
      </c>
      <c r="I273" s="38">
        <f t="shared" si="65"/>
        <v>0.10817792545101435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35181</v>
      </c>
      <c r="O273" s="38">
        <f t="shared" si="69"/>
        <v>0.16463953950909049</v>
      </c>
      <c r="P273" s="33">
        <v>38704</v>
      </c>
      <c r="Q273" s="33">
        <v>179995</v>
      </c>
      <c r="R273" s="33">
        <v>179995</v>
      </c>
      <c r="S273" s="33">
        <v>29081</v>
      </c>
      <c r="T273" s="38">
        <f t="shared" si="70"/>
        <v>0.16156559904441789</v>
      </c>
      <c r="U273" s="38">
        <f t="shared" si="71"/>
        <v>-0.40274906986357994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879386</v>
      </c>
      <c r="E274" s="33">
        <v>879386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919587</v>
      </c>
      <c r="R274" s="33">
        <v>919587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4129155</v>
      </c>
      <c r="E275" s="34">
        <f>SUM(E268:E274)</f>
        <v>4129155</v>
      </c>
      <c r="F275" s="34">
        <f>SUM(F268:F274)</f>
        <v>328360</v>
      </c>
      <c r="G275" s="39">
        <f t="shared" si="64"/>
        <v>7.9522323574678117E-2</v>
      </c>
      <c r="H275" s="34">
        <f>SUM(H268:H274)</f>
        <v>300390</v>
      </c>
      <c r="I275" s="39">
        <f t="shared" si="65"/>
        <v>7.2748540560962235E-2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628750</v>
      </c>
      <c r="O275" s="39">
        <f t="shared" si="69"/>
        <v>0.15227086413564034</v>
      </c>
      <c r="P275" s="34">
        <f>SUM(P268:P274)</f>
        <v>776942</v>
      </c>
      <c r="Q275" s="34">
        <f>SUM(Q268:Q274)</f>
        <v>5775568</v>
      </c>
      <c r="R275" s="34">
        <f>SUM(R268:R274)</f>
        <v>5775568</v>
      </c>
      <c r="S275" s="34">
        <f>SUM(S268:S274)</f>
        <v>391627</v>
      </c>
      <c r="T275" s="39">
        <f t="shared" si="70"/>
        <v>6.7807529926060955E-2</v>
      </c>
      <c r="U275" s="39">
        <f t="shared" si="71"/>
        <v>-0.61336882289797701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37944526</v>
      </c>
      <c r="E276" s="33">
        <v>37944526</v>
      </c>
      <c r="F276" s="33">
        <v>111188</v>
      </c>
      <c r="G276" s="38">
        <f t="shared" si="64"/>
        <v>2.9302777428290975E-3</v>
      </c>
      <c r="H276" s="33">
        <v>144242</v>
      </c>
      <c r="I276" s="38">
        <f t="shared" si="65"/>
        <v>3.8013915366870046E-3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255430</v>
      </c>
      <c r="O276" s="38">
        <f t="shared" si="69"/>
        <v>6.7316692795161021E-3</v>
      </c>
      <c r="P276" s="33">
        <v>285093</v>
      </c>
      <c r="Q276" s="33">
        <v>18792795</v>
      </c>
      <c r="R276" s="33">
        <v>18792795</v>
      </c>
      <c r="S276" s="33">
        <v>133535</v>
      </c>
      <c r="T276" s="38">
        <f t="shared" si="70"/>
        <v>7.1056487339961937E-3</v>
      </c>
      <c r="U276" s="38">
        <f t="shared" si="71"/>
        <v>-0.49405281785242006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25222259</v>
      </c>
      <c r="E277" s="33">
        <v>25222259</v>
      </c>
      <c r="F277" s="33">
        <v>1549933</v>
      </c>
      <c r="G277" s="38">
        <f t="shared" si="64"/>
        <v>6.1450998500966941E-2</v>
      </c>
      <c r="H277" s="33">
        <v>1164084</v>
      </c>
      <c r="I277" s="38">
        <f t="shared" si="65"/>
        <v>4.6153042834109349E-2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2714017</v>
      </c>
      <c r="O277" s="38">
        <f t="shared" si="69"/>
        <v>0.1076040413350763</v>
      </c>
      <c r="P277" s="33">
        <v>1489488</v>
      </c>
      <c r="Q277" s="33">
        <v>37336563</v>
      </c>
      <c r="R277" s="33">
        <v>37336563</v>
      </c>
      <c r="S277" s="33">
        <v>883148</v>
      </c>
      <c r="T277" s="38">
        <f t="shared" si="70"/>
        <v>2.3653703743432411E-2</v>
      </c>
      <c r="U277" s="38">
        <f t="shared" si="71"/>
        <v>-0.21846701685411363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24383</v>
      </c>
      <c r="E278" s="33">
        <v>24383</v>
      </c>
      <c r="F278" s="33">
        <v>8523</v>
      </c>
      <c r="G278" s="38">
        <f t="shared" si="64"/>
        <v>0.34954681540417504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8523</v>
      </c>
      <c r="O278" s="38">
        <f t="shared" si="69"/>
        <v>0.34954681540417504</v>
      </c>
      <c r="P278" s="33">
        <v>8831</v>
      </c>
      <c r="Q278" s="33">
        <v>567407</v>
      </c>
      <c r="R278" s="33">
        <v>567407</v>
      </c>
      <c r="S278" s="33">
        <v>2775</v>
      </c>
      <c r="T278" s="38">
        <f t="shared" si="70"/>
        <v>4.8906693079218272E-3</v>
      </c>
      <c r="U278" s="38">
        <f t="shared" si="71"/>
        <v>-1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985351</v>
      </c>
      <c r="E279" s="33">
        <v>985351</v>
      </c>
      <c r="F279" s="33">
        <v>17520</v>
      </c>
      <c r="G279" s="38">
        <f t="shared" si="64"/>
        <v>1.7780466047124324E-2</v>
      </c>
      <c r="H279" s="33">
        <v>37562</v>
      </c>
      <c r="I279" s="38">
        <f t="shared" si="65"/>
        <v>3.8120426122265058E-2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55082</v>
      </c>
      <c r="O279" s="38">
        <f t="shared" si="69"/>
        <v>5.5900892169389385E-2</v>
      </c>
      <c r="P279" s="33">
        <v>9240</v>
      </c>
      <c r="Q279" s="33">
        <v>1062161</v>
      </c>
      <c r="R279" s="33">
        <v>1062161</v>
      </c>
      <c r="S279" s="33">
        <v>2160</v>
      </c>
      <c r="T279" s="38">
        <f t="shared" si="70"/>
        <v>2.0335900113071371E-3</v>
      </c>
      <c r="U279" s="38">
        <f t="shared" si="71"/>
        <v>3.0651515151515154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1075000</v>
      </c>
      <c r="E280" s="33">
        <v>1075000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1000000</v>
      </c>
      <c r="R280" s="33">
        <v>1000000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1235654</v>
      </c>
      <c r="E281" s="33">
        <v>1235654</v>
      </c>
      <c r="F281" s="33">
        <v>1461589</v>
      </c>
      <c r="G281" s="38">
        <f t="shared" si="64"/>
        <v>1.1828464926265767</v>
      </c>
      <c r="H281" s="33">
        <v>1365920</v>
      </c>
      <c r="I281" s="38">
        <f t="shared" si="65"/>
        <v>1.1054227154203362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2827509</v>
      </c>
      <c r="O281" s="38">
        <f t="shared" si="69"/>
        <v>2.2882692080469127</v>
      </c>
      <c r="P281" s="33">
        <v>446138</v>
      </c>
      <c r="Q281" s="33">
        <v>1179542</v>
      </c>
      <c r="R281" s="33">
        <v>1179542</v>
      </c>
      <c r="S281" s="33">
        <v>210624</v>
      </c>
      <c r="T281" s="38">
        <f t="shared" si="70"/>
        <v>0.17856422238462047</v>
      </c>
      <c r="U281" s="38">
        <f t="shared" si="71"/>
        <v>2.0616535690750397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3013423</v>
      </c>
      <c r="E282" s="33">
        <v>3013423</v>
      </c>
      <c r="F282" s="33">
        <v>-79545</v>
      </c>
      <c r="G282" s="38">
        <f t="shared" si="64"/>
        <v>-2.6396891508427459E-2</v>
      </c>
      <c r="H282" s="33">
        <v>200</v>
      </c>
      <c r="I282" s="38">
        <f t="shared" si="65"/>
        <v>6.6369706476654617E-5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-79345</v>
      </c>
      <c r="O282" s="38">
        <f t="shared" si="69"/>
        <v>-2.6330521801950803E-2</v>
      </c>
      <c r="P282" s="33">
        <v>1698625</v>
      </c>
      <c r="Q282" s="33">
        <v>1020800</v>
      </c>
      <c r="R282" s="33">
        <v>1020800</v>
      </c>
      <c r="S282" s="33">
        <v>481882</v>
      </c>
      <c r="T282" s="38">
        <f t="shared" si="70"/>
        <v>0.47206308777429468</v>
      </c>
      <c r="U282" s="38">
        <f t="shared" si="71"/>
        <v>-0.99988225770844064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</v>
      </c>
      <c r="E283" s="33">
        <v>1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1031000</v>
      </c>
      <c r="R283" s="33">
        <v>1031000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69500597</v>
      </c>
      <c r="E285" s="34">
        <f>SUM(E276:E284)</f>
        <v>69500597</v>
      </c>
      <c r="F285" s="34">
        <f>SUM(F276:F284)</f>
        <v>3069208</v>
      </c>
      <c r="G285" s="39">
        <f t="shared" si="64"/>
        <v>4.4160886848209374E-2</v>
      </c>
      <c r="H285" s="34">
        <f>SUM(H276:H284)</f>
        <v>2712008</v>
      </c>
      <c r="I285" s="39">
        <f t="shared" si="65"/>
        <v>3.9021362651028742E-2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5781216</v>
      </c>
      <c r="O285" s="39">
        <f t="shared" si="69"/>
        <v>8.3182249499238109E-2</v>
      </c>
      <c r="P285" s="34">
        <f>SUM(P276:P284)</f>
        <v>3937415</v>
      </c>
      <c r="Q285" s="34">
        <f>SUM(Q276:Q284)</f>
        <v>61990268</v>
      </c>
      <c r="R285" s="34">
        <f>SUM(R276:R284)</f>
        <v>61990268</v>
      </c>
      <c r="S285" s="34">
        <f>SUM(S276:S284)</f>
        <v>1714124</v>
      </c>
      <c r="T285" s="39">
        <f t="shared" si="70"/>
        <v>2.7651501684103061E-2</v>
      </c>
      <c r="U285" s="39">
        <f t="shared" si="71"/>
        <v>-0.31122119461626474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712120</v>
      </c>
      <c r="E286" s="33">
        <v>712120</v>
      </c>
      <c r="F286" s="33">
        <v>322</v>
      </c>
      <c r="G286" s="38">
        <f t="shared" si="64"/>
        <v>4.5217098241869349E-4</v>
      </c>
      <c r="H286" s="33">
        <v>322</v>
      </c>
      <c r="I286" s="38">
        <f t="shared" si="65"/>
        <v>4.5217098241869349E-4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644</v>
      </c>
      <c r="O286" s="38">
        <f t="shared" si="69"/>
        <v>9.0434196483738698E-4</v>
      </c>
      <c r="P286" s="33">
        <v>10704</v>
      </c>
      <c r="Q286" s="33">
        <v>959357</v>
      </c>
      <c r="R286" s="33">
        <v>959357</v>
      </c>
      <c r="S286" s="33">
        <v>0</v>
      </c>
      <c r="T286" s="38">
        <f t="shared" si="70"/>
        <v>0</v>
      </c>
      <c r="U286" s="38">
        <f t="shared" si="71"/>
        <v>-0.96991778774289983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1227239</v>
      </c>
      <c r="E287" s="33">
        <v>1227239</v>
      </c>
      <c r="F287" s="33">
        <v>36888</v>
      </c>
      <c r="G287" s="38">
        <f t="shared" si="64"/>
        <v>3.0057714919424824E-2</v>
      </c>
      <c r="H287" s="33">
        <v>56497</v>
      </c>
      <c r="I287" s="38">
        <f t="shared" si="65"/>
        <v>4.6035857726164177E-2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93385</v>
      </c>
      <c r="O287" s="38">
        <f t="shared" si="69"/>
        <v>7.6093572645588997E-2</v>
      </c>
      <c r="P287" s="33">
        <v>493574</v>
      </c>
      <c r="Q287" s="33">
        <v>1595654</v>
      </c>
      <c r="R287" s="33">
        <v>1595654</v>
      </c>
      <c r="S287" s="33">
        <v>285039</v>
      </c>
      <c r="T287" s="38">
        <f t="shared" si="70"/>
        <v>0.17863459120836975</v>
      </c>
      <c r="U287" s="38">
        <f t="shared" si="71"/>
        <v>-0.88553489446364675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1202622</v>
      </c>
      <c r="E288" s="33">
        <v>1202622</v>
      </c>
      <c r="F288" s="33">
        <v>155743</v>
      </c>
      <c r="G288" s="38">
        <f t="shared" si="64"/>
        <v>0.12950286956333745</v>
      </c>
      <c r="H288" s="33">
        <v>317735</v>
      </c>
      <c r="I288" s="38">
        <f t="shared" si="65"/>
        <v>0.26420188554674701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473478</v>
      </c>
      <c r="O288" s="38">
        <f t="shared" si="69"/>
        <v>0.39370475511008446</v>
      </c>
      <c r="P288" s="33">
        <v>123181</v>
      </c>
      <c r="Q288" s="33">
        <v>1272815</v>
      </c>
      <c r="R288" s="33">
        <v>1272815</v>
      </c>
      <c r="S288" s="33">
        <v>26103</v>
      </c>
      <c r="T288" s="38">
        <f t="shared" si="70"/>
        <v>2.050808640690124E-2</v>
      </c>
      <c r="U288" s="38">
        <f t="shared" si="71"/>
        <v>1.5794156566353577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1414571</v>
      </c>
      <c r="E289" s="33">
        <v>1414571</v>
      </c>
      <c r="F289" s="33">
        <v>222288</v>
      </c>
      <c r="G289" s="38">
        <f t="shared" si="64"/>
        <v>0.1571416351671284</v>
      </c>
      <c r="H289" s="33">
        <v>213570</v>
      </c>
      <c r="I289" s="38">
        <f t="shared" si="65"/>
        <v>0.15097863592566227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435858</v>
      </c>
      <c r="O289" s="38">
        <f t="shared" si="69"/>
        <v>0.30812027109279067</v>
      </c>
      <c r="P289" s="33">
        <v>536653</v>
      </c>
      <c r="Q289" s="33">
        <v>795518</v>
      </c>
      <c r="R289" s="33">
        <v>795518</v>
      </c>
      <c r="S289" s="33">
        <v>283038</v>
      </c>
      <c r="T289" s="38">
        <f t="shared" si="70"/>
        <v>0.35579081805817092</v>
      </c>
      <c r="U289" s="38">
        <f t="shared" si="71"/>
        <v>-0.60203334370626838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62924</v>
      </c>
      <c r="E290" s="33">
        <v>62924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21663</v>
      </c>
      <c r="Q290" s="33">
        <v>10186834</v>
      </c>
      <c r="R290" s="33">
        <v>10186834</v>
      </c>
      <c r="S290" s="33">
        <v>5826</v>
      </c>
      <c r="T290" s="38">
        <f t="shared" si="70"/>
        <v>5.7191468909771181E-4</v>
      </c>
      <c r="U290" s="38">
        <f t="shared" si="71"/>
        <v>-1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4619476</v>
      </c>
      <c r="E292" s="34">
        <f>SUM(E286:E291)</f>
        <v>4619476</v>
      </c>
      <c r="F292" s="34">
        <f>SUM(F286:F291)</f>
        <v>415241</v>
      </c>
      <c r="G292" s="39">
        <f t="shared" si="64"/>
        <v>8.9889199554235161E-2</v>
      </c>
      <c r="H292" s="34">
        <f>SUM(H286:H291)</f>
        <v>588124</v>
      </c>
      <c r="I292" s="39">
        <f t="shared" si="65"/>
        <v>0.12731400704322307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1003365</v>
      </c>
      <c r="O292" s="39">
        <f t="shared" si="69"/>
        <v>0.21720320659745823</v>
      </c>
      <c r="P292" s="34">
        <f>SUM(P286:P291)</f>
        <v>1185775</v>
      </c>
      <c r="Q292" s="34">
        <f>SUM(Q286:Q291)</f>
        <v>14810178</v>
      </c>
      <c r="R292" s="34">
        <f>SUM(R286:R291)</f>
        <v>14810178</v>
      </c>
      <c r="S292" s="34">
        <f>SUM(S286:S291)</f>
        <v>600006</v>
      </c>
      <c r="T292" s="39">
        <f t="shared" si="70"/>
        <v>4.0513084987904936E-2</v>
      </c>
      <c r="U292" s="39">
        <f t="shared" si="71"/>
        <v>-0.50401720393835259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18120000</v>
      </c>
      <c r="E293" s="33">
        <v>18120000</v>
      </c>
      <c r="F293" s="33">
        <v>475765</v>
      </c>
      <c r="G293" s="38">
        <f t="shared" si="64"/>
        <v>2.6256346578366445E-2</v>
      </c>
      <c r="H293" s="33">
        <v>630693</v>
      </c>
      <c r="I293" s="38">
        <f t="shared" si="65"/>
        <v>3.4806456953642387E-2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1106458</v>
      </c>
      <c r="O293" s="38">
        <f t="shared" si="69"/>
        <v>6.1062803532008832E-2</v>
      </c>
      <c r="P293" s="33">
        <v>1202997</v>
      </c>
      <c r="Q293" s="33">
        <v>17255000</v>
      </c>
      <c r="R293" s="33">
        <v>17255000</v>
      </c>
      <c r="S293" s="33">
        <v>815586</v>
      </c>
      <c r="T293" s="38">
        <f t="shared" si="70"/>
        <v>4.7266647348594613E-2</v>
      </c>
      <c r="U293" s="38">
        <f t="shared" si="71"/>
        <v>-0.47573185968044807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450000</v>
      </c>
      <c r="E295" s="33">
        <v>450000</v>
      </c>
      <c r="F295" s="33">
        <v>40600</v>
      </c>
      <c r="G295" s="38">
        <f t="shared" si="64"/>
        <v>9.0222222222222218E-2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40600</v>
      </c>
      <c r="O295" s="38">
        <f t="shared" si="69"/>
        <v>9.0222222222222218E-2</v>
      </c>
      <c r="P295" s="33">
        <v>0</v>
      </c>
      <c r="Q295" s="33">
        <v>625000</v>
      </c>
      <c r="R295" s="33">
        <v>625000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18096790</v>
      </c>
      <c r="E296" s="33">
        <v>18096790</v>
      </c>
      <c r="F296" s="33">
        <v>0</v>
      </c>
      <c r="G296" s="38">
        <f t="shared" si="64"/>
        <v>0</v>
      </c>
      <c r="H296" s="33">
        <v>36337</v>
      </c>
      <c r="I296" s="38">
        <f t="shared" si="65"/>
        <v>2.0079251624183074E-3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36337</v>
      </c>
      <c r="O296" s="38">
        <f t="shared" si="69"/>
        <v>2.0079251624183074E-3</v>
      </c>
      <c r="P296" s="33">
        <v>18096646</v>
      </c>
      <c r="Q296" s="33">
        <v>20096790</v>
      </c>
      <c r="R296" s="33">
        <v>20096790</v>
      </c>
      <c r="S296" s="33">
        <v>11000000</v>
      </c>
      <c r="T296" s="38">
        <f t="shared" si="70"/>
        <v>0.54735109437875407</v>
      </c>
      <c r="U296" s="38">
        <f t="shared" si="71"/>
        <v>-0.99799205885996778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36666790</v>
      </c>
      <c r="E298" s="34">
        <f>SUM(E293:E297)</f>
        <v>36666790</v>
      </c>
      <c r="F298" s="34">
        <f>SUM(F293:F297)</f>
        <v>516365</v>
      </c>
      <c r="G298" s="39">
        <f t="shared" si="64"/>
        <v>1.4082634449320489E-2</v>
      </c>
      <c r="H298" s="34">
        <f>SUM(H293:H297)</f>
        <v>667030</v>
      </c>
      <c r="I298" s="39">
        <f t="shared" si="65"/>
        <v>1.8191666082577721E-2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1183395</v>
      </c>
      <c r="O298" s="39">
        <f t="shared" si="69"/>
        <v>3.2274300531898212E-2</v>
      </c>
      <c r="P298" s="34">
        <f>SUM(P293:P297)</f>
        <v>19299643</v>
      </c>
      <c r="Q298" s="34">
        <f>SUM(Q293:Q297)</f>
        <v>37976790</v>
      </c>
      <c r="R298" s="34">
        <f>SUM(R293:R297)</f>
        <v>37976790</v>
      </c>
      <c r="S298" s="34">
        <f>SUM(S293:S297)</f>
        <v>11815586</v>
      </c>
      <c r="T298" s="39">
        <f t="shared" si="70"/>
        <v>0.31112650647935225</v>
      </c>
      <c r="U298" s="39">
        <f t="shared" si="71"/>
        <v>-0.96543822080024999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118907549</v>
      </c>
      <c r="E299" s="34">
        <f>SUM(E263:E266,E268:E274,E276:E284,E286:E291,E293:E297)</f>
        <v>118907549</v>
      </c>
      <c r="F299" s="34">
        <f>SUM(F263:F266,F268:F274,F276:F284,F286:F291,F293:F297)</f>
        <v>5352098</v>
      </c>
      <c r="G299" s="39">
        <f t="shared" si="64"/>
        <v>4.5010582128810005E-2</v>
      </c>
      <c r="H299" s="34">
        <f>SUM(H263:H266,H268:H274,H276:H284,H286:H291,H293:H297)</f>
        <v>5198556</v>
      </c>
      <c r="I299" s="39">
        <f t="shared" si="65"/>
        <v>4.371931003304088E-2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10550654</v>
      </c>
      <c r="O299" s="39">
        <f t="shared" si="69"/>
        <v>8.8729892161850885E-2</v>
      </c>
      <c r="P299" s="34">
        <f>SUM(P263:P266,P268:P274,P276:P284,P286:P291,P293:P297)</f>
        <v>27124016</v>
      </c>
      <c r="Q299" s="34">
        <f>SUM(Q263:Q266,Q268:Q274,Q276:Q284,Q286:Q291,Q293:Q297)</f>
        <v>123544263</v>
      </c>
      <c r="R299" s="34">
        <f>SUM(R263:R266,R268:R274,R276:R284,R286:R291,R293:R297)</f>
        <v>123544263</v>
      </c>
      <c r="S299" s="34">
        <f>SUM(S263:S266,S268:S274,S276:S284,S286:S291,S293:S297)</f>
        <v>15857816</v>
      </c>
      <c r="T299" s="39">
        <f t="shared" si="70"/>
        <v>0.12835736451801086</v>
      </c>
      <c r="U299" s="39">
        <f t="shared" si="71"/>
        <v>-0.80834121318907937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816050868</v>
      </c>
      <c r="E302" s="33">
        <v>822770677</v>
      </c>
      <c r="F302" s="33">
        <v>106636636</v>
      </c>
      <c r="G302" s="38">
        <f t="shared" ref="G302:G339" si="72">IF(($D302     =0),0,($F302     /$D302     ))</f>
        <v>0.13067400597385309</v>
      </c>
      <c r="H302" s="33">
        <v>205831073</v>
      </c>
      <c r="I302" s="38">
        <f t="shared" ref="I302:I339" si="73">IF(($D302     =0),0,($H302     /$D302     ))</f>
        <v>0.2522282385465216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312467709</v>
      </c>
      <c r="O302" s="38">
        <f t="shared" ref="O302:O339" si="77">IF(($D302     =0),0,($N302     /$D302     ))</f>
        <v>0.38290224452037469</v>
      </c>
      <c r="P302" s="33">
        <v>520521463</v>
      </c>
      <c r="Q302" s="33">
        <v>1370043917</v>
      </c>
      <c r="R302" s="33">
        <v>1370043917</v>
      </c>
      <c r="S302" s="33">
        <v>343601792</v>
      </c>
      <c r="T302" s="38">
        <f t="shared" ref="T302:T339" si="78">IF(($Q302     =0),0,($S302     /$Q302     ))</f>
        <v>0.25079618816336091</v>
      </c>
      <c r="U302" s="38">
        <f t="shared" ref="U302:U339" si="79">IF(($P302     =0),0,(($H302     /$P302     )-1))</f>
        <v>-0.60456755843706678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816050868</v>
      </c>
      <c r="E303" s="34">
        <f>E302</f>
        <v>822770677</v>
      </c>
      <c r="F303" s="34">
        <f>F302</f>
        <v>106636636</v>
      </c>
      <c r="G303" s="39">
        <f t="shared" si="72"/>
        <v>0.13067400597385309</v>
      </c>
      <c r="H303" s="34">
        <f>H302</f>
        <v>205831073</v>
      </c>
      <c r="I303" s="39">
        <f t="shared" si="73"/>
        <v>0.2522282385465216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312467709</v>
      </c>
      <c r="O303" s="39">
        <f t="shared" si="77"/>
        <v>0.38290224452037469</v>
      </c>
      <c r="P303" s="34">
        <f>P302</f>
        <v>520521463</v>
      </c>
      <c r="Q303" s="34">
        <f>Q302</f>
        <v>1370043917</v>
      </c>
      <c r="R303" s="34">
        <f>R302</f>
        <v>1370043917</v>
      </c>
      <c r="S303" s="34">
        <f>S302</f>
        <v>343601792</v>
      </c>
      <c r="T303" s="39">
        <f t="shared" si="78"/>
        <v>0.25079618816336091</v>
      </c>
      <c r="U303" s="39">
        <f t="shared" si="79"/>
        <v>-0.60456755843706678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9622793</v>
      </c>
      <c r="E304" s="33">
        <v>9622793</v>
      </c>
      <c r="F304" s="33">
        <v>1566438</v>
      </c>
      <c r="G304" s="38">
        <f t="shared" si="72"/>
        <v>0.16278413138472375</v>
      </c>
      <c r="H304" s="33">
        <v>3410629</v>
      </c>
      <c r="I304" s="38">
        <f t="shared" si="73"/>
        <v>0.35443233580936429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4977067</v>
      </c>
      <c r="O304" s="38">
        <f t="shared" si="77"/>
        <v>0.51721646719408809</v>
      </c>
      <c r="P304" s="33">
        <v>3296818</v>
      </c>
      <c r="Q304" s="33">
        <v>9217177</v>
      </c>
      <c r="R304" s="33">
        <v>9217177</v>
      </c>
      <c r="S304" s="33">
        <v>1556888</v>
      </c>
      <c r="T304" s="38">
        <f t="shared" si="78"/>
        <v>0.16891158757176952</v>
      </c>
      <c r="U304" s="38">
        <f t="shared" si="79"/>
        <v>3.4521468883025985E-2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4565180</v>
      </c>
      <c r="E305" s="33">
        <v>4565180</v>
      </c>
      <c r="F305" s="33">
        <v>1051831</v>
      </c>
      <c r="G305" s="38">
        <f t="shared" si="72"/>
        <v>0.23040296330046131</v>
      </c>
      <c r="H305" s="33">
        <v>823693</v>
      </c>
      <c r="I305" s="38">
        <f t="shared" si="73"/>
        <v>0.18042946827945447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1875524</v>
      </c>
      <c r="O305" s="38">
        <f t="shared" si="77"/>
        <v>0.41083243157991578</v>
      </c>
      <c r="P305" s="33">
        <v>2050805</v>
      </c>
      <c r="Q305" s="33">
        <v>3913090</v>
      </c>
      <c r="R305" s="33">
        <v>3913090</v>
      </c>
      <c r="S305" s="33">
        <v>985238</v>
      </c>
      <c r="T305" s="38">
        <f t="shared" si="78"/>
        <v>0.25178005105939294</v>
      </c>
      <c r="U305" s="38">
        <f t="shared" si="79"/>
        <v>-0.59835625522660618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6813000</v>
      </c>
      <c r="E306" s="33">
        <v>6813000</v>
      </c>
      <c r="F306" s="33">
        <v>1096817</v>
      </c>
      <c r="G306" s="38">
        <f t="shared" si="72"/>
        <v>0.16098884485542345</v>
      </c>
      <c r="H306" s="33">
        <v>1623189</v>
      </c>
      <c r="I306" s="38">
        <f t="shared" si="73"/>
        <v>0.23824878907970057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2720006</v>
      </c>
      <c r="O306" s="38">
        <f t="shared" si="77"/>
        <v>0.39923763393512401</v>
      </c>
      <c r="P306" s="33">
        <v>2495280</v>
      </c>
      <c r="Q306" s="33">
        <v>6987000</v>
      </c>
      <c r="R306" s="33">
        <v>6987000</v>
      </c>
      <c r="S306" s="33">
        <v>1291006</v>
      </c>
      <c r="T306" s="38">
        <f t="shared" si="78"/>
        <v>0.18477257764419636</v>
      </c>
      <c r="U306" s="38">
        <f t="shared" si="79"/>
        <v>-0.34949624891795705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11231134</v>
      </c>
      <c r="E307" s="33">
        <v>11231141</v>
      </c>
      <c r="F307" s="33">
        <v>2154161</v>
      </c>
      <c r="G307" s="38">
        <f t="shared" si="72"/>
        <v>0.19180262652017152</v>
      </c>
      <c r="H307" s="33">
        <v>2560825</v>
      </c>
      <c r="I307" s="38">
        <f t="shared" si="73"/>
        <v>0.22801125870281666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4714986</v>
      </c>
      <c r="O307" s="38">
        <f t="shared" si="77"/>
        <v>0.41981388522298818</v>
      </c>
      <c r="P307" s="33">
        <v>4921271</v>
      </c>
      <c r="Q307" s="33">
        <v>7974960</v>
      </c>
      <c r="R307" s="33">
        <v>7974960</v>
      </c>
      <c r="S307" s="33">
        <v>2317145</v>
      </c>
      <c r="T307" s="38">
        <f t="shared" si="78"/>
        <v>0.29055255449557116</v>
      </c>
      <c r="U307" s="38">
        <f t="shared" si="79"/>
        <v>-0.4796415397567011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10630280</v>
      </c>
      <c r="E308" s="33">
        <v>10630280</v>
      </c>
      <c r="F308" s="33">
        <v>3111710</v>
      </c>
      <c r="G308" s="38">
        <f t="shared" si="72"/>
        <v>0.29272135823327328</v>
      </c>
      <c r="H308" s="33">
        <v>2865411</v>
      </c>
      <c r="I308" s="38">
        <f t="shared" si="73"/>
        <v>0.26955178979293115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5977121</v>
      </c>
      <c r="O308" s="38">
        <f t="shared" si="77"/>
        <v>0.56227314802620443</v>
      </c>
      <c r="P308" s="33">
        <v>5693357</v>
      </c>
      <c r="Q308" s="33">
        <v>9249442</v>
      </c>
      <c r="R308" s="33">
        <v>9249442</v>
      </c>
      <c r="S308" s="33">
        <v>2644197</v>
      </c>
      <c r="T308" s="38">
        <f t="shared" si="78"/>
        <v>0.28587638043462515</v>
      </c>
      <c r="U308" s="38">
        <f t="shared" si="79"/>
        <v>-0.49670976192077887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157287340</v>
      </c>
      <c r="E309" s="33">
        <v>157287340</v>
      </c>
      <c r="F309" s="33">
        <v>36750047</v>
      </c>
      <c r="G309" s="38">
        <f t="shared" si="72"/>
        <v>0.23364910996651098</v>
      </c>
      <c r="H309" s="33">
        <v>67543549</v>
      </c>
      <c r="I309" s="38">
        <f t="shared" si="73"/>
        <v>0.42942775305374226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104293596</v>
      </c>
      <c r="O309" s="38">
        <f t="shared" si="77"/>
        <v>0.66307686302025326</v>
      </c>
      <c r="P309" s="33">
        <v>64553104</v>
      </c>
      <c r="Q309" s="33">
        <v>154612000</v>
      </c>
      <c r="R309" s="33">
        <v>154612000</v>
      </c>
      <c r="S309" s="33">
        <v>37359258</v>
      </c>
      <c r="T309" s="38">
        <f t="shared" si="78"/>
        <v>0.24163233125501254</v>
      </c>
      <c r="U309" s="38">
        <f t="shared" si="79"/>
        <v>4.6325347887221646E-2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200149727</v>
      </c>
      <c r="E310" s="34">
        <f>SUM(E304:E309)</f>
        <v>200149734</v>
      </c>
      <c r="F310" s="34">
        <f>SUM(F304:F309)</f>
        <v>45731004</v>
      </c>
      <c r="G310" s="39">
        <f t="shared" si="72"/>
        <v>0.2284839689039396</v>
      </c>
      <c r="H310" s="34">
        <f>SUM(H304:H309)</f>
        <v>78827296</v>
      </c>
      <c r="I310" s="39">
        <f t="shared" si="73"/>
        <v>0.39384163636655872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124558300</v>
      </c>
      <c r="O310" s="39">
        <f t="shared" si="77"/>
        <v>0.62232560527049829</v>
      </c>
      <c r="P310" s="34">
        <f>SUM(P304:P309)</f>
        <v>83010635</v>
      </c>
      <c r="Q310" s="34">
        <f>SUM(Q304:Q309)</f>
        <v>191953669</v>
      </c>
      <c r="R310" s="34">
        <f>SUM(R304:R309)</f>
        <v>191953669</v>
      </c>
      <c r="S310" s="34">
        <f>SUM(S304:S309)</f>
        <v>46153732</v>
      </c>
      <c r="T310" s="39">
        <f t="shared" si="78"/>
        <v>0.24044204125111043</v>
      </c>
      <c r="U310" s="39">
        <f t="shared" si="79"/>
        <v>-5.0395217432079642E-2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100000</v>
      </c>
      <c r="E311" s="33">
        <v>100000</v>
      </c>
      <c r="F311" s="33">
        <v>1217</v>
      </c>
      <c r="G311" s="38">
        <f t="shared" si="72"/>
        <v>1.217E-2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1217</v>
      </c>
      <c r="O311" s="38">
        <f t="shared" si="77"/>
        <v>1.217E-2</v>
      </c>
      <c r="P311" s="33">
        <v>3477</v>
      </c>
      <c r="Q311" s="33">
        <v>100000</v>
      </c>
      <c r="R311" s="33">
        <v>100000</v>
      </c>
      <c r="S311" s="33">
        <v>0</v>
      </c>
      <c r="T311" s="38">
        <f t="shared" si="78"/>
        <v>0</v>
      </c>
      <c r="U311" s="38">
        <f t="shared" si="79"/>
        <v>-1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1060000</v>
      </c>
      <c r="E312" s="33">
        <v>1060000</v>
      </c>
      <c r="F312" s="33">
        <v>1065</v>
      </c>
      <c r="G312" s="38">
        <f t="shared" si="72"/>
        <v>1.0047169811320754E-3</v>
      </c>
      <c r="H312" s="33">
        <v>3084</v>
      </c>
      <c r="I312" s="38">
        <f t="shared" si="73"/>
        <v>2.9094339622641511E-3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4149</v>
      </c>
      <c r="O312" s="38">
        <f t="shared" si="77"/>
        <v>3.9141509433962265E-3</v>
      </c>
      <c r="P312" s="33">
        <v>15834</v>
      </c>
      <c r="Q312" s="33">
        <v>849572</v>
      </c>
      <c r="R312" s="33">
        <v>849572</v>
      </c>
      <c r="S312" s="33">
        <v>13641</v>
      </c>
      <c r="T312" s="38">
        <f t="shared" si="78"/>
        <v>1.6056320123544562E-2</v>
      </c>
      <c r="U312" s="38">
        <f t="shared" si="79"/>
        <v>-0.80522925350511554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5910639</v>
      </c>
      <c r="E313" s="33">
        <v>5910639</v>
      </c>
      <c r="F313" s="33">
        <v>428880</v>
      </c>
      <c r="G313" s="38">
        <f t="shared" si="72"/>
        <v>7.2560682525188908E-2</v>
      </c>
      <c r="H313" s="33">
        <v>1407134</v>
      </c>
      <c r="I313" s="38">
        <f t="shared" si="73"/>
        <v>0.23806799907759552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1836014</v>
      </c>
      <c r="O313" s="38">
        <f t="shared" si="77"/>
        <v>0.3106286816027844</v>
      </c>
      <c r="P313" s="33">
        <v>155042</v>
      </c>
      <c r="Q313" s="33">
        <v>1364894</v>
      </c>
      <c r="R313" s="33">
        <v>1364894</v>
      </c>
      <c r="S313" s="33">
        <v>125182</v>
      </c>
      <c r="T313" s="38">
        <f t="shared" si="78"/>
        <v>9.1715547141389728E-2</v>
      </c>
      <c r="U313" s="38">
        <f t="shared" si="79"/>
        <v>8.0758246152655406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13558300</v>
      </c>
      <c r="E314" s="33">
        <v>13558300</v>
      </c>
      <c r="F314" s="33">
        <v>2282404</v>
      </c>
      <c r="G314" s="38">
        <f t="shared" si="72"/>
        <v>0.16833998362626584</v>
      </c>
      <c r="H314" s="33">
        <v>3957132</v>
      </c>
      <c r="I314" s="38">
        <f t="shared" si="73"/>
        <v>0.29186048398398029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6239536</v>
      </c>
      <c r="O314" s="38">
        <f t="shared" si="77"/>
        <v>0.46020046761024613</v>
      </c>
      <c r="P314" s="33">
        <v>6422103</v>
      </c>
      <c r="Q314" s="33">
        <v>13108500</v>
      </c>
      <c r="R314" s="33">
        <v>13108500</v>
      </c>
      <c r="S314" s="33">
        <v>3218925</v>
      </c>
      <c r="T314" s="38">
        <f t="shared" si="78"/>
        <v>0.24556013273829957</v>
      </c>
      <c r="U314" s="38">
        <f t="shared" si="79"/>
        <v>-0.38382613919459097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4540587</v>
      </c>
      <c r="E315" s="33">
        <v>4997099</v>
      </c>
      <c r="F315" s="33">
        <v>882915</v>
      </c>
      <c r="G315" s="38">
        <f t="shared" si="72"/>
        <v>0.1944495282217916</v>
      </c>
      <c r="H315" s="33">
        <v>1053335</v>
      </c>
      <c r="I315" s="38">
        <f t="shared" si="73"/>
        <v>0.23198212037342308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1936250</v>
      </c>
      <c r="O315" s="38">
        <f t="shared" si="77"/>
        <v>0.42643164859521465</v>
      </c>
      <c r="P315" s="33">
        <v>1688159</v>
      </c>
      <c r="Q315" s="33">
        <v>3026419</v>
      </c>
      <c r="R315" s="33">
        <v>3026419</v>
      </c>
      <c r="S315" s="33">
        <v>333362</v>
      </c>
      <c r="T315" s="38">
        <f t="shared" si="78"/>
        <v>0.11015064338414476</v>
      </c>
      <c r="U315" s="38">
        <f t="shared" si="79"/>
        <v>-0.37604514740613892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120555000</v>
      </c>
      <c r="E316" s="33">
        <v>121377456</v>
      </c>
      <c r="F316" s="33">
        <v>14220473</v>
      </c>
      <c r="G316" s="38">
        <f t="shared" si="72"/>
        <v>0.11795838414001908</v>
      </c>
      <c r="H316" s="33">
        <v>28223216</v>
      </c>
      <c r="I316" s="38">
        <f t="shared" si="73"/>
        <v>0.23411070465762515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42443689</v>
      </c>
      <c r="O316" s="38">
        <f t="shared" si="77"/>
        <v>0.3520690887976442</v>
      </c>
      <c r="P316" s="33">
        <v>37065330</v>
      </c>
      <c r="Q316" s="33">
        <v>118555000</v>
      </c>
      <c r="R316" s="33">
        <v>118555000</v>
      </c>
      <c r="S316" s="33">
        <v>31647668</v>
      </c>
      <c r="T316" s="38">
        <f t="shared" si="78"/>
        <v>0.2669450297330353</v>
      </c>
      <c r="U316" s="38">
        <f t="shared" si="79"/>
        <v>-0.23855484356944889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145724526</v>
      </c>
      <c r="E317" s="34">
        <f>SUM(E311:E316)</f>
        <v>147003494</v>
      </c>
      <c r="F317" s="34">
        <f>SUM(F311:F316)</f>
        <v>17816954</v>
      </c>
      <c r="G317" s="39">
        <f t="shared" si="72"/>
        <v>0.12226462139942043</v>
      </c>
      <c r="H317" s="34">
        <f>SUM(H311:H316)</f>
        <v>34643901</v>
      </c>
      <c r="I317" s="39">
        <f t="shared" si="73"/>
        <v>0.23773555454899883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52460855</v>
      </c>
      <c r="O317" s="39">
        <f t="shared" si="77"/>
        <v>0.36000017594841927</v>
      </c>
      <c r="P317" s="34">
        <f>SUM(P311:P316)</f>
        <v>45349945</v>
      </c>
      <c r="Q317" s="34">
        <f>SUM(Q311:Q316)</f>
        <v>137004385</v>
      </c>
      <c r="R317" s="34">
        <f>SUM(R311:R316)</f>
        <v>137004385</v>
      </c>
      <c r="S317" s="34">
        <f>SUM(S311:S316)</f>
        <v>35338778</v>
      </c>
      <c r="T317" s="39">
        <f t="shared" si="78"/>
        <v>0.25793902873984653</v>
      </c>
      <c r="U317" s="39">
        <f t="shared" si="79"/>
        <v>-0.23607622897888847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8506389</v>
      </c>
      <c r="E318" s="33">
        <v>8506389</v>
      </c>
      <c r="F318" s="33">
        <v>1312423</v>
      </c>
      <c r="G318" s="38">
        <f t="shared" si="72"/>
        <v>0.15428673671048901</v>
      </c>
      <c r="H318" s="33">
        <v>2162969</v>
      </c>
      <c r="I318" s="38">
        <f t="shared" si="73"/>
        <v>0.25427581550761436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3475392</v>
      </c>
      <c r="O318" s="38">
        <f t="shared" si="77"/>
        <v>0.40856255221810334</v>
      </c>
      <c r="P318" s="33">
        <v>3703361</v>
      </c>
      <c r="Q318" s="33">
        <v>8032253</v>
      </c>
      <c r="R318" s="33">
        <v>8032253</v>
      </c>
      <c r="S318" s="33">
        <v>2246946</v>
      </c>
      <c r="T318" s="38">
        <f t="shared" si="78"/>
        <v>0.27974044144276827</v>
      </c>
      <c r="U318" s="38">
        <f t="shared" si="79"/>
        <v>-0.41594432732860775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1145200</v>
      </c>
      <c r="E319" s="33">
        <v>1145200</v>
      </c>
      <c r="F319" s="33">
        <v>436032</v>
      </c>
      <c r="G319" s="38">
        <f t="shared" si="72"/>
        <v>0.38074746769123297</v>
      </c>
      <c r="H319" s="33">
        <v>313150</v>
      </c>
      <c r="I319" s="38">
        <f t="shared" si="73"/>
        <v>0.27344568634299687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749182</v>
      </c>
      <c r="O319" s="38">
        <f t="shared" si="77"/>
        <v>0.65419315403422984</v>
      </c>
      <c r="P319" s="33">
        <v>0</v>
      </c>
      <c r="Q319" s="33">
        <v>145400</v>
      </c>
      <c r="R319" s="33">
        <v>145400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3249000</v>
      </c>
      <c r="E320" s="33">
        <v>3249000</v>
      </c>
      <c r="F320" s="33">
        <v>423464</v>
      </c>
      <c r="G320" s="38">
        <f t="shared" si="72"/>
        <v>0.13033671899045859</v>
      </c>
      <c r="H320" s="33">
        <v>1299345</v>
      </c>
      <c r="I320" s="38">
        <f t="shared" si="73"/>
        <v>0.39992151431209605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1722809</v>
      </c>
      <c r="O320" s="38">
        <f t="shared" si="77"/>
        <v>0.53025823330255462</v>
      </c>
      <c r="P320" s="33">
        <v>1745311</v>
      </c>
      <c r="Q320" s="33">
        <v>3121000</v>
      </c>
      <c r="R320" s="33">
        <v>3121000</v>
      </c>
      <c r="S320" s="33">
        <v>954357</v>
      </c>
      <c r="T320" s="38">
        <f t="shared" si="78"/>
        <v>0.30578564562640181</v>
      </c>
      <c r="U320" s="38">
        <f t="shared" si="79"/>
        <v>-0.25552236821976138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50000</v>
      </c>
      <c r="E321" s="33">
        <v>50000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50000</v>
      </c>
      <c r="R321" s="33">
        <v>50000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109594866</v>
      </c>
      <c r="E322" s="33">
        <v>109594866</v>
      </c>
      <c r="F322" s="33">
        <v>19394398</v>
      </c>
      <c r="G322" s="38">
        <f t="shared" si="72"/>
        <v>0.176964475689947</v>
      </c>
      <c r="H322" s="33">
        <v>40003102</v>
      </c>
      <c r="I322" s="38">
        <f t="shared" si="73"/>
        <v>0.36500890470544489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59397500</v>
      </c>
      <c r="O322" s="38">
        <f t="shared" si="77"/>
        <v>0.54197338039539189</v>
      </c>
      <c r="P322" s="33">
        <v>50176689</v>
      </c>
      <c r="Q322" s="33">
        <v>101209821</v>
      </c>
      <c r="R322" s="33">
        <v>101209821</v>
      </c>
      <c r="S322" s="33">
        <v>31316123</v>
      </c>
      <c r="T322" s="38">
        <f t="shared" si="78"/>
        <v>0.30941782813744922</v>
      </c>
      <c r="U322" s="38">
        <f t="shared" si="79"/>
        <v>-0.20275524756127294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122545455</v>
      </c>
      <c r="E323" s="34">
        <f>SUM(E318:E322)</f>
        <v>122545455</v>
      </c>
      <c r="F323" s="34">
        <f>SUM(F318:F322)</f>
        <v>21566317</v>
      </c>
      <c r="G323" s="39">
        <f t="shared" si="72"/>
        <v>0.17598626566770673</v>
      </c>
      <c r="H323" s="34">
        <f>SUM(H318:H322)</f>
        <v>43778566</v>
      </c>
      <c r="I323" s="39">
        <f t="shared" si="73"/>
        <v>0.35724348977283571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65344883</v>
      </c>
      <c r="O323" s="39">
        <f t="shared" si="77"/>
        <v>0.53322975544054241</v>
      </c>
      <c r="P323" s="34">
        <f>SUM(P318:P322)</f>
        <v>55625361</v>
      </c>
      <c r="Q323" s="34">
        <f>SUM(Q318:Q322)</f>
        <v>112558474</v>
      </c>
      <c r="R323" s="34">
        <f>SUM(R318:R322)</f>
        <v>112558474</v>
      </c>
      <c r="S323" s="34">
        <f>SUM(S318:S322)</f>
        <v>34517426</v>
      </c>
      <c r="T323" s="39">
        <f t="shared" si="78"/>
        <v>0.30666217098856546</v>
      </c>
      <c r="U323" s="39">
        <f t="shared" si="79"/>
        <v>-0.21297470770571714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7046620</v>
      </c>
      <c r="E324" s="33">
        <v>7046620</v>
      </c>
      <c r="F324" s="33">
        <v>384727</v>
      </c>
      <c r="G324" s="38">
        <f t="shared" si="72"/>
        <v>5.459738143961218E-2</v>
      </c>
      <c r="H324" s="33">
        <v>483948</v>
      </c>
      <c r="I324" s="38">
        <f t="shared" si="73"/>
        <v>6.8678032872497741E-2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868675</v>
      </c>
      <c r="O324" s="38">
        <f t="shared" si="77"/>
        <v>0.12327541431210992</v>
      </c>
      <c r="P324" s="33">
        <v>904065</v>
      </c>
      <c r="Q324" s="33">
        <v>7397650</v>
      </c>
      <c r="R324" s="33">
        <v>7397650</v>
      </c>
      <c r="S324" s="33">
        <v>541791</v>
      </c>
      <c r="T324" s="38">
        <f t="shared" si="78"/>
        <v>7.3238258095476266E-2</v>
      </c>
      <c r="U324" s="38">
        <f t="shared" si="79"/>
        <v>-0.46469778168605136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780360</v>
      </c>
      <c r="E325" s="33">
        <v>780360</v>
      </c>
      <c r="F325" s="33">
        <v>5858</v>
      </c>
      <c r="G325" s="38">
        <f t="shared" si="72"/>
        <v>7.5067917371469577E-3</v>
      </c>
      <c r="H325" s="33">
        <v>622448</v>
      </c>
      <c r="I325" s="38">
        <f t="shared" si="73"/>
        <v>0.79764211389615047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628306</v>
      </c>
      <c r="O325" s="38">
        <f t="shared" si="77"/>
        <v>0.80514890563329744</v>
      </c>
      <c r="P325" s="33">
        <v>1179996</v>
      </c>
      <c r="Q325" s="33">
        <v>834000</v>
      </c>
      <c r="R325" s="33">
        <v>834000</v>
      </c>
      <c r="S325" s="33">
        <v>876439</v>
      </c>
      <c r="T325" s="38">
        <f t="shared" si="78"/>
        <v>1.0508860911270983</v>
      </c>
      <c r="U325" s="38">
        <f t="shared" si="79"/>
        <v>-0.47249990677934506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14135354</v>
      </c>
      <c r="E326" s="33">
        <v>14135354</v>
      </c>
      <c r="F326" s="33">
        <v>3689131</v>
      </c>
      <c r="G326" s="38">
        <f t="shared" si="72"/>
        <v>0.2609861061845356</v>
      </c>
      <c r="H326" s="33">
        <v>2955707</v>
      </c>
      <c r="I326" s="38">
        <f t="shared" si="73"/>
        <v>0.20910031683677677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6644838</v>
      </c>
      <c r="O326" s="38">
        <f t="shared" si="77"/>
        <v>0.47008642302131237</v>
      </c>
      <c r="P326" s="33">
        <v>5453378</v>
      </c>
      <c r="Q326" s="33">
        <v>8475666</v>
      </c>
      <c r="R326" s="33">
        <v>8475666</v>
      </c>
      <c r="S326" s="33">
        <v>2634938</v>
      </c>
      <c r="T326" s="38">
        <f t="shared" si="78"/>
        <v>0.31088270821431613</v>
      </c>
      <c r="U326" s="38">
        <f t="shared" si="79"/>
        <v>-0.45800437820374817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432840880</v>
      </c>
      <c r="E327" s="33">
        <v>432877140</v>
      </c>
      <c r="F327" s="33">
        <v>79351127</v>
      </c>
      <c r="G327" s="38">
        <f t="shared" si="72"/>
        <v>0.18332632305894953</v>
      </c>
      <c r="H327" s="33">
        <v>94856759</v>
      </c>
      <c r="I327" s="38">
        <f t="shared" si="73"/>
        <v>0.21914926104022336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174207886</v>
      </c>
      <c r="O327" s="38">
        <f t="shared" si="77"/>
        <v>0.40247558409917289</v>
      </c>
      <c r="P327" s="33">
        <v>126275944</v>
      </c>
      <c r="Q327" s="33">
        <v>388869039</v>
      </c>
      <c r="R327" s="33">
        <v>388869039</v>
      </c>
      <c r="S327" s="33">
        <v>116391639</v>
      </c>
      <c r="T327" s="38">
        <f t="shared" si="78"/>
        <v>0.29930806345320798</v>
      </c>
      <c r="U327" s="38">
        <f t="shared" si="79"/>
        <v>-0.24881370120662094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3047800</v>
      </c>
      <c r="E328" s="33">
        <v>3047800</v>
      </c>
      <c r="F328" s="33">
        <v>397917</v>
      </c>
      <c r="G328" s="38">
        <f t="shared" si="72"/>
        <v>0.13055876369840541</v>
      </c>
      <c r="H328" s="33">
        <v>1056381</v>
      </c>
      <c r="I328" s="38">
        <f t="shared" si="73"/>
        <v>0.34660443598661328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1454298</v>
      </c>
      <c r="O328" s="38">
        <f t="shared" si="77"/>
        <v>0.47716319968501869</v>
      </c>
      <c r="P328" s="33">
        <v>418770</v>
      </c>
      <c r="Q328" s="33">
        <v>3264538</v>
      </c>
      <c r="R328" s="33">
        <v>3264538</v>
      </c>
      <c r="S328" s="33">
        <v>360896</v>
      </c>
      <c r="T328" s="38">
        <f t="shared" si="78"/>
        <v>0.11055040560103757</v>
      </c>
      <c r="U328" s="38">
        <f t="shared" si="79"/>
        <v>1.5225804140697758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252815</v>
      </c>
      <c r="E329" s="33">
        <v>252815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891770</v>
      </c>
      <c r="R329" s="33">
        <v>891770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6760575</v>
      </c>
      <c r="E330" s="33">
        <v>6760575</v>
      </c>
      <c r="F330" s="33">
        <v>1608336</v>
      </c>
      <c r="G330" s="38">
        <f t="shared" si="72"/>
        <v>0.23789929111059341</v>
      </c>
      <c r="H330" s="33">
        <v>1171930</v>
      </c>
      <c r="I330" s="38">
        <f t="shared" si="73"/>
        <v>0.17334768122533956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2780266</v>
      </c>
      <c r="O330" s="38">
        <f t="shared" si="77"/>
        <v>0.41124697233593294</v>
      </c>
      <c r="P330" s="33">
        <v>2884124</v>
      </c>
      <c r="Q330" s="33">
        <v>4996595</v>
      </c>
      <c r="R330" s="33">
        <v>4996595</v>
      </c>
      <c r="S330" s="33">
        <v>1390356</v>
      </c>
      <c r="T330" s="38">
        <f t="shared" si="78"/>
        <v>0.2782606955336584</v>
      </c>
      <c r="U330" s="38">
        <f t="shared" si="79"/>
        <v>-0.59366171496093789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178718246</v>
      </c>
      <c r="E331" s="33">
        <v>178718246</v>
      </c>
      <c r="F331" s="33">
        <v>50601711</v>
      </c>
      <c r="G331" s="38">
        <f t="shared" si="72"/>
        <v>0.2831367928711655</v>
      </c>
      <c r="H331" s="33">
        <v>58686849</v>
      </c>
      <c r="I331" s="38">
        <f t="shared" si="73"/>
        <v>0.32837637070363818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109288560</v>
      </c>
      <c r="O331" s="38">
        <f t="shared" si="77"/>
        <v>0.61151316357480368</v>
      </c>
      <c r="P331" s="33">
        <v>62428176</v>
      </c>
      <c r="Q331" s="33">
        <v>165472675</v>
      </c>
      <c r="R331" s="33">
        <v>165472675</v>
      </c>
      <c r="S331" s="33">
        <v>40800799</v>
      </c>
      <c r="T331" s="38">
        <f t="shared" si="78"/>
        <v>0.24657121787630495</v>
      </c>
      <c r="U331" s="38">
        <f t="shared" si="79"/>
        <v>-5.993010271515864E-2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643582650</v>
      </c>
      <c r="E332" s="34">
        <f>SUM(E324:E331)</f>
        <v>643618910</v>
      </c>
      <c r="F332" s="34">
        <f>SUM(F324:F331)</f>
        <v>136038807</v>
      </c>
      <c r="G332" s="39">
        <f t="shared" si="72"/>
        <v>0.21137736854776928</v>
      </c>
      <c r="H332" s="34">
        <f>SUM(H324:H331)</f>
        <v>159834022</v>
      </c>
      <c r="I332" s="39">
        <f t="shared" si="73"/>
        <v>0.24835042088222856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295872829</v>
      </c>
      <c r="O332" s="39">
        <f t="shared" si="77"/>
        <v>0.45972778942999787</v>
      </c>
      <c r="P332" s="34">
        <f>SUM(P324:P331)</f>
        <v>199544453</v>
      </c>
      <c r="Q332" s="34">
        <f>SUM(Q324:Q331)</f>
        <v>580201933</v>
      </c>
      <c r="R332" s="34">
        <f>SUM(R324:R331)</f>
        <v>580201933</v>
      </c>
      <c r="S332" s="34">
        <f>SUM(S324:S331)</f>
        <v>162996858</v>
      </c>
      <c r="T332" s="39">
        <f t="shared" si="78"/>
        <v>0.28093125639414235</v>
      </c>
      <c r="U332" s="39">
        <f t="shared" si="79"/>
        <v>-0.19900543664824399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1183292</v>
      </c>
      <c r="E333" s="33">
        <v>1183292</v>
      </c>
      <c r="F333" s="33">
        <v>281298</v>
      </c>
      <c r="G333" s="38">
        <f t="shared" si="72"/>
        <v>0.23772492334943529</v>
      </c>
      <c r="H333" s="33">
        <v>6212</v>
      </c>
      <c r="I333" s="38">
        <f t="shared" si="73"/>
        <v>5.2497608367165502E-3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287510</v>
      </c>
      <c r="O333" s="38">
        <f t="shared" si="77"/>
        <v>0.24297468418615187</v>
      </c>
      <c r="P333" s="33">
        <v>616344</v>
      </c>
      <c r="Q333" s="33">
        <v>1337292</v>
      </c>
      <c r="R333" s="33">
        <v>1337292</v>
      </c>
      <c r="S333" s="33">
        <v>399715</v>
      </c>
      <c r="T333" s="38">
        <f t="shared" si="78"/>
        <v>0.29889881940518598</v>
      </c>
      <c r="U333" s="38">
        <f t="shared" si="79"/>
        <v>-0.98992121282919932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1293200</v>
      </c>
      <c r="E334" s="33">
        <v>1293200</v>
      </c>
      <c r="F334" s="33">
        <v>600020</v>
      </c>
      <c r="G334" s="38">
        <f t="shared" si="72"/>
        <v>0.4639808227652335</v>
      </c>
      <c r="H334" s="33">
        <v>548637</v>
      </c>
      <c r="I334" s="38">
        <f t="shared" si="73"/>
        <v>0.42424760284565421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1148657</v>
      </c>
      <c r="O334" s="38">
        <f t="shared" si="77"/>
        <v>0.88822842561088777</v>
      </c>
      <c r="P334" s="33">
        <v>952816</v>
      </c>
      <c r="Q334" s="33">
        <v>1082500</v>
      </c>
      <c r="R334" s="33">
        <v>1082500</v>
      </c>
      <c r="S334" s="33">
        <v>952686</v>
      </c>
      <c r="T334" s="38">
        <f t="shared" si="78"/>
        <v>0.88007944572748265</v>
      </c>
      <c r="U334" s="38">
        <f t="shared" si="79"/>
        <v>-0.42419417809944415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50000</v>
      </c>
      <c r="E335" s="33">
        <v>50000</v>
      </c>
      <c r="F335" s="33">
        <v>151219</v>
      </c>
      <c r="G335" s="38">
        <f t="shared" si="72"/>
        <v>3.0243799999999998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151219</v>
      </c>
      <c r="O335" s="38">
        <f t="shared" si="77"/>
        <v>3.0243799999999998</v>
      </c>
      <c r="P335" s="33">
        <v>0</v>
      </c>
      <c r="Q335" s="33">
        <v>50000</v>
      </c>
      <c r="R335" s="33">
        <v>50000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54015500</v>
      </c>
      <c r="E336" s="33">
        <v>54015500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21378678</v>
      </c>
      <c r="Q336" s="33">
        <v>51444000</v>
      </c>
      <c r="R336" s="33">
        <v>51444000</v>
      </c>
      <c r="S336" s="33">
        <v>9346310</v>
      </c>
      <c r="T336" s="38">
        <f t="shared" si="78"/>
        <v>0.18167930176502606</v>
      </c>
      <c r="U336" s="38">
        <f t="shared" si="79"/>
        <v>-1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56541992</v>
      </c>
      <c r="E337" s="34">
        <f>SUM(E333:E336)</f>
        <v>56541992</v>
      </c>
      <c r="F337" s="34">
        <f>SUM(F333:F336)</f>
        <v>1032537</v>
      </c>
      <c r="G337" s="39">
        <f t="shared" si="72"/>
        <v>1.826141887608063E-2</v>
      </c>
      <c r="H337" s="34">
        <f>SUM(H333:H336)</f>
        <v>554849</v>
      </c>
      <c r="I337" s="39">
        <f t="shared" si="73"/>
        <v>9.813043021193877E-3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1587386</v>
      </c>
      <c r="O337" s="39">
        <f t="shared" si="77"/>
        <v>2.8074461897274507E-2</v>
      </c>
      <c r="P337" s="34">
        <f>SUM(P333:P336)</f>
        <v>22947838</v>
      </c>
      <c r="Q337" s="34">
        <f>SUM(Q333:Q336)</f>
        <v>53913792</v>
      </c>
      <c r="R337" s="34">
        <f>SUM(R333:R336)</f>
        <v>53913792</v>
      </c>
      <c r="S337" s="34">
        <f>SUM(S333:S336)</f>
        <v>10698711</v>
      </c>
      <c r="T337" s="39">
        <f t="shared" si="78"/>
        <v>0.19844107793419538</v>
      </c>
      <c r="U337" s="39">
        <f t="shared" si="79"/>
        <v>-0.97582129523487138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1984595218</v>
      </c>
      <c r="E338" s="34">
        <f>SUM(E302,E304:E309,E311:E316,E318:E322,E324:E331,E333:E336)</f>
        <v>1992630262</v>
      </c>
      <c r="F338" s="34">
        <f>SUM(F302,F304:F309,F311:F316,F318:F322,F324:F331,F333:F336)</f>
        <v>328822255</v>
      </c>
      <c r="G338" s="39">
        <f t="shared" si="72"/>
        <v>0.16568731599150713</v>
      </c>
      <c r="H338" s="34">
        <f>SUM(H302,H304:H309,H311:H316,H318:H322,H324:H331,H333:H336)</f>
        <v>523469707</v>
      </c>
      <c r="I338" s="39">
        <f t="shared" si="73"/>
        <v>0.26376648610870529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852291962</v>
      </c>
      <c r="O338" s="39">
        <f t="shared" si="77"/>
        <v>0.42945380210021245</v>
      </c>
      <c r="P338" s="34">
        <f>SUM(P302,P304:P309,P311:P316,P318:P322,P324:P331,P333:P336)</f>
        <v>926999695</v>
      </c>
      <c r="Q338" s="34">
        <f>SUM(Q302,Q304:Q309,Q311:Q316,Q318:Q322,Q324:Q331,Q333:Q336)</f>
        <v>2445676170</v>
      </c>
      <c r="R338" s="34">
        <f>SUM(R302,R304:R309,R311:R316,R318:R322,R324:R331,R333:R336)</f>
        <v>2445676170</v>
      </c>
      <c r="S338" s="34">
        <f>SUM(S302,S304:S309,S311:S316,S318:S322,S324:S331,S333:S336)</f>
        <v>633307297</v>
      </c>
      <c r="T338" s="39">
        <f t="shared" si="78"/>
        <v>0.2589497762494043</v>
      </c>
      <c r="U338" s="39">
        <f t="shared" si="79"/>
        <v>-0.4353075736448867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6586932883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6601867927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946205463</v>
      </c>
      <c r="G339" s="41">
        <f t="shared" si="72"/>
        <v>0.14364886963430745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1250949525</v>
      </c>
      <c r="I339" s="41">
        <f t="shared" si="73"/>
        <v>0.18991381075531144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2197154988</v>
      </c>
      <c r="O339" s="41">
        <f t="shared" si="77"/>
        <v>0.33356268038961889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2452320704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7272758264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7272758264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1495195673</v>
      </c>
      <c r="T339" s="41">
        <f t="shared" si="78"/>
        <v>0.20558852896310154</v>
      </c>
      <c r="U339" s="41">
        <f t="shared" si="79"/>
        <v>-0.48989154519652911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1" max="16383" man="1"/>
    <brk id="231" max="16383" man="1"/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47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0</v>
      </c>
      <c r="E8" s="33">
        <v>0</v>
      </c>
      <c r="F8" s="33">
        <v>448</v>
      </c>
      <c r="G8" s="38">
        <f>IF(($D8       =0),0,($F8       /$D8       ))</f>
        <v>0</v>
      </c>
      <c r="H8" s="33">
        <v>-13</v>
      </c>
      <c r="I8" s="38">
        <f>IF(($D8       =0),0,($H8       /$D8       ))</f>
        <v>0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435</v>
      </c>
      <c r="O8" s="38">
        <f>IF(($D8       =0),0,($N8       /$D8       ))</f>
        <v>0</v>
      </c>
      <c r="P8" s="33">
        <v>78612</v>
      </c>
      <c r="Q8" s="33">
        <v>3915380</v>
      </c>
      <c r="R8" s="33">
        <v>3915380</v>
      </c>
      <c r="S8" s="33">
        <v>78913</v>
      </c>
      <c r="T8" s="38">
        <f>IF(($Q8       =0),0,($S8       /$Q8       ))</f>
        <v>2.0154621007411798E-2</v>
      </c>
      <c r="U8" s="38">
        <f>IF(($P8       =0),0,(($H8       /$P8       )-1))</f>
        <v>-1.0001653691548364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1576690</v>
      </c>
      <c r="E9" s="33">
        <v>1576690</v>
      </c>
      <c r="F9" s="33">
        <v>344944</v>
      </c>
      <c r="G9" s="38">
        <f>IF(($D9       =0),0,($F9       /$D9       ))</f>
        <v>0.21877731196367073</v>
      </c>
      <c r="H9" s="33">
        <v>322435</v>
      </c>
      <c r="I9" s="38">
        <f>IF(($D9       =0),0,($H9       /$D9       ))</f>
        <v>0.20450120188496154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667379</v>
      </c>
      <c r="O9" s="38">
        <f>IF(($D9       =0),0,($N9       /$D9       ))</f>
        <v>0.42327851384863224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1576690</v>
      </c>
      <c r="E10" s="34">
        <f>SUM(E8:E9)</f>
        <v>1576690</v>
      </c>
      <c r="F10" s="34">
        <f>SUM(F8:F9)</f>
        <v>345392</v>
      </c>
      <c r="G10" s="39">
        <f t="shared" ref="G10:G54" si="0">IF(($D10      =0),0,($F10      /$D10      ))</f>
        <v>0.21906145152185907</v>
      </c>
      <c r="H10" s="34">
        <f>SUM(H8:H9)</f>
        <v>322422</v>
      </c>
      <c r="I10" s="39">
        <f t="shared" ref="I10:I54" si="1">IF(($D10      =0),0,($H10      /$D10      ))</f>
        <v>0.2044929567638534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667814</v>
      </c>
      <c r="O10" s="39">
        <f t="shared" ref="O10:O54" si="5">IF(($D10      =0),0,($N10      /$D10      ))</f>
        <v>0.42355440828571245</v>
      </c>
      <c r="P10" s="34">
        <f>SUM(P8:P9)</f>
        <v>78612</v>
      </c>
      <c r="Q10" s="34">
        <f>SUM(Q8:Q9)</f>
        <v>3915380</v>
      </c>
      <c r="R10" s="34">
        <f>SUM(R8:R9)</f>
        <v>3915380</v>
      </c>
      <c r="S10" s="34">
        <f>SUM(S8:S9)</f>
        <v>78913</v>
      </c>
      <c r="T10" s="39">
        <f t="shared" ref="T10:T54" si="6">IF(($Q10      =0),0,($S10      /$Q10      ))</f>
        <v>2.0154621007411798E-2</v>
      </c>
      <c r="U10" s="39">
        <f t="shared" ref="U10:U54" si="7">IF(($P10      =0),0,(($H10      /$P10      )-1))</f>
        <v>3.1014348954358111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2003370</v>
      </c>
      <c r="E14" s="33">
        <v>2003370</v>
      </c>
      <c r="F14" s="33">
        <v>153419</v>
      </c>
      <c r="G14" s="38">
        <f t="shared" si="0"/>
        <v>7.6580461921661999E-2</v>
      </c>
      <c r="H14" s="33">
        <v>705539</v>
      </c>
      <c r="I14" s="38">
        <f t="shared" si="1"/>
        <v>0.35217608329964012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858958</v>
      </c>
      <c r="O14" s="38">
        <f t="shared" si="5"/>
        <v>0.42875654522130213</v>
      </c>
      <c r="P14" s="33">
        <v>669617</v>
      </c>
      <c r="Q14" s="33">
        <v>2003516</v>
      </c>
      <c r="R14" s="33">
        <v>2003516</v>
      </c>
      <c r="S14" s="33">
        <v>554846</v>
      </c>
      <c r="T14" s="38">
        <f t="shared" si="6"/>
        <v>0.27693614625488394</v>
      </c>
      <c r="U14" s="38">
        <f t="shared" si="7"/>
        <v>5.3645591435103945E-2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1445624</v>
      </c>
      <c r="E16" s="33">
        <v>1445624</v>
      </c>
      <c r="F16" s="33">
        <v>400909</v>
      </c>
      <c r="G16" s="38">
        <f t="shared" si="0"/>
        <v>0.27732591600582168</v>
      </c>
      <c r="H16" s="33">
        <v>467927</v>
      </c>
      <c r="I16" s="38">
        <f t="shared" si="1"/>
        <v>0.32368513527722287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868836</v>
      </c>
      <c r="O16" s="38">
        <f t="shared" si="5"/>
        <v>0.60101105128304455</v>
      </c>
      <c r="P16" s="33">
        <v>729097</v>
      </c>
      <c r="Q16" s="33">
        <v>1388688</v>
      </c>
      <c r="R16" s="33">
        <v>1388688</v>
      </c>
      <c r="S16" s="33">
        <v>281988</v>
      </c>
      <c r="T16" s="38">
        <f t="shared" si="6"/>
        <v>0.20306073070408903</v>
      </c>
      <c r="U16" s="38">
        <f t="shared" si="7"/>
        <v>-0.35821022442829964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3448994</v>
      </c>
      <c r="E19" s="34">
        <f>SUM(E11:E18)</f>
        <v>3448994</v>
      </c>
      <c r="F19" s="34">
        <f>SUM(F11:F18)</f>
        <v>554328</v>
      </c>
      <c r="G19" s="39">
        <f t="shared" si="0"/>
        <v>0.16072164810956471</v>
      </c>
      <c r="H19" s="34">
        <f>SUM(H11:H18)</f>
        <v>1173466</v>
      </c>
      <c r="I19" s="39">
        <f t="shared" si="1"/>
        <v>0.34023428280826234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1727794</v>
      </c>
      <c r="O19" s="39">
        <f t="shared" si="5"/>
        <v>0.50095593091782709</v>
      </c>
      <c r="P19" s="34">
        <f>SUM(P11:P18)</f>
        <v>1398714</v>
      </c>
      <c r="Q19" s="34">
        <f>SUM(Q11:Q18)</f>
        <v>3392204</v>
      </c>
      <c r="R19" s="34">
        <f>SUM(R11:R18)</f>
        <v>3392204</v>
      </c>
      <c r="S19" s="34">
        <f>SUM(S11:S18)</f>
        <v>836834</v>
      </c>
      <c r="T19" s="39">
        <f t="shared" si="6"/>
        <v>0.24669330028500644</v>
      </c>
      <c r="U19" s="39">
        <f t="shared" si="7"/>
        <v>-0.1610393547215514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42000</v>
      </c>
      <c r="E23" s="33">
        <v>42000</v>
      </c>
      <c r="F23" s="33">
        <v>8261</v>
      </c>
      <c r="G23" s="38">
        <f t="shared" si="0"/>
        <v>0.19669047619047619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8261</v>
      </c>
      <c r="O23" s="38">
        <f t="shared" si="5"/>
        <v>0.19669047619047619</v>
      </c>
      <c r="P23" s="33">
        <v>8261</v>
      </c>
      <c r="Q23" s="33">
        <v>63000</v>
      </c>
      <c r="R23" s="33">
        <v>63000</v>
      </c>
      <c r="S23" s="33">
        <v>8261</v>
      </c>
      <c r="T23" s="38">
        <f t="shared" si="6"/>
        <v>0.13112698412698412</v>
      </c>
      <c r="U23" s="38">
        <f t="shared" si="7"/>
        <v>-1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42000</v>
      </c>
      <c r="E27" s="34">
        <f>SUM(E20:E26)</f>
        <v>42000</v>
      </c>
      <c r="F27" s="34">
        <f>SUM(F20:F26)</f>
        <v>8261</v>
      </c>
      <c r="G27" s="39">
        <f t="shared" si="0"/>
        <v>0.19669047619047619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8261</v>
      </c>
      <c r="O27" s="39">
        <f t="shared" si="5"/>
        <v>0.19669047619047619</v>
      </c>
      <c r="P27" s="34">
        <f>SUM(P20:P26)</f>
        <v>8261</v>
      </c>
      <c r="Q27" s="34">
        <f>SUM(Q20:Q26)</f>
        <v>63000</v>
      </c>
      <c r="R27" s="34">
        <f>SUM(R20:R26)</f>
        <v>63000</v>
      </c>
      <c r="S27" s="34">
        <f>SUM(S20:S26)</f>
        <v>8261</v>
      </c>
      <c r="T27" s="39">
        <f t="shared" si="6"/>
        <v>0.13112698412698412</v>
      </c>
      <c r="U27" s="39">
        <f t="shared" si="7"/>
        <v>-1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45482</v>
      </c>
      <c r="E33" s="33">
        <v>45482</v>
      </c>
      <c r="F33" s="33">
        <v>8359</v>
      </c>
      <c r="G33" s="38">
        <f t="shared" si="0"/>
        <v>0.1837869926564355</v>
      </c>
      <c r="H33" s="33">
        <v>14437</v>
      </c>
      <c r="I33" s="38">
        <f t="shared" si="1"/>
        <v>0.31742227694472541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22796</v>
      </c>
      <c r="O33" s="38">
        <f t="shared" si="5"/>
        <v>0.50120926960116086</v>
      </c>
      <c r="P33" s="33">
        <v>17309</v>
      </c>
      <c r="Q33" s="33">
        <v>45482</v>
      </c>
      <c r="R33" s="33">
        <v>45482</v>
      </c>
      <c r="S33" s="33">
        <v>16344</v>
      </c>
      <c r="T33" s="38">
        <f t="shared" si="6"/>
        <v>0.35935095202497691</v>
      </c>
      <c r="U33" s="38">
        <f t="shared" si="7"/>
        <v>-0.16592524120399788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1400260</v>
      </c>
      <c r="E34" s="33">
        <v>1400260</v>
      </c>
      <c r="F34" s="33">
        <v>12806</v>
      </c>
      <c r="G34" s="38">
        <f t="shared" si="0"/>
        <v>9.145444417465327E-3</v>
      </c>
      <c r="H34" s="33">
        <v>35942</v>
      </c>
      <c r="I34" s="38">
        <f t="shared" si="1"/>
        <v>2.5668090211817804E-2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48748</v>
      </c>
      <c r="O34" s="38">
        <f t="shared" si="5"/>
        <v>3.4813534629283133E-2</v>
      </c>
      <c r="P34" s="33">
        <v>89484</v>
      </c>
      <c r="Q34" s="33">
        <v>2077896</v>
      </c>
      <c r="R34" s="33">
        <v>2077896</v>
      </c>
      <c r="S34" s="33">
        <v>22130</v>
      </c>
      <c r="T34" s="38">
        <f t="shared" si="6"/>
        <v>1.0650196159961808E-2</v>
      </c>
      <c r="U34" s="38">
        <f t="shared" si="7"/>
        <v>-0.59834160296812833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1445742</v>
      </c>
      <c r="E35" s="34">
        <f>SUM(E28:E34)</f>
        <v>1445742</v>
      </c>
      <c r="F35" s="34">
        <f>SUM(F28:F34)</f>
        <v>21165</v>
      </c>
      <c r="G35" s="39">
        <f t="shared" si="0"/>
        <v>1.4639541494955532E-2</v>
      </c>
      <c r="H35" s="34">
        <f>SUM(H28:H34)</f>
        <v>50379</v>
      </c>
      <c r="I35" s="39">
        <f t="shared" si="1"/>
        <v>3.4846466381968567E-2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71544</v>
      </c>
      <c r="O35" s="39">
        <f t="shared" si="5"/>
        <v>4.9486007876924101E-2</v>
      </c>
      <c r="P35" s="34">
        <f>SUM(P28:P34)</f>
        <v>106793</v>
      </c>
      <c r="Q35" s="34">
        <f>SUM(Q28:Q34)</f>
        <v>2123378</v>
      </c>
      <c r="R35" s="34">
        <f>SUM(R28:R34)</f>
        <v>2123378</v>
      </c>
      <c r="S35" s="34">
        <f>SUM(S28:S34)</f>
        <v>38474</v>
      </c>
      <c r="T35" s="39">
        <f t="shared" si="6"/>
        <v>1.811924207559841E-2</v>
      </c>
      <c r="U35" s="39">
        <f t="shared" si="7"/>
        <v>-0.52825559727697513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6500000</v>
      </c>
      <c r="E39" s="33">
        <v>6500000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3942353</v>
      </c>
      <c r="R39" s="33">
        <v>3942353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6500000</v>
      </c>
      <c r="E40" s="34">
        <f>SUM(E36:E39)</f>
        <v>6500000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0</v>
      </c>
      <c r="Q40" s="34">
        <f>SUM(Q36:Q39)</f>
        <v>3942353</v>
      </c>
      <c r="R40" s="34">
        <f>SUM(R36:R39)</f>
        <v>3942353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14495177</v>
      </c>
      <c r="E46" s="33">
        <v>14495177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16041164</v>
      </c>
      <c r="R46" s="33">
        <v>16041164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14495177</v>
      </c>
      <c r="E47" s="34">
        <f>SUM(E41:E46)</f>
        <v>14495177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16041164</v>
      </c>
      <c r="R47" s="34">
        <f>SUM(R41:R46)</f>
        <v>16041164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27508603</v>
      </c>
      <c r="E54" s="34">
        <f>SUM(E8:E9,E11:E18,E20:E26,E28:E34,E36:E39,E41:E46,E48:E52)</f>
        <v>27508603</v>
      </c>
      <c r="F54" s="34">
        <f>SUM(F8:F9,F11:F18,F20:F26,F28:F34,F36:F39,F41:F46,F48:F52)</f>
        <v>929146</v>
      </c>
      <c r="G54" s="39">
        <f t="shared" si="0"/>
        <v>3.3776560736290387E-2</v>
      </c>
      <c r="H54" s="34">
        <f>SUM(H8:H9,H11:H18,H20:H26,H28:H34,H36:H39,H41:H46,H48:H52)</f>
        <v>1546267</v>
      </c>
      <c r="I54" s="39">
        <f t="shared" si="1"/>
        <v>5.6210306281274991E-2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2475413</v>
      </c>
      <c r="O54" s="39">
        <f t="shared" si="5"/>
        <v>8.9986867017565378E-2</v>
      </c>
      <c r="P54" s="34">
        <f>SUM(P8:P9,P11:P18,P20:P26,P28:P34,P36:P39,P41:P46,P48:P52)</f>
        <v>1592380</v>
      </c>
      <c r="Q54" s="34">
        <f>SUM(Q8:Q9,Q11:Q18,Q20:Q26,Q28:Q34,Q36:Q39,Q41:Q46,Q48:Q52)</f>
        <v>29477479</v>
      </c>
      <c r="R54" s="34">
        <f>SUM(R8:R9,R11:R18,R20:R26,R28:R34,R36:R39,R41:R46,R48:R52)</f>
        <v>29477479</v>
      </c>
      <c r="S54" s="34">
        <f>SUM(S8:S9,S11:S18,S20:S26,S28:S34,S36:S39,S41:S46,S48:S52)</f>
        <v>962482</v>
      </c>
      <c r="T54" s="39">
        <f t="shared" si="6"/>
        <v>3.265143535510618E-2</v>
      </c>
      <c r="U54" s="39">
        <f t="shared" si="7"/>
        <v>-2.8958540046973735E-2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412139</v>
      </c>
      <c r="E57" s="33">
        <v>412139</v>
      </c>
      <c r="F57" s="33">
        <v>59149</v>
      </c>
      <c r="G57" s="38">
        <f t="shared" ref="G57:G85" si="8">IF(($D57      =0),0,($F57      /$D57      ))</f>
        <v>0.14351711437160763</v>
      </c>
      <c r="H57" s="33">
        <v>73508</v>
      </c>
      <c r="I57" s="38">
        <f t="shared" ref="I57:I85" si="9">IF(($D57      =0),0,($H57      /$D57      ))</f>
        <v>0.17835730178410683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132657</v>
      </c>
      <c r="O57" s="38">
        <f t="shared" ref="O57:O85" si="13">IF(($D57      =0),0,($N57      /$D57      ))</f>
        <v>0.32187441615571444</v>
      </c>
      <c r="P57" s="33">
        <v>282251</v>
      </c>
      <c r="Q57" s="33">
        <v>387972</v>
      </c>
      <c r="R57" s="33">
        <v>387972</v>
      </c>
      <c r="S57" s="33">
        <v>101462</v>
      </c>
      <c r="T57" s="38">
        <f t="shared" ref="T57:T85" si="14">IF(($Q57      =0),0,($S57      /$Q57      ))</f>
        <v>0.26151887249595329</v>
      </c>
      <c r="U57" s="38">
        <f t="shared" ref="U57:U85" si="15">IF(($P57      =0),0,(($H57      /$P57      )-1))</f>
        <v>-0.73956513883033193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412139</v>
      </c>
      <c r="E58" s="34">
        <f>E57</f>
        <v>412139</v>
      </c>
      <c r="F58" s="34">
        <f>F57</f>
        <v>59149</v>
      </c>
      <c r="G58" s="39">
        <f t="shared" si="8"/>
        <v>0.14351711437160763</v>
      </c>
      <c r="H58" s="34">
        <f>H57</f>
        <v>73508</v>
      </c>
      <c r="I58" s="39">
        <f t="shared" si="9"/>
        <v>0.17835730178410683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132657</v>
      </c>
      <c r="O58" s="39">
        <f t="shared" si="13"/>
        <v>0.32187441615571444</v>
      </c>
      <c r="P58" s="34">
        <f>P57</f>
        <v>282251</v>
      </c>
      <c r="Q58" s="34">
        <f>Q57</f>
        <v>387972</v>
      </c>
      <c r="R58" s="34">
        <f>R57</f>
        <v>387972</v>
      </c>
      <c r="S58" s="34">
        <f>S57</f>
        <v>101462</v>
      </c>
      <c r="T58" s="39">
        <f t="shared" si="14"/>
        <v>0.26151887249595329</v>
      </c>
      <c r="U58" s="39">
        <f t="shared" si="15"/>
        <v>-0.73956513883033193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0</v>
      </c>
      <c r="E70" s="34">
        <f>SUM(E64:E69)</f>
        <v>0</v>
      </c>
      <c r="F70" s="34">
        <f>SUM(F64:F69)</f>
        <v>0</v>
      </c>
      <c r="G70" s="39">
        <f t="shared" si="8"/>
        <v>0</v>
      </c>
      <c r="H70" s="34">
        <f>SUM(H64:H69)</f>
        <v>0</v>
      </c>
      <c r="I70" s="39">
        <f t="shared" si="9"/>
        <v>0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0</v>
      </c>
      <c r="O70" s="39">
        <f t="shared" si="13"/>
        <v>0</v>
      </c>
      <c r="P70" s="34">
        <f>SUM(P64:P69)</f>
        <v>0</v>
      </c>
      <c r="Q70" s="34">
        <f>SUM(Q64:Q69)</f>
        <v>0</v>
      </c>
      <c r="R70" s="34">
        <f>SUM(R64:R69)</f>
        <v>0</v>
      </c>
      <c r="S70" s="34">
        <f>SUM(S64:S69)</f>
        <v>0</v>
      </c>
      <c r="T70" s="39">
        <f t="shared" si="14"/>
        <v>0</v>
      </c>
      <c r="U70" s="39">
        <f t="shared" si="15"/>
        <v>0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898880</v>
      </c>
      <c r="E72" s="33">
        <v>898880</v>
      </c>
      <c r="F72" s="33">
        <v>607827</v>
      </c>
      <c r="G72" s="38">
        <f t="shared" si="8"/>
        <v>0.67620483268066933</v>
      </c>
      <c r="H72" s="33">
        <v>298821</v>
      </c>
      <c r="I72" s="38">
        <f t="shared" si="9"/>
        <v>0.33243703275186898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906648</v>
      </c>
      <c r="O72" s="38">
        <f t="shared" si="13"/>
        <v>1.0086418654325382</v>
      </c>
      <c r="P72" s="33">
        <v>894228</v>
      </c>
      <c r="Q72" s="33">
        <v>848000</v>
      </c>
      <c r="R72" s="33">
        <v>848000</v>
      </c>
      <c r="S72" s="33">
        <v>298734</v>
      </c>
      <c r="T72" s="38">
        <f t="shared" si="14"/>
        <v>0.3522806603773585</v>
      </c>
      <c r="U72" s="38">
        <f t="shared" si="15"/>
        <v>-0.66583354580710963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898880</v>
      </c>
      <c r="E78" s="34">
        <f>SUM(E71:E77)</f>
        <v>898880</v>
      </c>
      <c r="F78" s="34">
        <f>SUM(F71:F77)</f>
        <v>607827</v>
      </c>
      <c r="G78" s="39">
        <f t="shared" si="8"/>
        <v>0.67620483268066933</v>
      </c>
      <c r="H78" s="34">
        <f>SUM(H71:H77)</f>
        <v>298821</v>
      </c>
      <c r="I78" s="39">
        <f t="shared" si="9"/>
        <v>0.33243703275186898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906648</v>
      </c>
      <c r="O78" s="39">
        <f t="shared" si="13"/>
        <v>1.0086418654325382</v>
      </c>
      <c r="P78" s="34">
        <f>SUM(P71:P77)</f>
        <v>894228</v>
      </c>
      <c r="Q78" s="34">
        <f>SUM(Q71:Q77)</f>
        <v>848000</v>
      </c>
      <c r="R78" s="34">
        <f>SUM(R71:R77)</f>
        <v>848000</v>
      </c>
      <c r="S78" s="34">
        <f>SUM(S71:S77)</f>
        <v>298734</v>
      </c>
      <c r="T78" s="39">
        <f t="shared" si="14"/>
        <v>0.3522806603773585</v>
      </c>
      <c r="U78" s="39">
        <f t="shared" si="15"/>
        <v>-0.66583354580710963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15682028</v>
      </c>
      <c r="E82" s="33">
        <v>15682028</v>
      </c>
      <c r="F82" s="33">
        <v>5901701</v>
      </c>
      <c r="G82" s="38">
        <f t="shared" si="8"/>
        <v>0.37633531836571138</v>
      </c>
      <c r="H82" s="33">
        <v>5534007</v>
      </c>
      <c r="I82" s="38">
        <f t="shared" si="9"/>
        <v>0.35288847845444482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11435708</v>
      </c>
      <c r="O82" s="38">
        <f t="shared" si="13"/>
        <v>0.72922379682015614</v>
      </c>
      <c r="P82" s="33">
        <v>793557</v>
      </c>
      <c r="Q82" s="33">
        <v>15093386</v>
      </c>
      <c r="R82" s="33">
        <v>15093386</v>
      </c>
      <c r="S82" s="33">
        <v>-2326629</v>
      </c>
      <c r="T82" s="38">
        <f t="shared" si="14"/>
        <v>-0.15414890999276107</v>
      </c>
      <c r="U82" s="38">
        <f t="shared" si="15"/>
        <v>5.9736729686714378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15682028</v>
      </c>
      <c r="E84" s="34">
        <f>SUM(E79:E83)</f>
        <v>15682028</v>
      </c>
      <c r="F84" s="34">
        <f>SUM(F79:F83)</f>
        <v>5901701</v>
      </c>
      <c r="G84" s="39">
        <f t="shared" si="8"/>
        <v>0.37633531836571138</v>
      </c>
      <c r="H84" s="34">
        <f>SUM(H79:H83)</f>
        <v>5534007</v>
      </c>
      <c r="I84" s="39">
        <f t="shared" si="9"/>
        <v>0.35288847845444482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11435708</v>
      </c>
      <c r="O84" s="39">
        <f t="shared" si="13"/>
        <v>0.72922379682015614</v>
      </c>
      <c r="P84" s="34">
        <f>SUM(P79:P83)</f>
        <v>793557</v>
      </c>
      <c r="Q84" s="34">
        <f>SUM(Q79:Q83)</f>
        <v>15093386</v>
      </c>
      <c r="R84" s="34">
        <f>SUM(R79:R83)</f>
        <v>15093386</v>
      </c>
      <c r="S84" s="34">
        <f>SUM(S79:S83)</f>
        <v>-2326629</v>
      </c>
      <c r="T84" s="39">
        <f t="shared" si="14"/>
        <v>-0.15414890999276107</v>
      </c>
      <c r="U84" s="39">
        <f t="shared" si="15"/>
        <v>5.9736729686714378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16993047</v>
      </c>
      <c r="E85" s="34">
        <f>SUM(E57,E59:E62,E64:E69,E71:E77,E79:E83)</f>
        <v>16993047</v>
      </c>
      <c r="F85" s="34">
        <f>SUM(F57,F59:F62,F64:F69,F71:F77,F79:F83)</f>
        <v>6568677</v>
      </c>
      <c r="G85" s="39">
        <f t="shared" si="8"/>
        <v>0.38655086400926214</v>
      </c>
      <c r="H85" s="34">
        <f>SUM(H57,H59:H62,H64:H69,H71:H77,H79:H83)</f>
        <v>5906336</v>
      </c>
      <c r="I85" s="39">
        <f t="shared" si="9"/>
        <v>0.34757368704976804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12475013</v>
      </c>
      <c r="O85" s="39">
        <f t="shared" si="13"/>
        <v>0.73412455105903018</v>
      </c>
      <c r="P85" s="34">
        <f>SUM(P57,P59:P62,P64:P69,P71:P77,P79:P83)</f>
        <v>1970036</v>
      </c>
      <c r="Q85" s="34">
        <f>SUM(Q57,Q59:Q62,Q64:Q69,Q71:Q77,Q79:Q83)</f>
        <v>16329358</v>
      </c>
      <c r="R85" s="34">
        <f>SUM(R57,R59:R62,R64:R69,R71:R77,R79:R83)</f>
        <v>16329358</v>
      </c>
      <c r="S85" s="34">
        <f>SUM(S57,S59:S62,S64:S69,S71:S77,S79:S83)</f>
        <v>-1926433</v>
      </c>
      <c r="T85" s="39">
        <f t="shared" si="14"/>
        <v>-0.11797359087846565</v>
      </c>
      <c r="U85" s="39">
        <f t="shared" si="15"/>
        <v>1.9980853141769996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0</v>
      </c>
      <c r="E88" s="33">
        <v>0</v>
      </c>
      <c r="F88" s="33">
        <v>0</v>
      </c>
      <c r="G88" s="38">
        <f t="shared" ref="G88:G99" si="16">IF(($D88      =0),0,($F88      /$D88      ))</f>
        <v>0</v>
      </c>
      <c r="H88" s="33">
        <v>0</v>
      </c>
      <c r="I88" s="38">
        <f t="shared" ref="I88:I99" si="17">IF(($D88      =0),0,($H88      /$D88      ))</f>
        <v>0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0</v>
      </c>
      <c r="O88" s="38">
        <f t="shared" ref="O88:O99" si="21">IF(($D88      =0),0,($N88      /$D88      ))</f>
        <v>0</v>
      </c>
      <c r="P88" s="33">
        <v>0</v>
      </c>
      <c r="Q88" s="33">
        <v>5</v>
      </c>
      <c r="R88" s="33">
        <v>5</v>
      </c>
      <c r="S88" s="33">
        <v>0</v>
      </c>
      <c r="T88" s="38">
        <f t="shared" ref="T88:T99" si="22">IF(($Q88      =0),0,($S88      /$Q88      ))</f>
        <v>0</v>
      </c>
      <c r="U88" s="38">
        <f t="shared" ref="U88:U99" si="23">IF(($P88      =0),0,(($H88      /$P88      )-1))</f>
        <v>0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1231000</v>
      </c>
      <c r="E89" s="33">
        <v>1231000</v>
      </c>
      <c r="F89" s="33">
        <v>548304</v>
      </c>
      <c r="G89" s="38">
        <f t="shared" si="16"/>
        <v>0.44541348497156785</v>
      </c>
      <c r="H89" s="33">
        <v>517944</v>
      </c>
      <c r="I89" s="38">
        <f t="shared" si="17"/>
        <v>0.42075060926076363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1066248</v>
      </c>
      <c r="O89" s="38">
        <f t="shared" si="21"/>
        <v>0.86616409423233143</v>
      </c>
      <c r="P89" s="33">
        <v>825952</v>
      </c>
      <c r="Q89" s="33">
        <v>1361321</v>
      </c>
      <c r="R89" s="33">
        <v>1361321</v>
      </c>
      <c r="S89" s="33">
        <v>565057</v>
      </c>
      <c r="T89" s="38">
        <f t="shared" si="22"/>
        <v>0.4150799113508129</v>
      </c>
      <c r="U89" s="38">
        <f t="shared" si="23"/>
        <v>-0.3729127116345744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10036697</v>
      </c>
      <c r="E90" s="33">
        <v>10036697</v>
      </c>
      <c r="F90" s="33">
        <v>1814087</v>
      </c>
      <c r="G90" s="38">
        <f t="shared" si="16"/>
        <v>0.1807454185375926</v>
      </c>
      <c r="H90" s="33">
        <v>-1007793</v>
      </c>
      <c r="I90" s="38">
        <f t="shared" si="17"/>
        <v>-0.10041082240502029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806294</v>
      </c>
      <c r="O90" s="38">
        <f t="shared" si="21"/>
        <v>8.0334596132572295E-2</v>
      </c>
      <c r="P90" s="33">
        <v>1062182</v>
      </c>
      <c r="Q90" s="33">
        <v>9641991</v>
      </c>
      <c r="R90" s="33">
        <v>9641991</v>
      </c>
      <c r="S90" s="33">
        <v>457366</v>
      </c>
      <c r="T90" s="38">
        <f t="shared" si="22"/>
        <v>4.7434808848089573E-2</v>
      </c>
      <c r="U90" s="38">
        <f t="shared" si="23"/>
        <v>-1.9487950275941412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11267697</v>
      </c>
      <c r="E91" s="34">
        <f>SUM(E88:E90)</f>
        <v>11267697</v>
      </c>
      <c r="F91" s="34">
        <f>SUM(F88:F90)</f>
        <v>2362391</v>
      </c>
      <c r="G91" s="39">
        <f t="shared" si="16"/>
        <v>0.20966050116541118</v>
      </c>
      <c r="H91" s="34">
        <f>SUM(H88:H90)</f>
        <v>-489849</v>
      </c>
      <c r="I91" s="39">
        <f t="shared" si="17"/>
        <v>-4.3473746232260239E-2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1872542</v>
      </c>
      <c r="O91" s="39">
        <f t="shared" si="21"/>
        <v>0.16618675493315094</v>
      </c>
      <c r="P91" s="34">
        <f>SUM(P88:P90)</f>
        <v>1888134</v>
      </c>
      <c r="Q91" s="34">
        <f>SUM(Q88:Q90)</f>
        <v>11003317</v>
      </c>
      <c r="R91" s="34">
        <f>SUM(R88:R90)</f>
        <v>11003317</v>
      </c>
      <c r="S91" s="34">
        <f>SUM(S88:S90)</f>
        <v>1022423</v>
      </c>
      <c r="T91" s="39">
        <f t="shared" si="22"/>
        <v>9.2919525993843496E-2</v>
      </c>
      <c r="U91" s="39">
        <f t="shared" si="23"/>
        <v>-1.2594355061664055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3081089</v>
      </c>
      <c r="E93" s="33">
        <v>3081089</v>
      </c>
      <c r="F93" s="33">
        <v>0</v>
      </c>
      <c r="G93" s="38">
        <f t="shared" si="16"/>
        <v>0</v>
      </c>
      <c r="H93" s="33">
        <v>1716361</v>
      </c>
      <c r="I93" s="38">
        <f t="shared" si="17"/>
        <v>0.55706310333781339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1716361</v>
      </c>
      <c r="O93" s="38">
        <f t="shared" si="21"/>
        <v>0.55706310333781339</v>
      </c>
      <c r="P93" s="33">
        <v>831</v>
      </c>
      <c r="Q93" s="33">
        <v>3081089</v>
      </c>
      <c r="R93" s="33">
        <v>3081089</v>
      </c>
      <c r="S93" s="33">
        <v>831</v>
      </c>
      <c r="T93" s="38">
        <f t="shared" si="22"/>
        <v>2.6970983311420087E-4</v>
      </c>
      <c r="U93" s="38">
        <f t="shared" si="23"/>
        <v>2064.4163658243083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3081089</v>
      </c>
      <c r="E96" s="34">
        <f>SUM(E92:E95)</f>
        <v>3081089</v>
      </c>
      <c r="F96" s="34">
        <f>SUM(F92:F95)</f>
        <v>0</v>
      </c>
      <c r="G96" s="39">
        <f t="shared" si="16"/>
        <v>0</v>
      </c>
      <c r="H96" s="34">
        <f>SUM(H92:H95)</f>
        <v>1716361</v>
      </c>
      <c r="I96" s="39">
        <f t="shared" si="17"/>
        <v>0.55706310333781339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1716361</v>
      </c>
      <c r="O96" s="39">
        <f t="shared" si="21"/>
        <v>0.55706310333781339</v>
      </c>
      <c r="P96" s="34">
        <f>SUM(P92:P95)</f>
        <v>831</v>
      </c>
      <c r="Q96" s="34">
        <f>SUM(Q92:Q95)</f>
        <v>3081089</v>
      </c>
      <c r="R96" s="34">
        <f>SUM(R92:R95)</f>
        <v>3081089</v>
      </c>
      <c r="S96" s="34">
        <f>SUM(S92:S95)</f>
        <v>831</v>
      </c>
      <c r="T96" s="39">
        <f t="shared" si="22"/>
        <v>2.6970983311420087E-4</v>
      </c>
      <c r="U96" s="39">
        <f t="shared" si="23"/>
        <v>2064.4163658243083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0</v>
      </c>
      <c r="E97" s="33">
        <v>0</v>
      </c>
      <c r="F97" s="33">
        <v>37</v>
      </c>
      <c r="G97" s="38">
        <f t="shared" si="16"/>
        <v>0</v>
      </c>
      <c r="H97" s="33">
        <v>0</v>
      </c>
      <c r="I97" s="38">
        <f t="shared" si="17"/>
        <v>0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37</v>
      </c>
      <c r="O97" s="38">
        <f t="shared" si="21"/>
        <v>0</v>
      </c>
      <c r="P97" s="33">
        <v>0</v>
      </c>
      <c r="Q97" s="33">
        <v>0</v>
      </c>
      <c r="R97" s="33">
        <v>0</v>
      </c>
      <c r="S97" s="33">
        <v>0</v>
      </c>
      <c r="T97" s="38">
        <f t="shared" si="22"/>
        <v>0</v>
      </c>
      <c r="U97" s="38">
        <f t="shared" si="23"/>
        <v>0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0</v>
      </c>
      <c r="E99" s="33">
        <v>0</v>
      </c>
      <c r="F99" s="33">
        <v>0</v>
      </c>
      <c r="G99" s="38">
        <f t="shared" si="16"/>
        <v>0</v>
      </c>
      <c r="H99" s="33">
        <v>0</v>
      </c>
      <c r="I99" s="38">
        <f t="shared" si="17"/>
        <v>0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0</v>
      </c>
      <c r="O99" s="38">
        <f t="shared" si="21"/>
        <v>0</v>
      </c>
      <c r="P99" s="33">
        <v>0</v>
      </c>
      <c r="Q99" s="33">
        <v>0</v>
      </c>
      <c r="R99" s="33">
        <v>0</v>
      </c>
      <c r="S99" s="33">
        <v>0</v>
      </c>
      <c r="T99" s="38">
        <f t="shared" si="22"/>
        <v>0</v>
      </c>
      <c r="U99" s="38">
        <f t="shared" si="23"/>
        <v>0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0</v>
      </c>
      <c r="E101" s="34">
        <f>SUM(E97:E100)</f>
        <v>0</v>
      </c>
      <c r="F101" s="34">
        <f>SUM(F97:F100)</f>
        <v>37</v>
      </c>
      <c r="G101" s="39">
        <f>IF(($D101     =0),0,($F101     /$D101     ))</f>
        <v>0</v>
      </c>
      <c r="H101" s="34">
        <f>SUM(H97:H100)</f>
        <v>0</v>
      </c>
      <c r="I101" s="39">
        <f>IF(($D101     =0),0,($H101     /$D101     ))</f>
        <v>0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37</v>
      </c>
      <c r="O101" s="39">
        <f>IF(($D101     =0),0,($N101     /$D101     ))</f>
        <v>0</v>
      </c>
      <c r="P101" s="34">
        <f>SUM(P97:P100)</f>
        <v>0</v>
      </c>
      <c r="Q101" s="34">
        <f>SUM(Q97:Q100)</f>
        <v>0</v>
      </c>
      <c r="R101" s="34">
        <f>SUM(R97:R100)</f>
        <v>0</v>
      </c>
      <c r="S101" s="34">
        <f>SUM(S97:S100)</f>
        <v>0</v>
      </c>
      <c r="T101" s="39">
        <f>IF(($Q101     =0),0,($S101     /$Q101     ))</f>
        <v>0</v>
      </c>
      <c r="U101" s="39">
        <f>IF(($P101     =0),0,(($H101     /$P101     )-1))</f>
        <v>0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14348786</v>
      </c>
      <c r="E102" s="34">
        <f>SUM(E88:E90,E92:E95,E97:E100)</f>
        <v>14348786</v>
      </c>
      <c r="F102" s="34">
        <f>SUM(F88:F90,F92:F95,F97:F100)</f>
        <v>2362428</v>
      </c>
      <c r="G102" s="39">
        <f>IF(($D102     =0),0,($F102     /$D102     ))</f>
        <v>0.1646430576078004</v>
      </c>
      <c r="H102" s="34">
        <f>SUM(H88:H90,H92:H95,H97:H100)</f>
        <v>1226512</v>
      </c>
      <c r="I102" s="39">
        <f>IF(($D102     =0),0,($H102     /$D102     ))</f>
        <v>8.5478450929576899E-2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3588940</v>
      </c>
      <c r="O102" s="39">
        <f>IF(($D102     =0),0,($N102     /$D102     ))</f>
        <v>0.2501215085373773</v>
      </c>
      <c r="P102" s="34">
        <f>SUM(P88:P90,P92:P95,P97:P100)</f>
        <v>1888965</v>
      </c>
      <c r="Q102" s="34">
        <f>SUM(Q88:Q90,Q92:Q95,Q97:Q100)</f>
        <v>14084406</v>
      </c>
      <c r="R102" s="34">
        <f>SUM(R88:R90,R92:R95,R97:R100)</f>
        <v>14084406</v>
      </c>
      <c r="S102" s="34">
        <f>SUM(S88:S90,S92:S95,S97:S100)</f>
        <v>1023254</v>
      </c>
      <c r="T102" s="39">
        <f>IF(($Q102     =0),0,($S102     /$Q102     ))</f>
        <v>7.2651555202257023E-2</v>
      </c>
      <c r="U102" s="39">
        <f>IF(($P102     =0),0,(($H102     /$P102     )-1))</f>
        <v>-0.35069628076751025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222000</v>
      </c>
      <c r="E105" s="33">
        <v>222000</v>
      </c>
      <c r="F105" s="33">
        <v>264000</v>
      </c>
      <c r="G105" s="38">
        <f t="shared" ref="G105:G136" si="24">IF(($D105     =0),0,($F105     /$D105     ))</f>
        <v>1.1891891891891893</v>
      </c>
      <c r="H105" s="33">
        <v>750447</v>
      </c>
      <c r="I105" s="38">
        <f t="shared" ref="I105:I136" si="25">IF(($D105     =0),0,($H105     /$D105     ))</f>
        <v>3.3803918918918918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1014447</v>
      </c>
      <c r="O105" s="38">
        <f t="shared" ref="O105:O136" si="29">IF(($D105     =0),0,($N105     /$D105     ))</f>
        <v>4.5695810810810809</v>
      </c>
      <c r="P105" s="33">
        <v>42000</v>
      </c>
      <c r="Q105" s="33">
        <v>1769050</v>
      </c>
      <c r="R105" s="33">
        <v>1769050</v>
      </c>
      <c r="S105" s="33">
        <v>20000</v>
      </c>
      <c r="T105" s="38">
        <f t="shared" ref="T105:T136" si="30">IF(($Q105     =0),0,($S105     /$Q105     ))</f>
        <v>1.1305502953562646E-2</v>
      </c>
      <c r="U105" s="38">
        <f t="shared" ref="U105:U136" si="31">IF(($P105     =0),0,(($H105     /$P105     )-1))</f>
        <v>16.867785714285713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222000</v>
      </c>
      <c r="E106" s="34">
        <f>E105</f>
        <v>222000</v>
      </c>
      <c r="F106" s="34">
        <f>F105</f>
        <v>264000</v>
      </c>
      <c r="G106" s="39">
        <f t="shared" si="24"/>
        <v>1.1891891891891893</v>
      </c>
      <c r="H106" s="34">
        <f>H105</f>
        <v>750447</v>
      </c>
      <c r="I106" s="39">
        <f t="shared" si="25"/>
        <v>3.3803918918918918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1014447</v>
      </c>
      <c r="O106" s="39">
        <f t="shared" si="29"/>
        <v>4.5695810810810809</v>
      </c>
      <c r="P106" s="34">
        <f>P105</f>
        <v>42000</v>
      </c>
      <c r="Q106" s="34">
        <f>Q105</f>
        <v>1769050</v>
      </c>
      <c r="R106" s="34">
        <f>R105</f>
        <v>1769050</v>
      </c>
      <c r="S106" s="34">
        <f>S105</f>
        <v>20000</v>
      </c>
      <c r="T106" s="39">
        <f t="shared" si="30"/>
        <v>1.1305502953562646E-2</v>
      </c>
      <c r="U106" s="39">
        <f t="shared" si="31"/>
        <v>16.867785714285713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349360</v>
      </c>
      <c r="E110" s="33">
        <v>349360</v>
      </c>
      <c r="F110" s="33">
        <v>67984</v>
      </c>
      <c r="G110" s="38">
        <f t="shared" si="24"/>
        <v>0.19459583237920769</v>
      </c>
      <c r="H110" s="33">
        <v>146258</v>
      </c>
      <c r="I110" s="38">
        <f t="shared" si="25"/>
        <v>0.41864552324250059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214242</v>
      </c>
      <c r="O110" s="38">
        <f t="shared" si="29"/>
        <v>0.61324135562170823</v>
      </c>
      <c r="P110" s="33">
        <v>208035</v>
      </c>
      <c r="Q110" s="33">
        <v>349368</v>
      </c>
      <c r="R110" s="33">
        <v>349368</v>
      </c>
      <c r="S110" s="33">
        <v>142199</v>
      </c>
      <c r="T110" s="38">
        <f t="shared" si="30"/>
        <v>0.40701781502598977</v>
      </c>
      <c r="U110" s="38">
        <f t="shared" si="31"/>
        <v>-0.29695483932992039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19488080</v>
      </c>
      <c r="E111" s="33">
        <v>19488080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11500</v>
      </c>
      <c r="Q111" s="33">
        <v>20708678</v>
      </c>
      <c r="R111" s="33">
        <v>20708678</v>
      </c>
      <c r="S111" s="33">
        <v>11500</v>
      </c>
      <c r="T111" s="38">
        <f t="shared" si="30"/>
        <v>5.5532274923585177E-4</v>
      </c>
      <c r="U111" s="38">
        <f t="shared" si="31"/>
        <v>-1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19837440</v>
      </c>
      <c r="E112" s="34">
        <f>SUM(E107:E111)</f>
        <v>19837440</v>
      </c>
      <c r="F112" s="34">
        <f>SUM(F107:F111)</f>
        <v>67984</v>
      </c>
      <c r="G112" s="39">
        <f t="shared" si="24"/>
        <v>3.4270551038843721E-3</v>
      </c>
      <c r="H112" s="34">
        <f>SUM(H107:H111)</f>
        <v>146258</v>
      </c>
      <c r="I112" s="39">
        <f t="shared" si="25"/>
        <v>7.3728263324299914E-3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214242</v>
      </c>
      <c r="O112" s="39">
        <f t="shared" si="29"/>
        <v>1.0799881436314364E-2</v>
      </c>
      <c r="P112" s="34">
        <f>SUM(P107:P111)</f>
        <v>219535</v>
      </c>
      <c r="Q112" s="34">
        <f>SUM(Q107:Q111)</f>
        <v>21058046</v>
      </c>
      <c r="R112" s="34">
        <f>SUM(R107:R111)</f>
        <v>21058046</v>
      </c>
      <c r="S112" s="34">
        <f>SUM(S107:S111)</f>
        <v>153699</v>
      </c>
      <c r="T112" s="39">
        <f t="shared" si="30"/>
        <v>7.2988253516019482E-3</v>
      </c>
      <c r="U112" s="39">
        <f t="shared" si="31"/>
        <v>-0.3337827681235338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114144</v>
      </c>
      <c r="E117" s="33">
        <v>114144</v>
      </c>
      <c r="F117" s="33">
        <v>0</v>
      </c>
      <c r="G117" s="38">
        <f t="shared" si="24"/>
        <v>0</v>
      </c>
      <c r="H117" s="33">
        <v>22500</v>
      </c>
      <c r="I117" s="38">
        <f t="shared" si="25"/>
        <v>0.19711942809083263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22500</v>
      </c>
      <c r="O117" s="38">
        <f t="shared" si="29"/>
        <v>0.19711942809083263</v>
      </c>
      <c r="P117" s="33">
        <v>58897</v>
      </c>
      <c r="Q117" s="33">
        <v>108347</v>
      </c>
      <c r="R117" s="33">
        <v>108347</v>
      </c>
      <c r="S117" s="33">
        <v>15250</v>
      </c>
      <c r="T117" s="38">
        <f t="shared" si="30"/>
        <v>0.14075147442937969</v>
      </c>
      <c r="U117" s="38">
        <f t="shared" si="31"/>
        <v>-0.61797714654396652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114144</v>
      </c>
      <c r="E121" s="34">
        <f>SUM(E113:E120)</f>
        <v>114144</v>
      </c>
      <c r="F121" s="34">
        <f>SUM(F113:F120)</f>
        <v>0</v>
      </c>
      <c r="G121" s="39">
        <f t="shared" si="24"/>
        <v>0</v>
      </c>
      <c r="H121" s="34">
        <f>SUM(H113:H120)</f>
        <v>22500</v>
      </c>
      <c r="I121" s="39">
        <f t="shared" si="25"/>
        <v>0.19711942809083263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22500</v>
      </c>
      <c r="O121" s="39">
        <f t="shared" si="29"/>
        <v>0.19711942809083263</v>
      </c>
      <c r="P121" s="34">
        <f>SUM(P113:P120)</f>
        <v>58897</v>
      </c>
      <c r="Q121" s="34">
        <f>SUM(Q113:Q120)</f>
        <v>108347</v>
      </c>
      <c r="R121" s="34">
        <f>SUM(R113:R120)</f>
        <v>108347</v>
      </c>
      <c r="S121" s="34">
        <f>SUM(S113:S120)</f>
        <v>15250</v>
      </c>
      <c r="T121" s="39">
        <f t="shared" si="30"/>
        <v>0.14075147442937969</v>
      </c>
      <c r="U121" s="39">
        <f t="shared" si="31"/>
        <v>-0.61797714654396652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0</v>
      </c>
      <c r="E133" s="33">
        <v>0</v>
      </c>
      <c r="F133" s="33">
        <v>0</v>
      </c>
      <c r="G133" s="38">
        <f t="shared" si="24"/>
        <v>0</v>
      </c>
      <c r="H133" s="33">
        <v>0</v>
      </c>
      <c r="I133" s="38">
        <f t="shared" si="25"/>
        <v>0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0</v>
      </c>
      <c r="O133" s="38">
        <f t="shared" si="29"/>
        <v>0</v>
      </c>
      <c r="P133" s="33">
        <v>0</v>
      </c>
      <c r="Q133" s="33">
        <v>0</v>
      </c>
      <c r="R133" s="33">
        <v>0</v>
      </c>
      <c r="S133" s="33">
        <v>0</v>
      </c>
      <c r="T133" s="38">
        <f t="shared" si="30"/>
        <v>0</v>
      </c>
      <c r="U133" s="38">
        <f t="shared" si="31"/>
        <v>0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0</v>
      </c>
      <c r="E137" s="34">
        <f>SUM(E133:E136)</f>
        <v>0</v>
      </c>
      <c r="F137" s="34">
        <f>SUM(F133:F136)</f>
        <v>0</v>
      </c>
      <c r="G137" s="39">
        <f t="shared" ref="G137:G170" si="32">IF(($D137     =0),0,($F137     /$D137     ))</f>
        <v>0</v>
      </c>
      <c r="H137" s="34">
        <f>SUM(H133:H136)</f>
        <v>0</v>
      </c>
      <c r="I137" s="39">
        <f t="shared" ref="I137:I170" si="33">IF(($D137     =0),0,($H137     /$D137     ))</f>
        <v>0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0</v>
      </c>
      <c r="O137" s="39">
        <f t="shared" ref="O137:O170" si="37">IF(($D137     =0),0,($N137     /$D137     ))</f>
        <v>0</v>
      </c>
      <c r="P137" s="34">
        <f>SUM(P133:P136)</f>
        <v>0</v>
      </c>
      <c r="Q137" s="34">
        <f>SUM(Q133:Q136)</f>
        <v>0</v>
      </c>
      <c r="R137" s="34">
        <f>SUM(R133:R136)</f>
        <v>0</v>
      </c>
      <c r="S137" s="34">
        <f>SUM(S133:S136)</f>
        <v>0</v>
      </c>
      <c r="T137" s="39">
        <f t="shared" ref="T137:T170" si="38">IF(($Q137     =0),0,($S137     /$Q137     ))</f>
        <v>0</v>
      </c>
      <c r="U137" s="39">
        <f t="shared" ref="U137:U170" si="39">IF(($P137     =0),0,(($H137     /$P137     )-1))</f>
        <v>0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0</v>
      </c>
      <c r="E144" s="34">
        <f>SUM(E138:E143)</f>
        <v>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0</v>
      </c>
      <c r="Q144" s="34">
        <f>SUM(Q138:Q143)</f>
        <v>0</v>
      </c>
      <c r="R144" s="34">
        <f>SUM(R138:R143)</f>
        <v>0</v>
      </c>
      <c r="S144" s="34">
        <f>SUM(S138:S143)</f>
        <v>0</v>
      </c>
      <c r="T144" s="39">
        <f t="shared" si="38"/>
        <v>0</v>
      </c>
      <c r="U144" s="39">
        <f t="shared" si="39"/>
        <v>0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149100</v>
      </c>
      <c r="E152" s="33">
        <v>149100</v>
      </c>
      <c r="F152" s="33">
        <v>0</v>
      </c>
      <c r="G152" s="38">
        <f t="shared" si="32"/>
        <v>0</v>
      </c>
      <c r="H152" s="33">
        <v>0</v>
      </c>
      <c r="I152" s="38">
        <f t="shared" si="33"/>
        <v>0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0</v>
      </c>
      <c r="O152" s="38">
        <f t="shared" si="37"/>
        <v>0</v>
      </c>
      <c r="P152" s="33">
        <v>0</v>
      </c>
      <c r="Q152" s="33">
        <v>111200</v>
      </c>
      <c r="R152" s="33">
        <v>111200</v>
      </c>
      <c r="S152" s="33">
        <v>0</v>
      </c>
      <c r="T152" s="38">
        <f t="shared" si="38"/>
        <v>0</v>
      </c>
      <c r="U152" s="38">
        <f t="shared" si="39"/>
        <v>0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19968026</v>
      </c>
      <c r="E156" s="33">
        <v>19968026</v>
      </c>
      <c r="F156" s="33">
        <v>8321501</v>
      </c>
      <c r="G156" s="38">
        <f t="shared" si="32"/>
        <v>0.41674129430720891</v>
      </c>
      <c r="H156" s="33">
        <v>6654093</v>
      </c>
      <c r="I156" s="38">
        <f t="shared" si="33"/>
        <v>0.33323739662598595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14975594</v>
      </c>
      <c r="O156" s="38">
        <f t="shared" si="37"/>
        <v>0.74997869093319491</v>
      </c>
      <c r="P156" s="33">
        <v>14661552</v>
      </c>
      <c r="Q156" s="33">
        <v>19582947</v>
      </c>
      <c r="R156" s="33">
        <v>19582947</v>
      </c>
      <c r="S156" s="33">
        <v>5882628</v>
      </c>
      <c r="T156" s="38">
        <f t="shared" si="38"/>
        <v>0.30039544099261467</v>
      </c>
      <c r="U156" s="38">
        <f t="shared" si="39"/>
        <v>-0.54615357228211581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20117126</v>
      </c>
      <c r="E157" s="34">
        <f>SUM(E151:E156)</f>
        <v>20117126</v>
      </c>
      <c r="F157" s="34">
        <f>SUM(F151:F156)</f>
        <v>8321501</v>
      </c>
      <c r="G157" s="39">
        <f t="shared" si="32"/>
        <v>0.4136525764167307</v>
      </c>
      <c r="H157" s="34">
        <f>SUM(H151:H156)</f>
        <v>6654093</v>
      </c>
      <c r="I157" s="39">
        <f t="shared" si="33"/>
        <v>0.33076757584557553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14975594</v>
      </c>
      <c r="O157" s="39">
        <f t="shared" si="37"/>
        <v>0.74442015226230629</v>
      </c>
      <c r="P157" s="34">
        <f>SUM(P151:P156)</f>
        <v>14661552</v>
      </c>
      <c r="Q157" s="34">
        <f>SUM(Q151:Q156)</f>
        <v>19694147</v>
      </c>
      <c r="R157" s="34">
        <f>SUM(R151:R156)</f>
        <v>19694147</v>
      </c>
      <c r="S157" s="34">
        <f>SUM(S151:S156)</f>
        <v>5882628</v>
      </c>
      <c r="T157" s="39">
        <f t="shared" si="38"/>
        <v>0.29869930390993832</v>
      </c>
      <c r="U157" s="39">
        <f t="shared" si="39"/>
        <v>-0.54615357228211581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1592652</v>
      </c>
      <c r="E159" s="33">
        <v>1592652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1592652</v>
      </c>
      <c r="R159" s="33">
        <v>1592652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1592652</v>
      </c>
      <c r="E163" s="34">
        <f>SUM(E158:E162)</f>
        <v>1592652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0</v>
      </c>
      <c r="O163" s="39">
        <f t="shared" si="37"/>
        <v>0</v>
      </c>
      <c r="P163" s="34">
        <f>SUM(P158:P162)</f>
        <v>0</v>
      </c>
      <c r="Q163" s="34">
        <f>SUM(Q158:Q162)</f>
        <v>1592652</v>
      </c>
      <c r="R163" s="34">
        <f>SUM(R158:R162)</f>
        <v>1592652</v>
      </c>
      <c r="S163" s="34">
        <f>SUM(S158:S162)</f>
        <v>0</v>
      </c>
      <c r="T163" s="39">
        <f t="shared" si="38"/>
        <v>0</v>
      </c>
      <c r="U163" s="39">
        <f t="shared" si="39"/>
        <v>0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41883362</v>
      </c>
      <c r="E170" s="34">
        <f>SUM(E105,E107:E111,E113:E120,E122:E125,E127:E131,E133:E136,E138:E143,E145:E149,E151:E156,E158:E162,E164:E168)</f>
        <v>41883362</v>
      </c>
      <c r="F170" s="34">
        <f>SUM(F105,F107:F111,F113:F120,F122:F125,F127:F131,F133:F136,F138:F143,F145:F149,F151:F156,F158:F162,F164:F168)</f>
        <v>8653485</v>
      </c>
      <c r="G170" s="39">
        <f t="shared" si="32"/>
        <v>0.20660913037496847</v>
      </c>
      <c r="H170" s="34">
        <f>SUM(H105,H107:H111,H113:H120,H122:H125,H127:H131,H133:H136,H138:H143,H145:H149,H151:H156,H158:H162,H164:H168)</f>
        <v>7573298</v>
      </c>
      <c r="I170" s="39">
        <f t="shared" si="33"/>
        <v>0.18081876999272409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16226783</v>
      </c>
      <c r="O170" s="39">
        <f t="shared" si="37"/>
        <v>0.38742790036769253</v>
      </c>
      <c r="P170" s="34">
        <f>SUM(P105,P107:P111,P113:P120,P122:P125,P127:P131,P133:P136,P138:P143,P145:P149,P151:P156,P158:P162,P164:P168)</f>
        <v>14981984</v>
      </c>
      <c r="Q170" s="34">
        <f>SUM(Q105,Q107:Q111,Q113:Q120,Q122:Q125,Q127:Q131,Q133:Q136,Q138:Q143,Q145:Q149,Q151:Q156,Q158:Q162,Q164:Q168)</f>
        <v>44222242</v>
      </c>
      <c r="R170" s="34">
        <f>SUM(R105,R107:R111,R113:R120,R122:R125,R127:R131,R133:R136,R138:R143,R145:R149,R151:R156,R158:R162,R164:R168)</f>
        <v>44222242</v>
      </c>
      <c r="S170" s="34">
        <f>SUM(S105,S107:S111,S113:S120,S122:S125,S127:S131,S133:S136,S138:S143,S145:S149,S151:S156,S158:S162,S164:S168)</f>
        <v>6071577</v>
      </c>
      <c r="T170" s="39">
        <f t="shared" si="38"/>
        <v>0.13729690593253957</v>
      </c>
      <c r="U170" s="39">
        <f t="shared" si="39"/>
        <v>-0.49450633507551467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86289</v>
      </c>
      <c r="G184" s="38">
        <f t="shared" si="40"/>
        <v>0</v>
      </c>
      <c r="H184" s="33">
        <v>68783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155072</v>
      </c>
      <c r="O184" s="38">
        <f t="shared" si="45"/>
        <v>0</v>
      </c>
      <c r="P184" s="33">
        <v>221196</v>
      </c>
      <c r="Q184" s="33">
        <v>393000</v>
      </c>
      <c r="R184" s="33">
        <v>393000</v>
      </c>
      <c r="S184" s="33">
        <v>105206</v>
      </c>
      <c r="T184" s="38">
        <f t="shared" si="46"/>
        <v>0.26769974554707376</v>
      </c>
      <c r="U184" s="38">
        <f t="shared" si="47"/>
        <v>-0.68904048897810088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0</v>
      </c>
      <c r="E185" s="34">
        <f>SUM(E180:E184)</f>
        <v>0</v>
      </c>
      <c r="F185" s="34">
        <f>SUM(F180:F184)</f>
        <v>86289</v>
      </c>
      <c r="G185" s="39">
        <f t="shared" si="40"/>
        <v>0</v>
      </c>
      <c r="H185" s="34">
        <f>SUM(H180:H184)</f>
        <v>68783</v>
      </c>
      <c r="I185" s="39">
        <f t="shared" si="41"/>
        <v>0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155072</v>
      </c>
      <c r="O185" s="39">
        <f t="shared" si="45"/>
        <v>0</v>
      </c>
      <c r="P185" s="34">
        <f>SUM(P180:P184)</f>
        <v>221196</v>
      </c>
      <c r="Q185" s="34">
        <f>SUM(Q180:Q184)</f>
        <v>393000</v>
      </c>
      <c r="R185" s="34">
        <f>SUM(R180:R184)</f>
        <v>393000</v>
      </c>
      <c r="S185" s="34">
        <f>SUM(S180:S184)</f>
        <v>105206</v>
      </c>
      <c r="T185" s="39">
        <f t="shared" si="46"/>
        <v>0.26769974554707376</v>
      </c>
      <c r="U185" s="39">
        <f t="shared" si="47"/>
        <v>-0.68904048897810088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2068600</v>
      </c>
      <c r="E188" s="33">
        <v>2068600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1988753</v>
      </c>
      <c r="R188" s="33">
        <v>1988753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16455</v>
      </c>
      <c r="E189" s="33">
        <v>16455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9093000</v>
      </c>
      <c r="E190" s="33">
        <v>9093000</v>
      </c>
      <c r="F190" s="33">
        <v>3788748</v>
      </c>
      <c r="G190" s="38">
        <f t="shared" si="40"/>
        <v>0.41666644671725506</v>
      </c>
      <c r="H190" s="33">
        <v>3002835</v>
      </c>
      <c r="I190" s="38">
        <f t="shared" si="41"/>
        <v>0.33023589574397888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6791583</v>
      </c>
      <c r="O190" s="38">
        <f t="shared" si="45"/>
        <v>0.74690234246123388</v>
      </c>
      <c r="P190" s="33">
        <v>12611297</v>
      </c>
      <c r="Q190" s="33">
        <v>15190000</v>
      </c>
      <c r="R190" s="33">
        <v>15190000</v>
      </c>
      <c r="S190" s="33">
        <v>5775804</v>
      </c>
      <c r="T190" s="38">
        <f t="shared" si="46"/>
        <v>0.38023726135615538</v>
      </c>
      <c r="U190" s="38">
        <f t="shared" si="47"/>
        <v>-0.76189324539736081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11178055</v>
      </c>
      <c r="E191" s="34">
        <f>SUM(E186:E190)</f>
        <v>11178055</v>
      </c>
      <c r="F191" s="34">
        <f>SUM(F186:F190)</f>
        <v>3788748</v>
      </c>
      <c r="G191" s="39">
        <f t="shared" si="40"/>
        <v>0.33894519216446867</v>
      </c>
      <c r="H191" s="34">
        <f>SUM(H186:H190)</f>
        <v>3002835</v>
      </c>
      <c r="I191" s="39">
        <f t="shared" si="41"/>
        <v>0.26863662774963981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6791583</v>
      </c>
      <c r="O191" s="39">
        <f t="shared" si="45"/>
        <v>0.60758181991410853</v>
      </c>
      <c r="P191" s="34">
        <f>SUM(P186:P190)</f>
        <v>12611297</v>
      </c>
      <c r="Q191" s="34">
        <f>SUM(Q186:Q190)</f>
        <v>17178753</v>
      </c>
      <c r="R191" s="34">
        <f>SUM(R186:R190)</f>
        <v>17178753</v>
      </c>
      <c r="S191" s="34">
        <f>SUM(S186:S190)</f>
        <v>5775804</v>
      </c>
      <c r="T191" s="39">
        <f t="shared" si="46"/>
        <v>0.3362178849652242</v>
      </c>
      <c r="U191" s="39">
        <f t="shared" si="47"/>
        <v>-0.76189324539736081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0</v>
      </c>
      <c r="E198" s="34">
        <f>SUM(E192:E197)</f>
        <v>0</v>
      </c>
      <c r="F198" s="34">
        <f>SUM(F192:F197)</f>
        <v>0</v>
      </c>
      <c r="G198" s="39">
        <f t="shared" si="40"/>
        <v>0</v>
      </c>
      <c r="H198" s="34">
        <f>SUM(H192:H197)</f>
        <v>0</v>
      </c>
      <c r="I198" s="39">
        <f t="shared" si="41"/>
        <v>0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0</v>
      </c>
      <c r="O198" s="39">
        <f t="shared" si="45"/>
        <v>0</v>
      </c>
      <c r="P198" s="34">
        <f>SUM(P192:P197)</f>
        <v>0</v>
      </c>
      <c r="Q198" s="34">
        <f>SUM(Q192:Q197)</f>
        <v>0</v>
      </c>
      <c r="R198" s="34">
        <f>SUM(R192:R197)</f>
        <v>0</v>
      </c>
      <c r="S198" s="34">
        <f>SUM(S192:S197)</f>
        <v>0</v>
      </c>
      <c r="T198" s="39">
        <f t="shared" si="46"/>
        <v>0</v>
      </c>
      <c r="U198" s="39">
        <f t="shared" si="47"/>
        <v>0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2817649</v>
      </c>
      <c r="E200" s="33">
        <v>2817649</v>
      </c>
      <c r="F200" s="33">
        <v>1174024</v>
      </c>
      <c r="G200" s="38">
        <f t="shared" si="40"/>
        <v>0.41666793841248501</v>
      </c>
      <c r="H200" s="33">
        <v>1019596</v>
      </c>
      <c r="I200" s="38">
        <f t="shared" si="41"/>
        <v>0.36186054402091955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2193620</v>
      </c>
      <c r="O200" s="38">
        <f t="shared" si="45"/>
        <v>0.77852848243340456</v>
      </c>
      <c r="P200" s="33">
        <v>1616978</v>
      </c>
      <c r="Q200" s="33">
        <v>1400061</v>
      </c>
      <c r="R200" s="33">
        <v>1400061</v>
      </c>
      <c r="S200" s="33">
        <v>566932</v>
      </c>
      <c r="T200" s="38">
        <f t="shared" si="46"/>
        <v>0.40493378502793809</v>
      </c>
      <c r="U200" s="38">
        <f t="shared" si="47"/>
        <v>-0.36944349273768717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2817649</v>
      </c>
      <c r="E204" s="34">
        <f>SUM(E199:E203)</f>
        <v>2817649</v>
      </c>
      <c r="F204" s="34">
        <f>SUM(F199:F203)</f>
        <v>1174024</v>
      </c>
      <c r="G204" s="39">
        <f t="shared" si="40"/>
        <v>0.41666793841248501</v>
      </c>
      <c r="H204" s="34">
        <f>SUM(H199:H203)</f>
        <v>1019596</v>
      </c>
      <c r="I204" s="39">
        <f t="shared" si="41"/>
        <v>0.36186054402091955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2193620</v>
      </c>
      <c r="O204" s="39">
        <f t="shared" si="45"/>
        <v>0.77852848243340456</v>
      </c>
      <c r="P204" s="34">
        <f>SUM(P199:P203)</f>
        <v>1616978</v>
      </c>
      <c r="Q204" s="34">
        <f>SUM(Q199:Q203)</f>
        <v>1400061</v>
      </c>
      <c r="R204" s="34">
        <f>SUM(R199:R203)</f>
        <v>1400061</v>
      </c>
      <c r="S204" s="34">
        <f>SUM(S199:S203)</f>
        <v>566932</v>
      </c>
      <c r="T204" s="39">
        <f t="shared" si="46"/>
        <v>0.40493378502793809</v>
      </c>
      <c r="U204" s="39">
        <f t="shared" si="47"/>
        <v>-0.36944349273768717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13995704</v>
      </c>
      <c r="E205" s="34">
        <f>SUM(E173:E178,E180:E184,E186:E190,E192:E197,E199:E203)</f>
        <v>13995704</v>
      </c>
      <c r="F205" s="34">
        <f>SUM(F173:F178,F180:F184,F186:F190,F192:F197,F199:F203)</f>
        <v>5049061</v>
      </c>
      <c r="G205" s="39">
        <f t="shared" si="40"/>
        <v>0.3607579154289059</v>
      </c>
      <c r="H205" s="34">
        <f>SUM(H173:H178,H180:H184,H186:H190,H192:H197,H199:H203)</f>
        <v>4091214</v>
      </c>
      <c r="I205" s="39">
        <f t="shared" si="41"/>
        <v>0.29231927168508282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9140275</v>
      </c>
      <c r="O205" s="39">
        <f t="shared" si="45"/>
        <v>0.65307718711398866</v>
      </c>
      <c r="P205" s="34">
        <f>SUM(P173:P178,P180:P184,P186:P190,P192:P197,P199:P203)</f>
        <v>14449471</v>
      </c>
      <c r="Q205" s="34">
        <f>SUM(Q173:Q178,Q180:Q184,Q186:Q190,Q192:Q197,Q199:Q203)</f>
        <v>18971814</v>
      </c>
      <c r="R205" s="34">
        <f>SUM(R173:R178,R180:R184,R186:R190,R192:R197,R199:R203)</f>
        <v>18971814</v>
      </c>
      <c r="S205" s="34">
        <f>SUM(S173:S178,S180:S184,S186:S190,S192:S197,S199:S203)</f>
        <v>6447942</v>
      </c>
      <c r="T205" s="39">
        <f t="shared" si="46"/>
        <v>0.33986955596338864</v>
      </c>
      <c r="U205" s="39">
        <f t="shared" si="47"/>
        <v>-0.71686063801228439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0</v>
      </c>
      <c r="O208" s="38">
        <f t="shared" ref="O208:O231" si="53">IF(($D208     =0),0,($N208     /$D208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IF(($Q208     =0),0,($S208     /$Q208     ))</f>
        <v>0</v>
      </c>
      <c r="U208" s="38">
        <f t="shared" ref="U208:U231" si="55">IF(($P208     =0),0,(($H208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3274</v>
      </c>
      <c r="Q214" s="33">
        <v>0</v>
      </c>
      <c r="R214" s="33">
        <v>0</v>
      </c>
      <c r="S214" s="33">
        <v>-895</v>
      </c>
      <c r="T214" s="38">
        <f t="shared" si="54"/>
        <v>0</v>
      </c>
      <c r="U214" s="38">
        <f t="shared" si="55"/>
        <v>-1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0</v>
      </c>
      <c r="E216" s="34">
        <f>SUM(E208:E215)</f>
        <v>0</v>
      </c>
      <c r="F216" s="34">
        <f>SUM(F208:F215)</f>
        <v>0</v>
      </c>
      <c r="G216" s="39">
        <f t="shared" si="48"/>
        <v>0</v>
      </c>
      <c r="H216" s="34">
        <f>SUM(H208:H215)</f>
        <v>0</v>
      </c>
      <c r="I216" s="39">
        <f t="shared" si="49"/>
        <v>0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0</v>
      </c>
      <c r="O216" s="39">
        <f t="shared" si="53"/>
        <v>0</v>
      </c>
      <c r="P216" s="34">
        <f>SUM(P208:P215)</f>
        <v>3274</v>
      </c>
      <c r="Q216" s="34">
        <f>SUM(Q208:Q215)</f>
        <v>0</v>
      </c>
      <c r="R216" s="34">
        <f>SUM(R208:R215)</f>
        <v>0</v>
      </c>
      <c r="S216" s="34">
        <f>SUM(S208:S215)</f>
        <v>-895</v>
      </c>
      <c r="T216" s="39">
        <f t="shared" si="54"/>
        <v>0</v>
      </c>
      <c r="U216" s="39">
        <f t="shared" si="55"/>
        <v>-1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47545</v>
      </c>
      <c r="E218" s="33">
        <v>47545</v>
      </c>
      <c r="F218" s="33">
        <v>9167</v>
      </c>
      <c r="G218" s="38">
        <f t="shared" si="48"/>
        <v>0.19280681459669788</v>
      </c>
      <c r="H218" s="33">
        <v>10481</v>
      </c>
      <c r="I218" s="38">
        <f t="shared" si="49"/>
        <v>0.22044379009359555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19648</v>
      </c>
      <c r="O218" s="38">
        <f t="shared" si="53"/>
        <v>0.4132506046902934</v>
      </c>
      <c r="P218" s="33">
        <v>19879</v>
      </c>
      <c r="Q218" s="33">
        <v>27812</v>
      </c>
      <c r="R218" s="33">
        <v>27812</v>
      </c>
      <c r="S218" s="33">
        <v>5794</v>
      </c>
      <c r="T218" s="38">
        <f t="shared" si="54"/>
        <v>0.2083273407162376</v>
      </c>
      <c r="U218" s="38">
        <f t="shared" si="55"/>
        <v>-0.47276019920519141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4000000</v>
      </c>
      <c r="E219" s="33">
        <v>4000000</v>
      </c>
      <c r="F219" s="33">
        <v>127</v>
      </c>
      <c r="G219" s="38">
        <f t="shared" si="48"/>
        <v>3.1749999999999999E-5</v>
      </c>
      <c r="H219" s="33">
        <v>254</v>
      </c>
      <c r="I219" s="38">
        <f t="shared" si="49"/>
        <v>6.3499999999999999E-5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381</v>
      </c>
      <c r="O219" s="38">
        <f t="shared" si="53"/>
        <v>9.5249999999999998E-5</v>
      </c>
      <c r="P219" s="33">
        <v>3470761</v>
      </c>
      <c r="Q219" s="33">
        <v>0</v>
      </c>
      <c r="R219" s="33">
        <v>0</v>
      </c>
      <c r="S219" s="33">
        <v>3471761</v>
      </c>
      <c r="T219" s="38">
        <f t="shared" si="54"/>
        <v>0</v>
      </c>
      <c r="U219" s="38">
        <f t="shared" si="55"/>
        <v>-0.99992681720233689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670000</v>
      </c>
      <c r="E223" s="33">
        <v>670000</v>
      </c>
      <c r="F223" s="33">
        <v>56522</v>
      </c>
      <c r="G223" s="38">
        <f t="shared" si="48"/>
        <v>8.4361194029850747E-2</v>
      </c>
      <c r="H223" s="33">
        <v>82608</v>
      </c>
      <c r="I223" s="38">
        <f t="shared" si="49"/>
        <v>0.1232955223880597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139130</v>
      </c>
      <c r="O223" s="38">
        <f t="shared" si="53"/>
        <v>0.20765671641791045</v>
      </c>
      <c r="P223" s="33">
        <v>32174</v>
      </c>
      <c r="Q223" s="33">
        <v>1100000</v>
      </c>
      <c r="R223" s="33">
        <v>1100000</v>
      </c>
      <c r="S223" s="33">
        <v>12174</v>
      </c>
      <c r="T223" s="38">
        <f t="shared" si="54"/>
        <v>1.1067272727272728E-2</v>
      </c>
      <c r="U223" s="38">
        <f t="shared" si="55"/>
        <v>1.5675390066513333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4717545</v>
      </c>
      <c r="E224" s="34">
        <f>SUM(E217:E223)</f>
        <v>4717545</v>
      </c>
      <c r="F224" s="34">
        <f>SUM(F217:F223)</f>
        <v>65816</v>
      </c>
      <c r="G224" s="39">
        <f t="shared" si="48"/>
        <v>1.3951324258698116E-2</v>
      </c>
      <c r="H224" s="34">
        <f>SUM(H217:H223)</f>
        <v>93343</v>
      </c>
      <c r="I224" s="39">
        <f t="shared" si="49"/>
        <v>1.9786350739632586E-2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159159</v>
      </c>
      <c r="O224" s="39">
        <f t="shared" si="53"/>
        <v>3.3737674998330698E-2</v>
      </c>
      <c r="P224" s="34">
        <f>SUM(P217:P223)</f>
        <v>3522814</v>
      </c>
      <c r="Q224" s="34">
        <f>SUM(Q217:Q223)</f>
        <v>1127812</v>
      </c>
      <c r="R224" s="34">
        <f>SUM(R217:R223)</f>
        <v>1127812</v>
      </c>
      <c r="S224" s="34">
        <f>SUM(S217:S223)</f>
        <v>3489729</v>
      </c>
      <c r="T224" s="39">
        <f t="shared" si="54"/>
        <v>3.0942470908271944</v>
      </c>
      <c r="U224" s="39">
        <f t="shared" si="55"/>
        <v>-0.97350328459010327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1157102</v>
      </c>
      <c r="E226" s="33">
        <v>1157102</v>
      </c>
      <c r="F226" s="33">
        <v>275038</v>
      </c>
      <c r="G226" s="38">
        <f t="shared" si="48"/>
        <v>0.23769555320101426</v>
      </c>
      <c r="H226" s="33">
        <v>273835</v>
      </c>
      <c r="I226" s="38">
        <f t="shared" si="49"/>
        <v>0.23665588686217809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548873</v>
      </c>
      <c r="O226" s="38">
        <f t="shared" si="53"/>
        <v>0.47435144006319235</v>
      </c>
      <c r="P226" s="33">
        <v>547172</v>
      </c>
      <c r="Q226" s="33">
        <v>1170276</v>
      </c>
      <c r="R226" s="33">
        <v>1170276</v>
      </c>
      <c r="S226" s="33">
        <v>274487</v>
      </c>
      <c r="T226" s="38">
        <f t="shared" si="54"/>
        <v>0.23454894400978915</v>
      </c>
      <c r="U226" s="38">
        <f t="shared" si="55"/>
        <v>-0.49954493285475132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244</v>
      </c>
      <c r="E228" s="33">
        <v>244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232</v>
      </c>
      <c r="R228" s="33">
        <v>232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1157346</v>
      </c>
      <c r="E230" s="34">
        <f>SUM(E225:E229)</f>
        <v>1157346</v>
      </c>
      <c r="F230" s="34">
        <f>SUM(F225:F229)</f>
        <v>275038</v>
      </c>
      <c r="G230" s="39">
        <f t="shared" si="48"/>
        <v>0.23764544051649203</v>
      </c>
      <c r="H230" s="34">
        <f>SUM(H225:H229)</f>
        <v>273835</v>
      </c>
      <c r="I230" s="39">
        <f t="shared" si="49"/>
        <v>0.23660599336758412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548873</v>
      </c>
      <c r="O230" s="39">
        <f t="shared" si="53"/>
        <v>0.47425143388407615</v>
      </c>
      <c r="P230" s="34">
        <f>SUM(P225:P229)</f>
        <v>547172</v>
      </c>
      <c r="Q230" s="34">
        <f>SUM(Q225:Q229)</f>
        <v>1170508</v>
      </c>
      <c r="R230" s="34">
        <f>SUM(R225:R229)</f>
        <v>1170508</v>
      </c>
      <c r="S230" s="34">
        <f>SUM(S225:S229)</f>
        <v>274487</v>
      </c>
      <c r="T230" s="39">
        <f t="shared" si="54"/>
        <v>0.23450245534417535</v>
      </c>
      <c r="U230" s="39">
        <f t="shared" si="55"/>
        <v>-0.49954493285475132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5874891</v>
      </c>
      <c r="E231" s="34">
        <f>SUM(E208:E215,E217:E223,E225:E229)</f>
        <v>5874891</v>
      </c>
      <c r="F231" s="34">
        <f>SUM(F208:F215,F217:F223,F225:F229)</f>
        <v>340854</v>
      </c>
      <c r="G231" s="39">
        <f t="shared" si="48"/>
        <v>5.8018778561168195E-2</v>
      </c>
      <c r="H231" s="34">
        <f>SUM(H208:H215,H217:H223,H225:H229)</f>
        <v>367178</v>
      </c>
      <c r="I231" s="39">
        <f t="shared" si="49"/>
        <v>6.2499542544704231E-2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708032</v>
      </c>
      <c r="O231" s="39">
        <f t="shared" si="53"/>
        <v>0.12051832110587243</v>
      </c>
      <c r="P231" s="34">
        <f>SUM(P208:P215,P217:P223,P225:P229)</f>
        <v>4073260</v>
      </c>
      <c r="Q231" s="34">
        <f>SUM(Q208:Q215,Q217:Q223,Q225:Q229)</f>
        <v>2298320</v>
      </c>
      <c r="R231" s="34">
        <f>SUM(R208:R215,R217:R223,R225:R229)</f>
        <v>2298320</v>
      </c>
      <c r="S231" s="34">
        <f>SUM(S208:S215,S217:S223,S225:S229)</f>
        <v>3763321</v>
      </c>
      <c r="T231" s="39">
        <f t="shared" si="54"/>
        <v>1.6374225521250305</v>
      </c>
      <c r="U231" s="39">
        <f t="shared" si="55"/>
        <v>-0.909856478594541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0</v>
      </c>
      <c r="E240" s="34">
        <f>SUM(E234:E239)</f>
        <v>0</v>
      </c>
      <c r="F240" s="34">
        <f>SUM(F234:F239)</f>
        <v>0</v>
      </c>
      <c r="G240" s="39">
        <f t="shared" si="56"/>
        <v>0</v>
      </c>
      <c r="H240" s="34">
        <f>SUM(H234:H239)</f>
        <v>0</v>
      </c>
      <c r="I240" s="39">
        <f t="shared" si="57"/>
        <v>0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0</v>
      </c>
      <c r="O240" s="39">
        <f t="shared" si="61"/>
        <v>0</v>
      </c>
      <c r="P240" s="34">
        <f>SUM(P234:P239)</f>
        <v>0</v>
      </c>
      <c r="Q240" s="34">
        <f>SUM(Q234:Q239)</f>
        <v>0</v>
      </c>
      <c r="R240" s="34">
        <f>SUM(R234:R239)</f>
        <v>0</v>
      </c>
      <c r="S240" s="34">
        <f>SUM(S234:S239)</f>
        <v>0</v>
      </c>
      <c r="T240" s="39">
        <f t="shared" si="62"/>
        <v>0</v>
      </c>
      <c r="U240" s="39">
        <f t="shared" si="63"/>
        <v>0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0</v>
      </c>
      <c r="E247" s="34">
        <f>SUM(E241:E246)</f>
        <v>0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0</v>
      </c>
      <c r="O247" s="39">
        <f t="shared" si="61"/>
        <v>0</v>
      </c>
      <c r="P247" s="34">
        <f>SUM(P241:P246)</f>
        <v>0</v>
      </c>
      <c r="Q247" s="34">
        <f>SUM(Q241:Q246)</f>
        <v>0</v>
      </c>
      <c r="R247" s="34">
        <f>SUM(R241:R246)</f>
        <v>0</v>
      </c>
      <c r="S247" s="34">
        <f>SUM(S241:S246)</f>
        <v>0</v>
      </c>
      <c r="T247" s="39">
        <f t="shared" si="62"/>
        <v>0</v>
      </c>
      <c r="U247" s="39">
        <f t="shared" si="63"/>
        <v>0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6887</v>
      </c>
      <c r="E248" s="33">
        <v>6887</v>
      </c>
      <c r="F248" s="33">
        <v>7214</v>
      </c>
      <c r="G248" s="38">
        <f t="shared" si="56"/>
        <v>1.0474807608537824</v>
      </c>
      <c r="H248" s="33">
        <v>2126</v>
      </c>
      <c r="I248" s="38">
        <f t="shared" si="57"/>
        <v>0.30869754610135036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9340</v>
      </c>
      <c r="O248" s="38">
        <f t="shared" si="61"/>
        <v>1.3561783069551328</v>
      </c>
      <c r="P248" s="33">
        <v>4419</v>
      </c>
      <c r="Q248" s="33">
        <v>215674</v>
      </c>
      <c r="R248" s="33">
        <v>215674</v>
      </c>
      <c r="S248" s="33">
        <v>4419</v>
      </c>
      <c r="T248" s="38">
        <f t="shared" si="62"/>
        <v>2.0489256934076432E-2</v>
      </c>
      <c r="U248" s="38">
        <f t="shared" si="63"/>
        <v>-0.51889567775514822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14901607</v>
      </c>
      <c r="E253" s="33">
        <v>14901607</v>
      </c>
      <c r="F253" s="33">
        <v>9984425</v>
      </c>
      <c r="G253" s="38">
        <f t="shared" si="56"/>
        <v>0.67002337398912748</v>
      </c>
      <c r="H253" s="33">
        <v>6716542</v>
      </c>
      <c r="I253" s="38">
        <f t="shared" si="57"/>
        <v>0.4507260190125803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16700967</v>
      </c>
      <c r="O253" s="38">
        <f t="shared" si="61"/>
        <v>1.1207493930017078</v>
      </c>
      <c r="P253" s="33">
        <v>9955742</v>
      </c>
      <c r="Q253" s="33">
        <v>17158010</v>
      </c>
      <c r="R253" s="33">
        <v>17158010</v>
      </c>
      <c r="S253" s="33">
        <v>2633103</v>
      </c>
      <c r="T253" s="38">
        <f t="shared" si="62"/>
        <v>0.15346202735631928</v>
      </c>
      <c r="U253" s="38">
        <f t="shared" si="63"/>
        <v>-0.32535997819147988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14908494</v>
      </c>
      <c r="E254" s="34">
        <f>SUM(E248:E253)</f>
        <v>14908494</v>
      </c>
      <c r="F254" s="34">
        <f>SUM(F248:F253)</f>
        <v>9991639</v>
      </c>
      <c r="G254" s="39">
        <f t="shared" si="56"/>
        <v>0.67019774096565354</v>
      </c>
      <c r="H254" s="34">
        <f>SUM(H248:H253)</f>
        <v>6718668</v>
      </c>
      <c r="I254" s="39">
        <f t="shared" si="57"/>
        <v>0.45066040875758479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16710307</v>
      </c>
      <c r="O254" s="39">
        <f t="shared" si="61"/>
        <v>1.1208581497232384</v>
      </c>
      <c r="P254" s="34">
        <f>SUM(P248:P253)</f>
        <v>9960161</v>
      </c>
      <c r="Q254" s="34">
        <f>SUM(Q248:Q253)</f>
        <v>17373684</v>
      </c>
      <c r="R254" s="34">
        <f>SUM(R248:R253)</f>
        <v>17373684</v>
      </c>
      <c r="S254" s="34">
        <f>SUM(S248:S253)</f>
        <v>2637522</v>
      </c>
      <c r="T254" s="39">
        <f t="shared" si="62"/>
        <v>0.15181132568084005</v>
      </c>
      <c r="U254" s="39">
        <f t="shared" si="63"/>
        <v>-0.32544584369670326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251502</v>
      </c>
      <c r="E255" s="33">
        <v>251502</v>
      </c>
      <c r="F255" s="33">
        <v>33755</v>
      </c>
      <c r="G255" s="38">
        <f t="shared" si="56"/>
        <v>0.13421364442429881</v>
      </c>
      <c r="H255" s="33">
        <v>76859</v>
      </c>
      <c r="I255" s="38">
        <f t="shared" si="57"/>
        <v>0.30559995546755098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110614</v>
      </c>
      <c r="O255" s="38">
        <f t="shared" si="61"/>
        <v>0.43981359989184976</v>
      </c>
      <c r="P255" s="33">
        <v>128396</v>
      </c>
      <c r="Q255" s="33">
        <v>444000</v>
      </c>
      <c r="R255" s="33">
        <v>444000</v>
      </c>
      <c r="S255" s="33">
        <v>72665</v>
      </c>
      <c r="T255" s="38">
        <f t="shared" si="62"/>
        <v>0.16365990990990992</v>
      </c>
      <c r="U255" s="38">
        <f t="shared" si="63"/>
        <v>-0.40139100906570302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262461</v>
      </c>
      <c r="Q258" s="33">
        <v>0</v>
      </c>
      <c r="R258" s="33">
        <v>0</v>
      </c>
      <c r="S258" s="33">
        <v>126931</v>
      </c>
      <c r="T258" s="38">
        <f t="shared" si="62"/>
        <v>0</v>
      </c>
      <c r="U258" s="38">
        <f t="shared" si="63"/>
        <v>-1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251502</v>
      </c>
      <c r="E259" s="34">
        <f>SUM(E255:E258)</f>
        <v>251502</v>
      </c>
      <c r="F259" s="34">
        <f>SUM(F255:F258)</f>
        <v>33755</v>
      </c>
      <c r="G259" s="39">
        <f t="shared" si="56"/>
        <v>0.13421364442429881</v>
      </c>
      <c r="H259" s="34">
        <f>SUM(H255:H258)</f>
        <v>76859</v>
      </c>
      <c r="I259" s="39">
        <f t="shared" si="57"/>
        <v>0.30559995546755098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110614</v>
      </c>
      <c r="O259" s="39">
        <f t="shared" si="61"/>
        <v>0.43981359989184976</v>
      </c>
      <c r="P259" s="34">
        <f>SUM(P255:P258)</f>
        <v>390857</v>
      </c>
      <c r="Q259" s="34">
        <f>SUM(Q255:Q258)</f>
        <v>444000</v>
      </c>
      <c r="R259" s="34">
        <f>SUM(R255:R258)</f>
        <v>444000</v>
      </c>
      <c r="S259" s="34">
        <f>SUM(S255:S258)</f>
        <v>199596</v>
      </c>
      <c r="T259" s="39">
        <f t="shared" si="62"/>
        <v>0.44954054054054055</v>
      </c>
      <c r="U259" s="39">
        <f t="shared" si="63"/>
        <v>-0.80335774976525942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15159996</v>
      </c>
      <c r="E260" s="34">
        <f>SUM(E234:E239,E241:E246,E248:E253,E255:E258)</f>
        <v>15159996</v>
      </c>
      <c r="F260" s="34">
        <f>SUM(F234:F239,F241:F246,F248:F253,F255:F258)</f>
        <v>10025394</v>
      </c>
      <c r="G260" s="39">
        <f t="shared" si="56"/>
        <v>0.66130584731024999</v>
      </c>
      <c r="H260" s="34">
        <f>SUM(H234:H239,H241:H246,H248:H253,H255:H258)</f>
        <v>6795527</v>
      </c>
      <c r="I260" s="39">
        <f t="shared" si="57"/>
        <v>0.44825387816725015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16820921</v>
      </c>
      <c r="O260" s="39">
        <f t="shared" si="61"/>
        <v>1.1095597254775</v>
      </c>
      <c r="P260" s="34">
        <f>SUM(P234:P239,P241:P246,P248:P253,P255:P258)</f>
        <v>10351018</v>
      </c>
      <c r="Q260" s="34">
        <f>SUM(Q234:Q239,Q241:Q246,Q248:Q253,Q255:Q258)</f>
        <v>17817684</v>
      </c>
      <c r="R260" s="34">
        <f>SUM(R234:R239,R241:R246,R248:R253,R255:R258)</f>
        <v>17817684</v>
      </c>
      <c r="S260" s="34">
        <f>SUM(S234:S239,S241:S246,S248:S253,S255:S258)</f>
        <v>2837118</v>
      </c>
      <c r="T260" s="39">
        <f t="shared" si="62"/>
        <v>0.15923045890812745</v>
      </c>
      <c r="U260" s="39">
        <f t="shared" si="63"/>
        <v>-0.34349191548116331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1924759</v>
      </c>
      <c r="E263" s="33">
        <v>1924759</v>
      </c>
      <c r="F263" s="33">
        <v>0</v>
      </c>
      <c r="G263" s="38">
        <f t="shared" ref="G263:G299" si="64">IF(($D263     =0),0,($F263     /$D263     ))</f>
        <v>0</v>
      </c>
      <c r="H263" s="33">
        <v>51</v>
      </c>
      <c r="I263" s="38">
        <f t="shared" ref="I263:I299" si="65">IF(($D263     =0),0,($H263     /$D263     ))</f>
        <v>2.6496823758195183E-5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51</v>
      </c>
      <c r="O263" s="38">
        <f t="shared" ref="O263:O299" si="69">IF(($D263     =0),0,($N263     /$D263     ))</f>
        <v>2.6496823758195183E-5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558000</v>
      </c>
      <c r="E264" s="33">
        <v>558000</v>
      </c>
      <c r="F264" s="33">
        <v>218626</v>
      </c>
      <c r="G264" s="38">
        <f t="shared" si="64"/>
        <v>0.39180286738351255</v>
      </c>
      <c r="H264" s="33">
        <v>172098</v>
      </c>
      <c r="I264" s="38">
        <f t="shared" si="65"/>
        <v>0.30841935483870969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390724</v>
      </c>
      <c r="O264" s="38">
        <f t="shared" si="69"/>
        <v>0.70022222222222219</v>
      </c>
      <c r="P264" s="33">
        <v>472107</v>
      </c>
      <c r="Q264" s="33">
        <v>515736</v>
      </c>
      <c r="R264" s="33">
        <v>515736</v>
      </c>
      <c r="S264" s="33">
        <v>238207</v>
      </c>
      <c r="T264" s="38">
        <f t="shared" si="70"/>
        <v>0.46187778243132144</v>
      </c>
      <c r="U264" s="38">
        <f t="shared" si="71"/>
        <v>-0.6354682307188837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1778</v>
      </c>
      <c r="E265" s="33">
        <v>1778</v>
      </c>
      <c r="F265" s="33">
        <v>123</v>
      </c>
      <c r="G265" s="38">
        <f t="shared" si="64"/>
        <v>6.9178852643419567E-2</v>
      </c>
      <c r="H265" s="33">
        <v>1377</v>
      </c>
      <c r="I265" s="38">
        <f t="shared" si="65"/>
        <v>0.77446569178852642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1500</v>
      </c>
      <c r="O265" s="38">
        <f t="shared" si="69"/>
        <v>0.84364454443194603</v>
      </c>
      <c r="P265" s="33">
        <v>1450</v>
      </c>
      <c r="Q265" s="33">
        <v>14163</v>
      </c>
      <c r="R265" s="33">
        <v>14163</v>
      </c>
      <c r="S265" s="33">
        <v>119</v>
      </c>
      <c r="T265" s="38">
        <f t="shared" si="70"/>
        <v>8.4021746805055426E-3</v>
      </c>
      <c r="U265" s="38">
        <f t="shared" si="71"/>
        <v>-5.0344827586206842E-2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2484537</v>
      </c>
      <c r="E267" s="34">
        <f>SUM(E263:E266)</f>
        <v>2484537</v>
      </c>
      <c r="F267" s="34">
        <f>SUM(F263:F266)</f>
        <v>218749</v>
      </c>
      <c r="G267" s="39">
        <f t="shared" si="64"/>
        <v>8.8044170805264721E-2</v>
      </c>
      <c r="H267" s="34">
        <f>SUM(H263:H266)</f>
        <v>173526</v>
      </c>
      <c r="I267" s="39">
        <f t="shared" si="65"/>
        <v>6.9842389145341771E-2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392275</v>
      </c>
      <c r="O267" s="39">
        <f t="shared" si="69"/>
        <v>0.15788655995060649</v>
      </c>
      <c r="P267" s="34">
        <f>SUM(P263:P266)</f>
        <v>473557</v>
      </c>
      <c r="Q267" s="34">
        <f>SUM(Q263:Q266)</f>
        <v>529899</v>
      </c>
      <c r="R267" s="34">
        <f>SUM(R263:R266)</f>
        <v>529899</v>
      </c>
      <c r="S267" s="34">
        <f>SUM(S263:S266)</f>
        <v>238326</v>
      </c>
      <c r="T267" s="39">
        <f t="shared" si="70"/>
        <v>0.4497574066001257</v>
      </c>
      <c r="U267" s="39">
        <f t="shared" si="71"/>
        <v>-0.63356892623274497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277467</v>
      </c>
      <c r="E271" s="33">
        <v>277467</v>
      </c>
      <c r="F271" s="33">
        <v>349383</v>
      </c>
      <c r="G271" s="38">
        <f t="shared" si="64"/>
        <v>1.2591875790634561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349383</v>
      </c>
      <c r="O271" s="38">
        <f t="shared" si="69"/>
        <v>1.2591875790634561</v>
      </c>
      <c r="P271" s="33">
        <v>266283</v>
      </c>
      <c r="Q271" s="33">
        <v>160000</v>
      </c>
      <c r="R271" s="33">
        <v>160000</v>
      </c>
      <c r="S271" s="33">
        <v>65</v>
      </c>
      <c r="T271" s="38">
        <f t="shared" si="70"/>
        <v>4.0624999999999998E-4</v>
      </c>
      <c r="U271" s="38">
        <f t="shared" si="71"/>
        <v>-1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4987745</v>
      </c>
      <c r="E274" s="33">
        <v>4987745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4737600</v>
      </c>
      <c r="R274" s="33">
        <v>4737600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5265212</v>
      </c>
      <c r="E275" s="34">
        <f>SUM(E268:E274)</f>
        <v>5265212</v>
      </c>
      <c r="F275" s="34">
        <f>SUM(F268:F274)</f>
        <v>349383</v>
      </c>
      <c r="G275" s="39">
        <f t="shared" si="64"/>
        <v>6.6356872239902207E-2</v>
      </c>
      <c r="H275" s="34">
        <f>SUM(H268:H274)</f>
        <v>0</v>
      </c>
      <c r="I275" s="39">
        <f t="shared" si="65"/>
        <v>0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349383</v>
      </c>
      <c r="O275" s="39">
        <f t="shared" si="69"/>
        <v>6.6356872239902207E-2</v>
      </c>
      <c r="P275" s="34">
        <f>SUM(P268:P274)</f>
        <v>266283</v>
      </c>
      <c r="Q275" s="34">
        <f>SUM(Q268:Q274)</f>
        <v>4897600</v>
      </c>
      <c r="R275" s="34">
        <f>SUM(R268:R274)</f>
        <v>4897600</v>
      </c>
      <c r="S275" s="34">
        <f>SUM(S268:S274)</f>
        <v>65</v>
      </c>
      <c r="T275" s="39">
        <f t="shared" si="70"/>
        <v>1.3271806599150604E-5</v>
      </c>
      <c r="U275" s="39">
        <f t="shared" si="71"/>
        <v>-1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5000</v>
      </c>
      <c r="E279" s="33">
        <v>5000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5000</v>
      </c>
      <c r="E285" s="34">
        <f>SUM(E276:E284)</f>
        <v>5000</v>
      </c>
      <c r="F285" s="34">
        <f>SUM(F276:F284)</f>
        <v>0</v>
      </c>
      <c r="G285" s="39">
        <f t="shared" si="64"/>
        <v>0</v>
      </c>
      <c r="H285" s="34">
        <f>SUM(H276:H284)</f>
        <v>0</v>
      </c>
      <c r="I285" s="39">
        <f t="shared" si="65"/>
        <v>0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0</v>
      </c>
      <c r="O285" s="39">
        <f t="shared" si="69"/>
        <v>0</v>
      </c>
      <c r="P285" s="34">
        <f>SUM(P276:P284)</f>
        <v>0</v>
      </c>
      <c r="Q285" s="34">
        <f>SUM(Q276:Q284)</f>
        <v>0</v>
      </c>
      <c r="R285" s="34">
        <f>SUM(R276:R284)</f>
        <v>0</v>
      </c>
      <c r="S285" s="34">
        <f>SUM(S276:S284)</f>
        <v>0</v>
      </c>
      <c r="T285" s="39">
        <f t="shared" si="70"/>
        <v>0</v>
      </c>
      <c r="U285" s="39">
        <f t="shared" si="71"/>
        <v>0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0</v>
      </c>
      <c r="E293" s="33">
        <v>0</v>
      </c>
      <c r="F293" s="33">
        <v>0</v>
      </c>
      <c r="G293" s="38">
        <f t="shared" si="64"/>
        <v>0</v>
      </c>
      <c r="H293" s="33">
        <v>0</v>
      </c>
      <c r="I293" s="38">
        <f t="shared" si="65"/>
        <v>0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0</v>
      </c>
      <c r="O293" s="38">
        <f t="shared" si="69"/>
        <v>0</v>
      </c>
      <c r="P293" s="33">
        <v>0</v>
      </c>
      <c r="Q293" s="33">
        <v>0</v>
      </c>
      <c r="R293" s="33">
        <v>0</v>
      </c>
      <c r="S293" s="33">
        <v>0</v>
      </c>
      <c r="T293" s="38">
        <f t="shared" si="70"/>
        <v>0</v>
      </c>
      <c r="U293" s="38">
        <f t="shared" si="71"/>
        <v>0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3557070</v>
      </c>
      <c r="E296" s="33">
        <v>3557070</v>
      </c>
      <c r="F296" s="33">
        <v>4744</v>
      </c>
      <c r="G296" s="38">
        <f t="shared" si="64"/>
        <v>1.3336819348508744E-3</v>
      </c>
      <c r="H296" s="33">
        <v>11697</v>
      </c>
      <c r="I296" s="38">
        <f t="shared" si="65"/>
        <v>3.2883806053858934E-3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16441</v>
      </c>
      <c r="O296" s="38">
        <f t="shared" si="69"/>
        <v>4.6220625402367682E-3</v>
      </c>
      <c r="P296" s="33">
        <v>23224</v>
      </c>
      <c r="Q296" s="33">
        <v>4557070</v>
      </c>
      <c r="R296" s="33">
        <v>4557070</v>
      </c>
      <c r="S296" s="33">
        <v>11313</v>
      </c>
      <c r="T296" s="38">
        <f t="shared" si="70"/>
        <v>2.4825161781583342E-3</v>
      </c>
      <c r="U296" s="38">
        <f t="shared" si="71"/>
        <v>-0.49633999311057531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3557070</v>
      </c>
      <c r="E298" s="34">
        <f>SUM(E293:E297)</f>
        <v>3557070</v>
      </c>
      <c r="F298" s="34">
        <f>SUM(F293:F297)</f>
        <v>4744</v>
      </c>
      <c r="G298" s="39">
        <f t="shared" si="64"/>
        <v>1.3336819348508744E-3</v>
      </c>
      <c r="H298" s="34">
        <f>SUM(H293:H297)</f>
        <v>11697</v>
      </c>
      <c r="I298" s="39">
        <f t="shared" si="65"/>
        <v>3.2883806053858934E-3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16441</v>
      </c>
      <c r="O298" s="39">
        <f t="shared" si="69"/>
        <v>4.6220625402367682E-3</v>
      </c>
      <c r="P298" s="34">
        <f>SUM(P293:P297)</f>
        <v>23224</v>
      </c>
      <c r="Q298" s="34">
        <f>SUM(Q293:Q297)</f>
        <v>4557070</v>
      </c>
      <c r="R298" s="34">
        <f>SUM(R293:R297)</f>
        <v>4557070</v>
      </c>
      <c r="S298" s="34">
        <f>SUM(S293:S297)</f>
        <v>11313</v>
      </c>
      <c r="T298" s="39">
        <f t="shared" si="70"/>
        <v>2.4825161781583342E-3</v>
      </c>
      <c r="U298" s="39">
        <f t="shared" si="71"/>
        <v>-0.49633999311057531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11311819</v>
      </c>
      <c r="E299" s="34">
        <f>SUM(E263:E266,E268:E274,E276:E284,E286:E291,E293:E297)</f>
        <v>11311819</v>
      </c>
      <c r="F299" s="34">
        <f>SUM(F263:F266,F268:F274,F276:F284,F286:F291,F293:F297)</f>
        <v>572876</v>
      </c>
      <c r="G299" s="39">
        <f t="shared" si="64"/>
        <v>5.064402108979997E-2</v>
      </c>
      <c r="H299" s="34">
        <f>SUM(H263:H266,H268:H274,H276:H284,H286:H291,H293:H297)</f>
        <v>185223</v>
      </c>
      <c r="I299" s="39">
        <f t="shared" si="65"/>
        <v>1.6374289581542988E-2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758099</v>
      </c>
      <c r="O299" s="39">
        <f t="shared" si="69"/>
        <v>6.7018310671342951E-2</v>
      </c>
      <c r="P299" s="34">
        <f>SUM(P263:P266,P268:P274,P276:P284,P286:P291,P293:P297)</f>
        <v>763064</v>
      </c>
      <c r="Q299" s="34">
        <f>SUM(Q263:Q266,Q268:Q274,Q276:Q284,Q286:Q291,Q293:Q297)</f>
        <v>9984569</v>
      </c>
      <c r="R299" s="34">
        <f>SUM(R263:R266,R268:R274,R276:R284,R286:R291,R293:R297)</f>
        <v>9984569</v>
      </c>
      <c r="S299" s="34">
        <f>SUM(S263:S266,S268:S274,S276:S284,S286:S291,S293:S297)</f>
        <v>249704</v>
      </c>
      <c r="T299" s="39">
        <f t="shared" si="70"/>
        <v>2.5008991374590131E-2</v>
      </c>
      <c r="U299" s="39">
        <f t="shared" si="71"/>
        <v>-0.75726413511841728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40881411</v>
      </c>
      <c r="E302" s="33">
        <v>40881411</v>
      </c>
      <c r="F302" s="33">
        <v>4338763</v>
      </c>
      <c r="G302" s="38">
        <f t="shared" ref="G302:G339" si="72">IF(($D302     =0),0,($F302     /$D302     ))</f>
        <v>0.1061304611037031</v>
      </c>
      <c r="H302" s="33">
        <v>9635581</v>
      </c>
      <c r="I302" s="38">
        <f t="shared" ref="I302:I339" si="73">IF(($D302     =0),0,($H302     /$D302     ))</f>
        <v>0.23569590100498244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13974344</v>
      </c>
      <c r="O302" s="38">
        <f t="shared" ref="O302:O339" si="77">IF(($D302     =0),0,($N302     /$D302     ))</f>
        <v>0.34182636210868556</v>
      </c>
      <c r="P302" s="33">
        <v>15834215</v>
      </c>
      <c r="Q302" s="33">
        <v>38544605</v>
      </c>
      <c r="R302" s="33">
        <v>38544605</v>
      </c>
      <c r="S302" s="33">
        <v>8599808</v>
      </c>
      <c r="T302" s="38">
        <f t="shared" ref="T302:T339" si="78">IF(($Q302     =0),0,($S302     /$Q302     ))</f>
        <v>0.22311314384983319</v>
      </c>
      <c r="U302" s="38">
        <f t="shared" ref="U302:U339" si="79">IF(($P302     =0),0,(($H302     /$P302     )-1))</f>
        <v>-0.39147087493759558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40881411</v>
      </c>
      <c r="E303" s="34">
        <f>E302</f>
        <v>40881411</v>
      </c>
      <c r="F303" s="34">
        <f>F302</f>
        <v>4338763</v>
      </c>
      <c r="G303" s="39">
        <f t="shared" si="72"/>
        <v>0.1061304611037031</v>
      </c>
      <c r="H303" s="34">
        <f>H302</f>
        <v>9635581</v>
      </c>
      <c r="I303" s="39">
        <f t="shared" si="73"/>
        <v>0.23569590100498244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13974344</v>
      </c>
      <c r="O303" s="39">
        <f t="shared" si="77"/>
        <v>0.34182636210868556</v>
      </c>
      <c r="P303" s="34">
        <f>P302</f>
        <v>15834215</v>
      </c>
      <c r="Q303" s="34">
        <f>Q302</f>
        <v>38544605</v>
      </c>
      <c r="R303" s="34">
        <f>R302</f>
        <v>38544605</v>
      </c>
      <c r="S303" s="34">
        <f>S302</f>
        <v>8599808</v>
      </c>
      <c r="T303" s="39">
        <f t="shared" si="78"/>
        <v>0.22311314384983319</v>
      </c>
      <c r="U303" s="39">
        <f t="shared" si="79"/>
        <v>-0.39147087493759558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0</v>
      </c>
      <c r="E307" s="33">
        <v>0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0</v>
      </c>
      <c r="O307" s="38">
        <f t="shared" si="77"/>
        <v>0</v>
      </c>
      <c r="P307" s="33">
        <v>0</v>
      </c>
      <c r="Q307" s="33">
        <v>0</v>
      </c>
      <c r="R307" s="33">
        <v>0</v>
      </c>
      <c r="S307" s="33">
        <v>0</v>
      </c>
      <c r="T307" s="38">
        <f t="shared" si="78"/>
        <v>0</v>
      </c>
      <c r="U307" s="38">
        <f t="shared" si="79"/>
        <v>0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0</v>
      </c>
      <c r="E310" s="34">
        <f>SUM(E304:E309)</f>
        <v>0</v>
      </c>
      <c r="F310" s="34">
        <f>SUM(F304:F309)</f>
        <v>0</v>
      </c>
      <c r="G310" s="39">
        <f t="shared" si="72"/>
        <v>0</v>
      </c>
      <c r="H310" s="34">
        <f>SUM(H304:H309)</f>
        <v>0</v>
      </c>
      <c r="I310" s="39">
        <f t="shared" si="73"/>
        <v>0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0</v>
      </c>
      <c r="O310" s="39">
        <f t="shared" si="77"/>
        <v>0</v>
      </c>
      <c r="P310" s="34">
        <f>SUM(P304:P309)</f>
        <v>0</v>
      </c>
      <c r="Q310" s="34">
        <f>SUM(Q304:Q309)</f>
        <v>0</v>
      </c>
      <c r="R310" s="34">
        <f>SUM(R304:R309)</f>
        <v>0</v>
      </c>
      <c r="S310" s="34">
        <f>SUM(S304:S309)</f>
        <v>0</v>
      </c>
      <c r="T310" s="39">
        <f t="shared" si="78"/>
        <v>0</v>
      </c>
      <c r="U310" s="39">
        <f t="shared" si="79"/>
        <v>0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14074</v>
      </c>
      <c r="E311" s="33">
        <v>14074</v>
      </c>
      <c r="F311" s="33">
        <v>0</v>
      </c>
      <c r="G311" s="38">
        <f t="shared" si="72"/>
        <v>0</v>
      </c>
      <c r="H311" s="33">
        <v>231</v>
      </c>
      <c r="I311" s="38">
        <f t="shared" si="73"/>
        <v>1.6413244280233052E-2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231</v>
      </c>
      <c r="O311" s="38">
        <f t="shared" si="77"/>
        <v>1.6413244280233052E-2</v>
      </c>
      <c r="P311" s="33">
        <v>0</v>
      </c>
      <c r="Q311" s="33">
        <v>13405</v>
      </c>
      <c r="R311" s="33">
        <v>13405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987164</v>
      </c>
      <c r="E313" s="33">
        <v>987164</v>
      </c>
      <c r="F313" s="33">
        <v>47095</v>
      </c>
      <c r="G313" s="38">
        <f t="shared" si="72"/>
        <v>4.7707371824742391E-2</v>
      </c>
      <c r="H313" s="33">
        <v>83669</v>
      </c>
      <c r="I313" s="38">
        <f t="shared" si="73"/>
        <v>8.4756940082904159E-2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130764</v>
      </c>
      <c r="O313" s="38">
        <f t="shared" si="77"/>
        <v>0.13246431190764654</v>
      </c>
      <c r="P313" s="33">
        <v>106281</v>
      </c>
      <c r="Q313" s="33">
        <v>130634</v>
      </c>
      <c r="R313" s="33">
        <v>130634</v>
      </c>
      <c r="S313" s="33">
        <v>92632</v>
      </c>
      <c r="T313" s="38">
        <f t="shared" si="78"/>
        <v>0.70909564125725311</v>
      </c>
      <c r="U313" s="38">
        <f t="shared" si="79"/>
        <v>-0.21275674861922644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0</v>
      </c>
      <c r="E314" s="33">
        <v>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2250000</v>
      </c>
      <c r="R314" s="33">
        <v>2250000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1001238</v>
      </c>
      <c r="E317" s="34">
        <f>SUM(E311:E316)</f>
        <v>1001238</v>
      </c>
      <c r="F317" s="34">
        <f>SUM(F311:F316)</f>
        <v>47095</v>
      </c>
      <c r="G317" s="39">
        <f t="shared" si="72"/>
        <v>4.7036768480620994E-2</v>
      </c>
      <c r="H317" s="34">
        <f>SUM(H311:H316)</f>
        <v>83900</v>
      </c>
      <c r="I317" s="39">
        <f t="shared" si="73"/>
        <v>8.3796260229835468E-2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130995</v>
      </c>
      <c r="O317" s="39">
        <f t="shared" si="77"/>
        <v>0.13083302871045646</v>
      </c>
      <c r="P317" s="34">
        <f>SUM(P311:P316)</f>
        <v>106281</v>
      </c>
      <c r="Q317" s="34">
        <f>SUM(Q311:Q316)</f>
        <v>2394039</v>
      </c>
      <c r="R317" s="34">
        <f>SUM(R311:R316)</f>
        <v>2394039</v>
      </c>
      <c r="S317" s="34">
        <f>SUM(S311:S316)</f>
        <v>92632</v>
      </c>
      <c r="T317" s="39">
        <f t="shared" si="78"/>
        <v>3.8692769833741224E-2</v>
      </c>
      <c r="U317" s="39">
        <f t="shared" si="79"/>
        <v>-0.21058326511794201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36700</v>
      </c>
      <c r="E319" s="33">
        <v>36700</v>
      </c>
      <c r="F319" s="33">
        <v>35703</v>
      </c>
      <c r="G319" s="38">
        <f t="shared" si="72"/>
        <v>0.97283378746594007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35703</v>
      </c>
      <c r="O319" s="38">
        <f t="shared" si="77"/>
        <v>0.97283378746594007</v>
      </c>
      <c r="P319" s="33">
        <v>32457</v>
      </c>
      <c r="Q319" s="33">
        <v>31600</v>
      </c>
      <c r="R319" s="33">
        <v>31600</v>
      </c>
      <c r="S319" s="33">
        <v>0</v>
      </c>
      <c r="T319" s="38">
        <f t="shared" si="78"/>
        <v>0</v>
      </c>
      <c r="U319" s="38">
        <f t="shared" si="79"/>
        <v>-1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10550600</v>
      </c>
      <c r="E320" s="33">
        <v>10550600</v>
      </c>
      <c r="F320" s="33">
        <v>336193</v>
      </c>
      <c r="G320" s="38">
        <f t="shared" si="72"/>
        <v>3.1864822853676568E-2</v>
      </c>
      <c r="H320" s="33">
        <v>139175</v>
      </c>
      <c r="I320" s="38">
        <f t="shared" si="73"/>
        <v>1.3191192917938317E-2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475368</v>
      </c>
      <c r="O320" s="38">
        <f t="shared" si="77"/>
        <v>4.5056015771614888E-2</v>
      </c>
      <c r="P320" s="33">
        <v>763124</v>
      </c>
      <c r="Q320" s="33">
        <v>12460400</v>
      </c>
      <c r="R320" s="33">
        <v>12460400</v>
      </c>
      <c r="S320" s="33">
        <v>297946</v>
      </c>
      <c r="T320" s="38">
        <f t="shared" si="78"/>
        <v>2.3911431414721837E-2</v>
      </c>
      <c r="U320" s="38">
        <f t="shared" si="79"/>
        <v>-0.81762465864001133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135200</v>
      </c>
      <c r="E322" s="33">
        <v>135200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200000</v>
      </c>
      <c r="R322" s="33">
        <v>200000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10722500</v>
      </c>
      <c r="E323" s="34">
        <f>SUM(E318:E322)</f>
        <v>10722500</v>
      </c>
      <c r="F323" s="34">
        <f>SUM(F318:F322)</f>
        <v>371896</v>
      </c>
      <c r="G323" s="39">
        <f t="shared" si="72"/>
        <v>3.4683702494754019E-2</v>
      </c>
      <c r="H323" s="34">
        <f>SUM(H318:H322)</f>
        <v>139175</v>
      </c>
      <c r="I323" s="39">
        <f t="shared" si="73"/>
        <v>1.2979715551410585E-2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511071</v>
      </c>
      <c r="O323" s="39">
        <f t="shared" si="77"/>
        <v>4.7663418046164606E-2</v>
      </c>
      <c r="P323" s="34">
        <f>SUM(P318:P322)</f>
        <v>795581</v>
      </c>
      <c r="Q323" s="34">
        <f>SUM(Q318:Q322)</f>
        <v>12692000</v>
      </c>
      <c r="R323" s="34">
        <f>SUM(R318:R322)</f>
        <v>12692000</v>
      </c>
      <c r="S323" s="34">
        <f>SUM(S318:S322)</f>
        <v>297946</v>
      </c>
      <c r="T323" s="39">
        <f t="shared" si="78"/>
        <v>2.3475102426725496E-2</v>
      </c>
      <c r="U323" s="39">
        <f t="shared" si="79"/>
        <v>-0.8250649525315461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665202</v>
      </c>
      <c r="E325" s="33">
        <v>665202</v>
      </c>
      <c r="F325" s="33">
        <v>165035</v>
      </c>
      <c r="G325" s="38">
        <f t="shared" si="72"/>
        <v>0.24809757036208549</v>
      </c>
      <c r="H325" s="33">
        <v>244183</v>
      </c>
      <c r="I325" s="38">
        <f t="shared" si="73"/>
        <v>0.36708097690626307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409218</v>
      </c>
      <c r="O325" s="38">
        <f t="shared" si="77"/>
        <v>0.61517854726834853</v>
      </c>
      <c r="P325" s="33">
        <v>218371</v>
      </c>
      <c r="Q325" s="33">
        <v>689530</v>
      </c>
      <c r="R325" s="33">
        <v>689530</v>
      </c>
      <c r="S325" s="33">
        <v>195028</v>
      </c>
      <c r="T325" s="38">
        <f t="shared" si="78"/>
        <v>0.28284193581134975</v>
      </c>
      <c r="U325" s="38">
        <f t="shared" si="79"/>
        <v>0.11820250857485659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0</v>
      </c>
      <c r="E326" s="33">
        <v>539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730</v>
      </c>
      <c r="Q326" s="33">
        <v>9637</v>
      </c>
      <c r="R326" s="33">
        <v>9637</v>
      </c>
      <c r="S326" s="33">
        <v>0</v>
      </c>
      <c r="T326" s="38">
        <f t="shared" si="78"/>
        <v>0</v>
      </c>
      <c r="U326" s="38">
        <f t="shared" si="79"/>
        <v>-1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2000</v>
      </c>
      <c r="E327" s="33">
        <v>2000</v>
      </c>
      <c r="F327" s="33">
        <v>172</v>
      </c>
      <c r="G327" s="38">
        <f t="shared" si="72"/>
        <v>8.5999999999999993E-2</v>
      </c>
      <c r="H327" s="33">
        <v>1298</v>
      </c>
      <c r="I327" s="38">
        <f t="shared" si="73"/>
        <v>0.64900000000000002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1470</v>
      </c>
      <c r="O327" s="38">
        <f t="shared" si="77"/>
        <v>0.73499999999999999</v>
      </c>
      <c r="P327" s="33">
        <v>1280</v>
      </c>
      <c r="Q327" s="33">
        <v>1700</v>
      </c>
      <c r="R327" s="33">
        <v>1700</v>
      </c>
      <c r="S327" s="33">
        <v>1280</v>
      </c>
      <c r="T327" s="38">
        <f t="shared" si="78"/>
        <v>0.75294117647058822</v>
      </c>
      <c r="U327" s="38">
        <f t="shared" si="79"/>
        <v>1.4062500000000089E-2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117978</v>
      </c>
      <c r="E331" s="33">
        <v>117978</v>
      </c>
      <c r="F331" s="33">
        <v>23494</v>
      </c>
      <c r="G331" s="38">
        <f t="shared" si="72"/>
        <v>0.19913882249232909</v>
      </c>
      <c r="H331" s="33">
        <v>14029</v>
      </c>
      <c r="I331" s="38">
        <f t="shared" si="73"/>
        <v>0.11891200054247401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37523</v>
      </c>
      <c r="O331" s="38">
        <f t="shared" si="77"/>
        <v>0.31805082303480309</v>
      </c>
      <c r="P331" s="33">
        <v>53847</v>
      </c>
      <c r="Q331" s="33">
        <v>111300</v>
      </c>
      <c r="R331" s="33">
        <v>111300</v>
      </c>
      <c r="S331" s="33">
        <v>49499</v>
      </c>
      <c r="T331" s="38">
        <f t="shared" si="78"/>
        <v>0.44473495058400719</v>
      </c>
      <c r="U331" s="38">
        <f t="shared" si="79"/>
        <v>-0.73946552268464361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785180</v>
      </c>
      <c r="E332" s="34">
        <f>SUM(E324:E331)</f>
        <v>785719</v>
      </c>
      <c r="F332" s="34">
        <f>SUM(F324:F331)</f>
        <v>188701</v>
      </c>
      <c r="G332" s="39">
        <f t="shared" si="72"/>
        <v>0.24032833235691178</v>
      </c>
      <c r="H332" s="34">
        <f>SUM(H324:H331)</f>
        <v>259510</v>
      </c>
      <c r="I332" s="39">
        <f t="shared" si="73"/>
        <v>0.33051020148246263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448211</v>
      </c>
      <c r="O332" s="39">
        <f t="shared" si="77"/>
        <v>0.57083853383937444</v>
      </c>
      <c r="P332" s="34">
        <f>SUM(P324:P331)</f>
        <v>274228</v>
      </c>
      <c r="Q332" s="34">
        <f>SUM(Q324:Q331)</f>
        <v>812167</v>
      </c>
      <c r="R332" s="34">
        <f>SUM(R324:R331)</f>
        <v>812167</v>
      </c>
      <c r="S332" s="34">
        <f>SUM(S324:S331)</f>
        <v>245807</v>
      </c>
      <c r="T332" s="39">
        <f t="shared" si="78"/>
        <v>0.30265573459645617</v>
      </c>
      <c r="U332" s="39">
        <f t="shared" si="79"/>
        <v>-5.3670668203101068E-2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0</v>
      </c>
      <c r="Q337" s="34">
        <f>SUM(Q333:Q336)</f>
        <v>0</v>
      </c>
      <c r="R337" s="34">
        <f>SUM(R333:R336)</f>
        <v>0</v>
      </c>
      <c r="S337" s="34">
        <f>SUM(S333:S336)</f>
        <v>0</v>
      </c>
      <c r="T337" s="39">
        <f t="shared" si="78"/>
        <v>0</v>
      </c>
      <c r="U337" s="39">
        <f t="shared" si="79"/>
        <v>0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53390329</v>
      </c>
      <c r="E338" s="34">
        <f>SUM(E302,E304:E309,E311:E316,E318:E322,E324:E331,E333:E336)</f>
        <v>53390868</v>
      </c>
      <c r="F338" s="34">
        <f>SUM(F302,F304:F309,F311:F316,F318:F322,F324:F331,F333:F336)</f>
        <v>4946455</v>
      </c>
      <c r="G338" s="39">
        <f t="shared" si="72"/>
        <v>9.264702227251681E-2</v>
      </c>
      <c r="H338" s="34">
        <f>SUM(H302,H304:H309,H311:H316,H318:H322,H324:H331,H333:H336)</f>
        <v>10118166</v>
      </c>
      <c r="I338" s="39">
        <f t="shared" si="73"/>
        <v>0.18951308578750284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15064621</v>
      </c>
      <c r="O338" s="39">
        <f t="shared" si="77"/>
        <v>0.28216010806001962</v>
      </c>
      <c r="P338" s="34">
        <f>SUM(P302,P304:P309,P311:P316,P318:P322,P324:P331,P333:P336)</f>
        <v>17010305</v>
      </c>
      <c r="Q338" s="34">
        <f>SUM(Q302,Q304:Q309,Q311:Q316,Q318:Q322,Q324:Q331,Q333:Q336)</f>
        <v>54442811</v>
      </c>
      <c r="R338" s="34">
        <f>SUM(R302,R304:R309,R311:R316,R318:R322,R324:R331,R333:R336)</f>
        <v>54442811</v>
      </c>
      <c r="S338" s="34">
        <f>SUM(S302,S304:S309,S311:S316,S318:S322,S324:S331,S333:S336)</f>
        <v>9236193</v>
      </c>
      <c r="T338" s="39">
        <f t="shared" si="78"/>
        <v>0.16964945105424478</v>
      </c>
      <c r="U338" s="39">
        <f t="shared" si="79"/>
        <v>-0.40517433402869618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200466537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200467076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39448376</v>
      </c>
      <c r="G339" s="41">
        <f t="shared" si="72"/>
        <v>0.19678284760313888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37809721</v>
      </c>
      <c r="I339" s="41">
        <f t="shared" si="73"/>
        <v>0.18860864045354361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77258097</v>
      </c>
      <c r="O339" s="41">
        <f t="shared" si="77"/>
        <v>0.3853914880566825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67080483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207628683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207628683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28665158</v>
      </c>
      <c r="T339" s="41">
        <f t="shared" si="78"/>
        <v>0.13805972077566953</v>
      </c>
      <c r="U339" s="41">
        <f t="shared" si="79"/>
        <v>-0.43635288076265044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5" max="16383" man="1"/>
    <brk id="103" max="16383" man="1"/>
    <brk id="170" max="16383" man="1"/>
    <brk id="232" max="16383" man="1"/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86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2438770524</v>
      </c>
      <c r="E8" s="33">
        <v>2438770524</v>
      </c>
      <c r="F8" s="33">
        <v>573432759</v>
      </c>
      <c r="G8" s="38">
        <f>IF(($D8       =0),0,($F8       /$D8       ))</f>
        <v>0.23513190493194594</v>
      </c>
      <c r="H8" s="33">
        <v>542013152</v>
      </c>
      <c r="I8" s="38">
        <f>IF(($D8       =0),0,($H8       /$D8       ))</f>
        <v>0.2222485250932941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1115445911</v>
      </c>
      <c r="O8" s="38">
        <f>IF(($D8       =0),0,($N8       /$D8       ))</f>
        <v>0.45738043002524004</v>
      </c>
      <c r="P8" s="33">
        <v>966979690</v>
      </c>
      <c r="Q8" s="33">
        <v>2247390354</v>
      </c>
      <c r="R8" s="33">
        <v>2247390354</v>
      </c>
      <c r="S8" s="33">
        <v>550879465</v>
      </c>
      <c r="T8" s="38">
        <f>IF(($Q8       =0),0,($S8       /$Q8       ))</f>
        <v>0.24511961796913542</v>
      </c>
      <c r="U8" s="38">
        <f>IF(($P8       =0),0,(($H8       /$P8       )-1))</f>
        <v>-0.43947824591848461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4666434520</v>
      </c>
      <c r="E9" s="33">
        <v>4666434520</v>
      </c>
      <c r="F9" s="33">
        <v>381552396</v>
      </c>
      <c r="G9" s="38">
        <f>IF(($D9       =0),0,($F9       /$D9       ))</f>
        <v>8.1765295187298595E-2</v>
      </c>
      <c r="H9" s="33">
        <v>1184974387</v>
      </c>
      <c r="I9" s="38">
        <f>IF(($D9       =0),0,($H9       /$D9       ))</f>
        <v>0.25393571514210383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1566526783</v>
      </c>
      <c r="O9" s="38">
        <f>IF(($D9       =0),0,($N9       /$D9       ))</f>
        <v>0.33570101032940242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7105205044</v>
      </c>
      <c r="E10" s="34">
        <f>SUM(E8:E9)</f>
        <v>7105205044</v>
      </c>
      <c r="F10" s="34">
        <f>SUM(F8:F9)</f>
        <v>954985155</v>
      </c>
      <c r="G10" s="39">
        <f t="shared" ref="G10:G54" si="0">IF(($D10      =0),0,($F10      /$D10      ))</f>
        <v>0.13440641742020359</v>
      </c>
      <c r="H10" s="34">
        <f>SUM(H8:H9)</f>
        <v>1726987539</v>
      </c>
      <c r="I10" s="39">
        <f t="shared" ref="I10:I54" si="1">IF(($D10      =0),0,($H10      /$D10      ))</f>
        <v>0.24305949347068553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2681972694</v>
      </c>
      <c r="O10" s="39">
        <f t="shared" ref="O10:O54" si="5">IF(($D10      =0),0,($N10      /$D10      ))</f>
        <v>0.37746591089088916</v>
      </c>
      <c r="P10" s="34">
        <f>SUM(P8:P9)</f>
        <v>966979690</v>
      </c>
      <c r="Q10" s="34">
        <f>SUM(Q8:Q9)</f>
        <v>2247390354</v>
      </c>
      <c r="R10" s="34">
        <f>SUM(R8:R9)</f>
        <v>2247390354</v>
      </c>
      <c r="S10" s="34">
        <f>SUM(S8:S9)</f>
        <v>550879465</v>
      </c>
      <c r="T10" s="39">
        <f t="shared" ref="T10:T54" si="6">IF(($Q10      =0),0,($S10      /$Q10      ))</f>
        <v>0.24511961796913542</v>
      </c>
      <c r="U10" s="39">
        <f t="shared" ref="U10:U54" si="7">IF(($P10      =0),0,(($H10      /$P10      )-1))</f>
        <v>0.7859605086431547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157701340</v>
      </c>
      <c r="E11" s="33">
        <v>157701340</v>
      </c>
      <c r="F11" s="33">
        <v>33033873</v>
      </c>
      <c r="G11" s="38">
        <f t="shared" si="0"/>
        <v>0.20947109897734539</v>
      </c>
      <c r="H11" s="33">
        <v>29936736</v>
      </c>
      <c r="I11" s="38">
        <f t="shared" si="1"/>
        <v>0.18983184290000327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62970609</v>
      </c>
      <c r="O11" s="38">
        <f t="shared" si="5"/>
        <v>0.39930294187734866</v>
      </c>
      <c r="P11" s="33">
        <v>65399215</v>
      </c>
      <c r="Q11" s="33">
        <v>158222783</v>
      </c>
      <c r="R11" s="33">
        <v>158222783</v>
      </c>
      <c r="S11" s="33">
        <v>34072405</v>
      </c>
      <c r="T11" s="38">
        <f t="shared" si="6"/>
        <v>0.21534449308731979</v>
      </c>
      <c r="U11" s="38">
        <f t="shared" si="7"/>
        <v>-0.54224624867439153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159217474</v>
      </c>
      <c r="E12" s="33">
        <v>159217474</v>
      </c>
      <c r="F12" s="33">
        <v>30810526</v>
      </c>
      <c r="G12" s="38">
        <f t="shared" si="0"/>
        <v>0.19351221462036258</v>
      </c>
      <c r="H12" s="33">
        <v>40435799</v>
      </c>
      <c r="I12" s="38">
        <f t="shared" si="1"/>
        <v>0.25396583668950806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71246325</v>
      </c>
      <c r="O12" s="38">
        <f t="shared" si="5"/>
        <v>0.44747805130987067</v>
      </c>
      <c r="P12" s="33">
        <v>68983279</v>
      </c>
      <c r="Q12" s="33">
        <v>141930110</v>
      </c>
      <c r="R12" s="33">
        <v>141930110</v>
      </c>
      <c r="S12" s="33">
        <v>36536503</v>
      </c>
      <c r="T12" s="38">
        <f t="shared" si="6"/>
        <v>0.25742601763642681</v>
      </c>
      <c r="U12" s="38">
        <f t="shared" si="7"/>
        <v>-0.41383187946168809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187101780</v>
      </c>
      <c r="E13" s="33">
        <v>187101780</v>
      </c>
      <c r="F13" s="33">
        <v>49671336</v>
      </c>
      <c r="G13" s="38">
        <f t="shared" si="0"/>
        <v>0.26547762399694969</v>
      </c>
      <c r="H13" s="33">
        <v>39131353</v>
      </c>
      <c r="I13" s="38">
        <f t="shared" si="1"/>
        <v>0.20914473929644067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88802689</v>
      </c>
      <c r="O13" s="38">
        <f t="shared" si="5"/>
        <v>0.47462236329339036</v>
      </c>
      <c r="P13" s="33">
        <v>71868643</v>
      </c>
      <c r="Q13" s="33">
        <v>164231952</v>
      </c>
      <c r="R13" s="33">
        <v>164231952</v>
      </c>
      <c r="S13" s="33">
        <v>32819394</v>
      </c>
      <c r="T13" s="38">
        <f t="shared" si="6"/>
        <v>0.19983562029391211</v>
      </c>
      <c r="U13" s="38">
        <f t="shared" si="7"/>
        <v>-0.45551562730911732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87377588</v>
      </c>
      <c r="E14" s="33">
        <v>87377588</v>
      </c>
      <c r="F14" s="33">
        <v>25841083</v>
      </c>
      <c r="G14" s="38">
        <f t="shared" si="0"/>
        <v>0.29574040198958113</v>
      </c>
      <c r="H14" s="33">
        <v>23110191</v>
      </c>
      <c r="I14" s="38">
        <f t="shared" si="1"/>
        <v>0.2644864836507046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48951274</v>
      </c>
      <c r="O14" s="38">
        <f t="shared" si="5"/>
        <v>0.56022688564028567</v>
      </c>
      <c r="P14" s="33">
        <v>36691737</v>
      </c>
      <c r="Q14" s="33">
        <v>78834444</v>
      </c>
      <c r="R14" s="33">
        <v>78834444</v>
      </c>
      <c r="S14" s="33">
        <v>17327586</v>
      </c>
      <c r="T14" s="38">
        <f t="shared" si="6"/>
        <v>0.21979714856617749</v>
      </c>
      <c r="U14" s="38">
        <f t="shared" si="7"/>
        <v>-0.37015271312993436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38178503</v>
      </c>
      <c r="E15" s="33">
        <v>38178503</v>
      </c>
      <c r="F15" s="33">
        <v>10631309</v>
      </c>
      <c r="G15" s="38">
        <f t="shared" si="0"/>
        <v>0.27846322313894811</v>
      </c>
      <c r="H15" s="33">
        <v>7700180</v>
      </c>
      <c r="I15" s="38">
        <f t="shared" si="1"/>
        <v>0.20168889283060679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18331489</v>
      </c>
      <c r="O15" s="38">
        <f t="shared" si="5"/>
        <v>0.48015211596955493</v>
      </c>
      <c r="P15" s="33">
        <v>19754247</v>
      </c>
      <c r="Q15" s="33">
        <v>45880993</v>
      </c>
      <c r="R15" s="33">
        <v>45880993</v>
      </c>
      <c r="S15" s="33">
        <v>8181513</v>
      </c>
      <c r="T15" s="38">
        <f t="shared" si="6"/>
        <v>0.17832031229141007</v>
      </c>
      <c r="U15" s="38">
        <f t="shared" si="7"/>
        <v>-0.61020128987958899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341312943</v>
      </c>
      <c r="E16" s="33">
        <v>341312943</v>
      </c>
      <c r="F16" s="33">
        <v>87174919</v>
      </c>
      <c r="G16" s="38">
        <f t="shared" si="0"/>
        <v>0.25541052804434666</v>
      </c>
      <c r="H16" s="33">
        <v>84394699</v>
      </c>
      <c r="I16" s="38">
        <f t="shared" si="1"/>
        <v>0.24726486566318112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171569618</v>
      </c>
      <c r="O16" s="38">
        <f t="shared" si="5"/>
        <v>0.50267539370752778</v>
      </c>
      <c r="P16" s="33">
        <v>151148391</v>
      </c>
      <c r="Q16" s="33">
        <v>299117173</v>
      </c>
      <c r="R16" s="33">
        <v>299117173</v>
      </c>
      <c r="S16" s="33">
        <v>76651392</v>
      </c>
      <c r="T16" s="38">
        <f t="shared" si="6"/>
        <v>0.25625874713652769</v>
      </c>
      <c r="U16" s="38">
        <f t="shared" si="7"/>
        <v>-0.44164341782506966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4808337</v>
      </c>
      <c r="E17" s="33">
        <v>4808337</v>
      </c>
      <c r="F17" s="33">
        <v>793344</v>
      </c>
      <c r="G17" s="38">
        <f t="shared" si="0"/>
        <v>0.16499342704140746</v>
      </c>
      <c r="H17" s="33">
        <v>735915</v>
      </c>
      <c r="I17" s="38">
        <f t="shared" si="1"/>
        <v>0.15304979663447049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1529259</v>
      </c>
      <c r="O17" s="38">
        <f t="shared" si="5"/>
        <v>0.31804322367587795</v>
      </c>
      <c r="P17" s="33">
        <v>11113262</v>
      </c>
      <c r="Q17" s="33">
        <v>4701160</v>
      </c>
      <c r="R17" s="33">
        <v>4701160</v>
      </c>
      <c r="S17" s="33">
        <v>10417152</v>
      </c>
      <c r="T17" s="38">
        <f t="shared" si="6"/>
        <v>2.2158684239634474</v>
      </c>
      <c r="U17" s="38">
        <f t="shared" si="7"/>
        <v>-0.93378046877685417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975697965</v>
      </c>
      <c r="E19" s="34">
        <f>SUM(E11:E18)</f>
        <v>975697965</v>
      </c>
      <c r="F19" s="34">
        <f>SUM(F11:F18)</f>
        <v>237956390</v>
      </c>
      <c r="G19" s="39">
        <f t="shared" si="0"/>
        <v>0.24388324925941604</v>
      </c>
      <c r="H19" s="34">
        <f>SUM(H11:H18)</f>
        <v>225444873</v>
      </c>
      <c r="I19" s="39">
        <f t="shared" si="1"/>
        <v>0.23106010372789904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463401263</v>
      </c>
      <c r="O19" s="39">
        <f t="shared" si="5"/>
        <v>0.4749433529873151</v>
      </c>
      <c r="P19" s="34">
        <f>SUM(P11:P18)</f>
        <v>424958774</v>
      </c>
      <c r="Q19" s="34">
        <f>SUM(Q11:Q18)</f>
        <v>892918615</v>
      </c>
      <c r="R19" s="34">
        <f>SUM(R11:R18)</f>
        <v>892918615</v>
      </c>
      <c r="S19" s="34">
        <f>SUM(S11:S18)</f>
        <v>216005945</v>
      </c>
      <c r="T19" s="39">
        <f t="shared" si="6"/>
        <v>0.2419100031865726</v>
      </c>
      <c r="U19" s="39">
        <f t="shared" si="7"/>
        <v>-0.46949001457727291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12492000</v>
      </c>
      <c r="R20" s="33">
        <v>12492000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1</v>
      </c>
      <c r="R21" s="33">
        <v>1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10666377</v>
      </c>
      <c r="E22" s="33">
        <v>10666377</v>
      </c>
      <c r="F22" s="33">
        <v>2570760</v>
      </c>
      <c r="G22" s="38">
        <f t="shared" si="0"/>
        <v>0.24101529507160679</v>
      </c>
      <c r="H22" s="33">
        <v>2543076</v>
      </c>
      <c r="I22" s="38">
        <f t="shared" si="1"/>
        <v>0.23841984958904039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5113836</v>
      </c>
      <c r="O22" s="38">
        <f t="shared" si="5"/>
        <v>0.47943514466064718</v>
      </c>
      <c r="P22" s="33">
        <v>4427282</v>
      </c>
      <c r="Q22" s="33">
        <v>7434258</v>
      </c>
      <c r="R22" s="33">
        <v>7434258</v>
      </c>
      <c r="S22" s="33">
        <v>2546882</v>
      </c>
      <c r="T22" s="38">
        <f t="shared" si="6"/>
        <v>0.34258724946053798</v>
      </c>
      <c r="U22" s="38">
        <f t="shared" si="7"/>
        <v>-0.42558978623905142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40200000</v>
      </c>
      <c r="E23" s="33">
        <v>40200000</v>
      </c>
      <c r="F23" s="33">
        <v>12535373</v>
      </c>
      <c r="G23" s="38">
        <f t="shared" si="0"/>
        <v>0.31182519900497513</v>
      </c>
      <c r="H23" s="33">
        <v>9706056</v>
      </c>
      <c r="I23" s="38">
        <f t="shared" si="1"/>
        <v>0.2414441791044776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22241429</v>
      </c>
      <c r="O23" s="38">
        <f t="shared" si="5"/>
        <v>0.55326937810945276</v>
      </c>
      <c r="P23" s="33">
        <v>15904573</v>
      </c>
      <c r="Q23" s="33">
        <v>34992000</v>
      </c>
      <c r="R23" s="33">
        <v>34992000</v>
      </c>
      <c r="S23" s="33">
        <v>5623822</v>
      </c>
      <c r="T23" s="38">
        <f t="shared" si="6"/>
        <v>0.16071736396890718</v>
      </c>
      <c r="U23" s="38">
        <f t="shared" si="7"/>
        <v>-0.38973174570609348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77973604</v>
      </c>
      <c r="E25" s="33">
        <v>77973604</v>
      </c>
      <c r="F25" s="33">
        <v>5048196</v>
      </c>
      <c r="G25" s="38">
        <f t="shared" si="0"/>
        <v>6.4742371020839309E-2</v>
      </c>
      <c r="H25" s="33">
        <v>6393237</v>
      </c>
      <c r="I25" s="38">
        <f t="shared" si="1"/>
        <v>8.1992323966454089E-2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11441433</v>
      </c>
      <c r="O25" s="38">
        <f t="shared" si="5"/>
        <v>0.14673469498729338</v>
      </c>
      <c r="P25" s="33">
        <v>17284734</v>
      </c>
      <c r="Q25" s="33">
        <v>83951936</v>
      </c>
      <c r="R25" s="33">
        <v>83951936</v>
      </c>
      <c r="S25" s="33">
        <v>17284734</v>
      </c>
      <c r="T25" s="38">
        <f t="shared" si="6"/>
        <v>0.20588845026754357</v>
      </c>
      <c r="U25" s="38">
        <f t="shared" si="7"/>
        <v>-0.63012233801225981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128839981</v>
      </c>
      <c r="E27" s="34">
        <f>SUM(E20:E26)</f>
        <v>128839981</v>
      </c>
      <c r="F27" s="34">
        <f>SUM(F20:F26)</f>
        <v>20154329</v>
      </c>
      <c r="G27" s="39">
        <f t="shared" si="0"/>
        <v>0.15642915222100195</v>
      </c>
      <c r="H27" s="34">
        <f>SUM(H20:H26)</f>
        <v>18642369</v>
      </c>
      <c r="I27" s="39">
        <f t="shared" si="1"/>
        <v>0.14469397507905563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38796698</v>
      </c>
      <c r="O27" s="39">
        <f t="shared" si="5"/>
        <v>0.30112312730005758</v>
      </c>
      <c r="P27" s="34">
        <f>SUM(P20:P26)</f>
        <v>37616589</v>
      </c>
      <c r="Q27" s="34">
        <f>SUM(Q20:Q26)</f>
        <v>138870195</v>
      </c>
      <c r="R27" s="34">
        <f>SUM(R20:R26)</f>
        <v>138870195</v>
      </c>
      <c r="S27" s="34">
        <f>SUM(S20:S26)</f>
        <v>25455438</v>
      </c>
      <c r="T27" s="39">
        <f t="shared" si="6"/>
        <v>0.1833038255617053</v>
      </c>
      <c r="U27" s="39">
        <f t="shared" si="7"/>
        <v>-0.50441096612986369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166222594</v>
      </c>
      <c r="E28" s="33">
        <v>166222594</v>
      </c>
      <c r="F28" s="33">
        <v>29421369</v>
      </c>
      <c r="G28" s="38">
        <f t="shared" si="0"/>
        <v>0.17699981868890821</v>
      </c>
      <c r="H28" s="33">
        <v>27769226</v>
      </c>
      <c r="I28" s="38">
        <f t="shared" si="1"/>
        <v>0.16706047795163154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57190595</v>
      </c>
      <c r="O28" s="38">
        <f t="shared" si="5"/>
        <v>0.34406029664053972</v>
      </c>
      <c r="P28" s="33">
        <v>52855186</v>
      </c>
      <c r="Q28" s="33">
        <v>146812528</v>
      </c>
      <c r="R28" s="33">
        <v>146812528</v>
      </c>
      <c r="S28" s="33">
        <v>24241319</v>
      </c>
      <c r="T28" s="38">
        <f t="shared" si="6"/>
        <v>0.16511750959018975</v>
      </c>
      <c r="U28" s="38">
        <f t="shared" si="7"/>
        <v>-0.47461681432735858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15900000</v>
      </c>
      <c r="E30" s="33">
        <v>15900000</v>
      </c>
      <c r="F30" s="33">
        <v>-812373</v>
      </c>
      <c r="G30" s="38">
        <f t="shared" si="0"/>
        <v>-5.1092641509433961E-2</v>
      </c>
      <c r="H30" s="33">
        <v>3749749</v>
      </c>
      <c r="I30" s="38">
        <f t="shared" si="1"/>
        <v>0.23583327044025157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2937376</v>
      </c>
      <c r="O30" s="38">
        <f t="shared" si="5"/>
        <v>0.18474062893081761</v>
      </c>
      <c r="P30" s="33">
        <v>7429106</v>
      </c>
      <c r="Q30" s="33">
        <v>29344368</v>
      </c>
      <c r="R30" s="33">
        <v>29344368</v>
      </c>
      <c r="S30" s="33">
        <v>3690589</v>
      </c>
      <c r="T30" s="38">
        <f t="shared" si="6"/>
        <v>0.12576822237234755</v>
      </c>
      <c r="U30" s="38">
        <f t="shared" si="7"/>
        <v>-0.49526241784677727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12801174</v>
      </c>
      <c r="E32" s="33">
        <v>12801174</v>
      </c>
      <c r="F32" s="33">
        <v>3809861</v>
      </c>
      <c r="G32" s="38">
        <f t="shared" si="0"/>
        <v>0.29761809346548995</v>
      </c>
      <c r="H32" s="33">
        <v>1499605</v>
      </c>
      <c r="I32" s="38">
        <f t="shared" si="1"/>
        <v>0.1171458961498375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5309466</v>
      </c>
      <c r="O32" s="38">
        <f t="shared" si="5"/>
        <v>0.41476398961532746</v>
      </c>
      <c r="P32" s="33">
        <v>2711802</v>
      </c>
      <c r="Q32" s="33">
        <v>11478761</v>
      </c>
      <c r="R32" s="33">
        <v>11478761</v>
      </c>
      <c r="S32" s="33">
        <v>1356256</v>
      </c>
      <c r="T32" s="38">
        <f t="shared" si="6"/>
        <v>0.11815351848513964</v>
      </c>
      <c r="U32" s="38">
        <f t="shared" si="7"/>
        <v>-0.4470079305200011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391658097</v>
      </c>
      <c r="E33" s="33">
        <v>391658097</v>
      </c>
      <c r="F33" s="33">
        <v>71972966</v>
      </c>
      <c r="G33" s="38">
        <f t="shared" si="0"/>
        <v>0.18376478502881557</v>
      </c>
      <c r="H33" s="33">
        <v>65485011</v>
      </c>
      <c r="I33" s="38">
        <f t="shared" si="1"/>
        <v>0.16719943108950969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137457977</v>
      </c>
      <c r="O33" s="38">
        <f t="shared" si="5"/>
        <v>0.35096421611832529</v>
      </c>
      <c r="P33" s="33">
        <v>119281284</v>
      </c>
      <c r="Q33" s="33">
        <v>317107161</v>
      </c>
      <c r="R33" s="33">
        <v>317107161</v>
      </c>
      <c r="S33" s="33">
        <v>57947244</v>
      </c>
      <c r="T33" s="38">
        <f t="shared" si="6"/>
        <v>0.1827371031838666</v>
      </c>
      <c r="U33" s="38">
        <f t="shared" si="7"/>
        <v>-0.45100347008337038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586581865</v>
      </c>
      <c r="E35" s="34">
        <f>SUM(E28:E34)</f>
        <v>586581865</v>
      </c>
      <c r="F35" s="34">
        <f>SUM(F28:F34)</f>
        <v>104391823</v>
      </c>
      <c r="G35" s="39">
        <f t="shared" si="0"/>
        <v>0.17796633211631935</v>
      </c>
      <c r="H35" s="34">
        <f>SUM(H28:H34)</f>
        <v>98503591</v>
      </c>
      <c r="I35" s="39">
        <f t="shared" si="1"/>
        <v>0.16792812201925131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202895414</v>
      </c>
      <c r="O35" s="39">
        <f t="shared" si="5"/>
        <v>0.34589445413557068</v>
      </c>
      <c r="P35" s="34">
        <f>SUM(P28:P34)</f>
        <v>182277378</v>
      </c>
      <c r="Q35" s="34">
        <f>SUM(Q28:Q34)</f>
        <v>504742818</v>
      </c>
      <c r="R35" s="34">
        <f>SUM(R28:R34)</f>
        <v>504742818</v>
      </c>
      <c r="S35" s="34">
        <f>SUM(S28:S34)</f>
        <v>87235408</v>
      </c>
      <c r="T35" s="39">
        <f t="shared" si="6"/>
        <v>0.17283140024787833</v>
      </c>
      <c r="U35" s="39">
        <f t="shared" si="7"/>
        <v>-0.45959508480531253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47376353</v>
      </c>
      <c r="E36" s="33">
        <v>47376353</v>
      </c>
      <c r="F36" s="33">
        <v>9229113</v>
      </c>
      <c r="G36" s="38">
        <f t="shared" si="0"/>
        <v>0.19480420960220388</v>
      </c>
      <c r="H36" s="33">
        <v>12007725</v>
      </c>
      <c r="I36" s="38">
        <f t="shared" si="1"/>
        <v>0.25345397523528246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21236838</v>
      </c>
      <c r="O36" s="38">
        <f t="shared" si="5"/>
        <v>0.44825818483748631</v>
      </c>
      <c r="P36" s="33">
        <v>19306471</v>
      </c>
      <c r="Q36" s="33">
        <v>65481667</v>
      </c>
      <c r="R36" s="33">
        <v>65481667</v>
      </c>
      <c r="S36" s="33">
        <v>10607242</v>
      </c>
      <c r="T36" s="38">
        <f t="shared" si="6"/>
        <v>0.16198796527278392</v>
      </c>
      <c r="U36" s="38">
        <f t="shared" si="7"/>
        <v>-0.37804661452629018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81415308</v>
      </c>
      <c r="E37" s="33">
        <v>81415308</v>
      </c>
      <c r="F37" s="33">
        <v>14658610</v>
      </c>
      <c r="G37" s="38">
        <f t="shared" si="0"/>
        <v>0.18004734441341178</v>
      </c>
      <c r="H37" s="33">
        <v>11552545</v>
      </c>
      <c r="I37" s="38">
        <f t="shared" si="1"/>
        <v>0.14189647234399702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26211155</v>
      </c>
      <c r="O37" s="38">
        <f t="shared" si="5"/>
        <v>0.3219438167574088</v>
      </c>
      <c r="P37" s="33">
        <v>19650776</v>
      </c>
      <c r="Q37" s="33">
        <v>74973042</v>
      </c>
      <c r="R37" s="33">
        <v>74973042</v>
      </c>
      <c r="S37" s="33">
        <v>10768485</v>
      </c>
      <c r="T37" s="38">
        <f t="shared" si="6"/>
        <v>0.14363142688007777</v>
      </c>
      <c r="U37" s="38">
        <f t="shared" si="7"/>
        <v>-0.41210744043899339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118941829</v>
      </c>
      <c r="E38" s="33">
        <v>118941829</v>
      </c>
      <c r="F38" s="33">
        <v>19651331</v>
      </c>
      <c r="G38" s="38">
        <f t="shared" si="0"/>
        <v>0.16521799912796029</v>
      </c>
      <c r="H38" s="33">
        <v>29821546</v>
      </c>
      <c r="I38" s="38">
        <f t="shared" si="1"/>
        <v>0.25072378868497136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49472877</v>
      </c>
      <c r="O38" s="38">
        <f t="shared" si="5"/>
        <v>0.41594178781293167</v>
      </c>
      <c r="P38" s="33">
        <v>18060910</v>
      </c>
      <c r="Q38" s="33">
        <v>119556491</v>
      </c>
      <c r="R38" s="33">
        <v>119556491</v>
      </c>
      <c r="S38" s="33">
        <v>8123802</v>
      </c>
      <c r="T38" s="38">
        <f t="shared" si="6"/>
        <v>6.7949485068108939E-2</v>
      </c>
      <c r="U38" s="38">
        <f t="shared" si="7"/>
        <v>0.65116519599510769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247733490</v>
      </c>
      <c r="E40" s="34">
        <f>SUM(E36:E39)</f>
        <v>247733490</v>
      </c>
      <c r="F40" s="34">
        <f>SUM(F36:F39)</f>
        <v>43539054</v>
      </c>
      <c r="G40" s="39">
        <f t="shared" si="0"/>
        <v>0.17574956861908336</v>
      </c>
      <c r="H40" s="34">
        <f>SUM(H36:H39)</f>
        <v>53381816</v>
      </c>
      <c r="I40" s="39">
        <f t="shared" si="1"/>
        <v>0.21548082174921121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96920870</v>
      </c>
      <c r="O40" s="39">
        <f t="shared" si="5"/>
        <v>0.3912303903682946</v>
      </c>
      <c r="P40" s="34">
        <f>SUM(P36:P39)</f>
        <v>57018157</v>
      </c>
      <c r="Q40" s="34">
        <f>SUM(Q36:Q39)</f>
        <v>260011200</v>
      </c>
      <c r="R40" s="34">
        <f>SUM(R36:R39)</f>
        <v>260011200</v>
      </c>
      <c r="S40" s="34">
        <f>SUM(S36:S39)</f>
        <v>29499529</v>
      </c>
      <c r="T40" s="39">
        <f t="shared" si="6"/>
        <v>0.11345483963767715</v>
      </c>
      <c r="U40" s="39">
        <f t="shared" si="7"/>
        <v>-6.3775140960799503E-2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16067000</v>
      </c>
      <c r="E43" s="33">
        <v>16067000</v>
      </c>
      <c r="F43" s="33">
        <v>24000000</v>
      </c>
      <c r="G43" s="38">
        <f t="shared" si="0"/>
        <v>1.4937449430509739</v>
      </c>
      <c r="H43" s="33">
        <v>4500000</v>
      </c>
      <c r="I43" s="38">
        <f t="shared" si="1"/>
        <v>0.28007717682205763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28500000</v>
      </c>
      <c r="O43" s="38">
        <f t="shared" si="5"/>
        <v>1.7738221198730317</v>
      </c>
      <c r="P43" s="33">
        <v>1000000</v>
      </c>
      <c r="Q43" s="33">
        <v>3150000</v>
      </c>
      <c r="R43" s="33">
        <v>3150000</v>
      </c>
      <c r="S43" s="33">
        <v>1000000</v>
      </c>
      <c r="T43" s="38">
        <f t="shared" si="6"/>
        <v>0.31746031746031744</v>
      </c>
      <c r="U43" s="38">
        <f t="shared" si="7"/>
        <v>3.5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580860286</v>
      </c>
      <c r="E45" s="33">
        <v>580860286</v>
      </c>
      <c r="F45" s="33">
        <v>136251629</v>
      </c>
      <c r="G45" s="38">
        <f t="shared" si="0"/>
        <v>0.23456867732906084</v>
      </c>
      <c r="H45" s="33">
        <v>125780212</v>
      </c>
      <c r="I45" s="38">
        <f t="shared" si="1"/>
        <v>0.21654124930138535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262031841</v>
      </c>
      <c r="O45" s="38">
        <f t="shared" si="5"/>
        <v>0.45110992663044619</v>
      </c>
      <c r="P45" s="33">
        <v>220737913</v>
      </c>
      <c r="Q45" s="33">
        <v>530415359</v>
      </c>
      <c r="R45" s="33">
        <v>530415359</v>
      </c>
      <c r="S45" s="33">
        <v>111145185</v>
      </c>
      <c r="T45" s="38">
        <f t="shared" si="6"/>
        <v>0.20954367763698184</v>
      </c>
      <c r="U45" s="38">
        <f t="shared" si="7"/>
        <v>-0.43018301527567671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596927286</v>
      </c>
      <c r="E47" s="34">
        <f>SUM(E41:E46)</f>
        <v>596927286</v>
      </c>
      <c r="F47" s="34">
        <f>SUM(F41:F46)</f>
        <v>160251629</v>
      </c>
      <c r="G47" s="39">
        <f t="shared" si="0"/>
        <v>0.26846088754602515</v>
      </c>
      <c r="H47" s="34">
        <f>SUM(H41:H46)</f>
        <v>130280212</v>
      </c>
      <c r="I47" s="39">
        <f t="shared" si="1"/>
        <v>0.21825139352065068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290531841</v>
      </c>
      <c r="O47" s="39">
        <f t="shared" si="5"/>
        <v>0.48671228106667586</v>
      </c>
      <c r="P47" s="34">
        <f>SUM(P41:P46)</f>
        <v>221737913</v>
      </c>
      <c r="Q47" s="34">
        <f>SUM(Q41:Q46)</f>
        <v>533565359</v>
      </c>
      <c r="R47" s="34">
        <f>SUM(R41:R46)</f>
        <v>533565359</v>
      </c>
      <c r="S47" s="34">
        <f>SUM(S41:S46)</f>
        <v>112145185</v>
      </c>
      <c r="T47" s="39">
        <f t="shared" si="6"/>
        <v>0.21018078311939287</v>
      </c>
      <c r="U47" s="39">
        <f t="shared" si="7"/>
        <v>-0.41245856318671137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56599236</v>
      </c>
      <c r="E48" s="33">
        <v>56599236</v>
      </c>
      <c r="F48" s="33">
        <v>11505463</v>
      </c>
      <c r="G48" s="38">
        <f t="shared" si="0"/>
        <v>0.20327947536252963</v>
      </c>
      <c r="H48" s="33">
        <v>15606902</v>
      </c>
      <c r="I48" s="38">
        <f t="shared" si="1"/>
        <v>0.27574404007856218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27112365</v>
      </c>
      <c r="O48" s="38">
        <f t="shared" si="5"/>
        <v>0.47902351544109184</v>
      </c>
      <c r="P48" s="33">
        <v>22532022</v>
      </c>
      <c r="Q48" s="33">
        <v>54883392</v>
      </c>
      <c r="R48" s="33">
        <v>54883392</v>
      </c>
      <c r="S48" s="33">
        <v>13150870</v>
      </c>
      <c r="T48" s="38">
        <f t="shared" si="6"/>
        <v>0.23961474538599947</v>
      </c>
      <c r="U48" s="38">
        <f t="shared" si="7"/>
        <v>-0.30734569671554557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40122725</v>
      </c>
      <c r="E50" s="33">
        <v>40122725</v>
      </c>
      <c r="F50" s="33">
        <v>9047271</v>
      </c>
      <c r="G50" s="38">
        <f t="shared" si="0"/>
        <v>0.22548994366658795</v>
      </c>
      <c r="H50" s="33">
        <v>18523497</v>
      </c>
      <c r="I50" s="38">
        <f t="shared" si="1"/>
        <v>0.46167096078344627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27570768</v>
      </c>
      <c r="O50" s="38">
        <f t="shared" si="5"/>
        <v>0.68716090445003419</v>
      </c>
      <c r="P50" s="33">
        <v>15246379</v>
      </c>
      <c r="Q50" s="33">
        <v>34683012</v>
      </c>
      <c r="R50" s="33">
        <v>34683012</v>
      </c>
      <c r="S50" s="33">
        <v>6868158</v>
      </c>
      <c r="T50" s="38">
        <f t="shared" si="6"/>
        <v>0.19802657277862717</v>
      </c>
      <c r="U50" s="38">
        <f t="shared" si="7"/>
        <v>0.21494402047856731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4000000</v>
      </c>
      <c r="E52" s="33">
        <v>4000000</v>
      </c>
      <c r="F52" s="33">
        <v>0</v>
      </c>
      <c r="G52" s="38">
        <f t="shared" si="0"/>
        <v>0</v>
      </c>
      <c r="H52" s="33">
        <v>-249999</v>
      </c>
      <c r="I52" s="38">
        <f t="shared" si="1"/>
        <v>-6.249975E-2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-249999</v>
      </c>
      <c r="O52" s="38">
        <f t="shared" si="5"/>
        <v>-6.249975E-2</v>
      </c>
      <c r="P52" s="33">
        <v>0</v>
      </c>
      <c r="Q52" s="33">
        <v>5000000</v>
      </c>
      <c r="R52" s="33">
        <v>5000000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100721961</v>
      </c>
      <c r="E53" s="34">
        <f>SUM(E48:E52)</f>
        <v>100721961</v>
      </c>
      <c r="F53" s="34">
        <f>SUM(F48:F52)</f>
        <v>20552734</v>
      </c>
      <c r="G53" s="39">
        <f t="shared" si="0"/>
        <v>0.20405414862802362</v>
      </c>
      <c r="H53" s="34">
        <f>SUM(H48:H52)</f>
        <v>33880400</v>
      </c>
      <c r="I53" s="39">
        <f t="shared" si="1"/>
        <v>0.33637550007589706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54433134</v>
      </c>
      <c r="O53" s="39">
        <f t="shared" si="5"/>
        <v>0.54042964870392074</v>
      </c>
      <c r="P53" s="34">
        <f>SUM(P48:P52)</f>
        <v>37778401</v>
      </c>
      <c r="Q53" s="34">
        <f>SUM(Q48:Q52)</f>
        <v>94566404</v>
      </c>
      <c r="R53" s="34">
        <f>SUM(R48:R52)</f>
        <v>94566404</v>
      </c>
      <c r="S53" s="34">
        <f>SUM(S48:S52)</f>
        <v>20019028</v>
      </c>
      <c r="T53" s="39">
        <f t="shared" si="6"/>
        <v>0.21169281217460695</v>
      </c>
      <c r="U53" s="39">
        <f t="shared" si="7"/>
        <v>-0.10318067723406288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9741707592</v>
      </c>
      <c r="E54" s="34">
        <f>SUM(E8:E9,E11:E18,E20:E26,E28:E34,E36:E39,E41:E46,E48:E52)</f>
        <v>9741707592</v>
      </c>
      <c r="F54" s="34">
        <f>SUM(F8:F9,F11:F18,F20:F26,F28:F34,F36:F39,F41:F46,F48:F52)</f>
        <v>1541831114</v>
      </c>
      <c r="G54" s="39">
        <f t="shared" si="0"/>
        <v>0.15827113464852599</v>
      </c>
      <c r="H54" s="34">
        <f>SUM(H8:H9,H11:H18,H20:H26,H28:H34,H36:H39,H41:H46,H48:H52)</f>
        <v>2287120800</v>
      </c>
      <c r="I54" s="39">
        <f t="shared" si="1"/>
        <v>0.2347761702351043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3828951914</v>
      </c>
      <c r="O54" s="39">
        <f t="shared" si="5"/>
        <v>0.39304730488363032</v>
      </c>
      <c r="P54" s="34">
        <f>SUM(P8:P9,P11:P18,P20:P26,P28:P34,P36:P39,P41:P46,P48:P52)</f>
        <v>1928366902</v>
      </c>
      <c r="Q54" s="34">
        <f>SUM(Q8:Q9,Q11:Q18,Q20:Q26,Q28:Q34,Q36:Q39,Q41:Q46,Q48:Q52)</f>
        <v>4672064945</v>
      </c>
      <c r="R54" s="34">
        <f>SUM(R8:R9,R11:R18,R20:R26,R28:R34,R36:R39,R41:R46,R48:R52)</f>
        <v>4672064945</v>
      </c>
      <c r="S54" s="34">
        <f>SUM(S8:S9,S11:S18,S20:S26,S28:S34,S36:S39,S41:S46,S48:S52)</f>
        <v>1041239998</v>
      </c>
      <c r="T54" s="39">
        <f t="shared" si="6"/>
        <v>0.22286505223227371</v>
      </c>
      <c r="U54" s="39">
        <f t="shared" si="7"/>
        <v>0.18604026942586471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3202822739</v>
      </c>
      <c r="E57" s="33">
        <v>3202822739</v>
      </c>
      <c r="F57" s="33">
        <v>237551637</v>
      </c>
      <c r="G57" s="38">
        <f t="shared" ref="G57:G85" si="8">IF(($D57      =0),0,($F57      /$D57      ))</f>
        <v>7.4169461240358697E-2</v>
      </c>
      <c r="H57" s="33">
        <v>1340304848</v>
      </c>
      <c r="I57" s="38">
        <f t="shared" ref="I57:I85" si="9">IF(($D57      =0),0,($H57      /$D57      ))</f>
        <v>0.41847612472567747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1577856485</v>
      </c>
      <c r="O57" s="38">
        <f t="shared" ref="O57:O85" si="13">IF(($D57      =0),0,($N57      /$D57      ))</f>
        <v>0.49264558596603619</v>
      </c>
      <c r="P57" s="33">
        <v>1497066081</v>
      </c>
      <c r="Q57" s="33">
        <v>2765604637</v>
      </c>
      <c r="R57" s="33">
        <v>2765604637</v>
      </c>
      <c r="S57" s="33">
        <v>624801402</v>
      </c>
      <c r="T57" s="38">
        <f t="shared" ref="T57:T85" si="14">IF(($Q57      =0),0,($S57      /$Q57      ))</f>
        <v>0.22591855453270995</v>
      </c>
      <c r="U57" s="38">
        <f t="shared" ref="U57:U85" si="15">IF(($P57      =0),0,(($H57      /$P57      )-1))</f>
        <v>-0.10471230027153355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3202822739</v>
      </c>
      <c r="E58" s="34">
        <f>E57</f>
        <v>3202822739</v>
      </c>
      <c r="F58" s="34">
        <f>F57</f>
        <v>237551637</v>
      </c>
      <c r="G58" s="39">
        <f t="shared" si="8"/>
        <v>7.4169461240358697E-2</v>
      </c>
      <c r="H58" s="34">
        <f>H57</f>
        <v>1340304848</v>
      </c>
      <c r="I58" s="39">
        <f t="shared" si="9"/>
        <v>0.41847612472567747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1577856485</v>
      </c>
      <c r="O58" s="39">
        <f t="shared" si="13"/>
        <v>0.49264558596603619</v>
      </c>
      <c r="P58" s="34">
        <f>P57</f>
        <v>1497066081</v>
      </c>
      <c r="Q58" s="34">
        <f>Q57</f>
        <v>2765604637</v>
      </c>
      <c r="R58" s="34">
        <f>R57</f>
        <v>2765604637</v>
      </c>
      <c r="S58" s="34">
        <f>S57</f>
        <v>624801402</v>
      </c>
      <c r="T58" s="39">
        <f t="shared" si="14"/>
        <v>0.22591855453270995</v>
      </c>
      <c r="U58" s="39">
        <f t="shared" si="15"/>
        <v>-0.10471230027153355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2250000</v>
      </c>
      <c r="E59" s="33">
        <v>2250000</v>
      </c>
      <c r="F59" s="33">
        <v>531392</v>
      </c>
      <c r="G59" s="38">
        <f t="shared" si="8"/>
        <v>0.23617422222222223</v>
      </c>
      <c r="H59" s="33">
        <v>562981</v>
      </c>
      <c r="I59" s="38">
        <f t="shared" si="9"/>
        <v>0.25021377777777776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1094373</v>
      </c>
      <c r="O59" s="38">
        <f t="shared" si="13"/>
        <v>0.48638799999999999</v>
      </c>
      <c r="P59" s="33">
        <v>701910</v>
      </c>
      <c r="Q59" s="33">
        <v>25865265</v>
      </c>
      <c r="R59" s="33">
        <v>25865265</v>
      </c>
      <c r="S59" s="33">
        <v>380592</v>
      </c>
      <c r="T59" s="38">
        <f t="shared" si="14"/>
        <v>1.4714405593756724E-2</v>
      </c>
      <c r="U59" s="38">
        <f t="shared" si="15"/>
        <v>-0.19792993403712722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7572142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7572142</v>
      </c>
      <c r="O60" s="38">
        <f t="shared" si="13"/>
        <v>0</v>
      </c>
      <c r="P60" s="33">
        <v>-2010</v>
      </c>
      <c r="Q60" s="33">
        <v>66866145</v>
      </c>
      <c r="R60" s="33">
        <v>66866145</v>
      </c>
      <c r="S60" s="33">
        <v>-6</v>
      </c>
      <c r="T60" s="38">
        <f t="shared" si="14"/>
        <v>-8.9731507626168667E-8</v>
      </c>
      <c r="U60" s="38">
        <f t="shared" si="15"/>
        <v>-3768.2348258706465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30779886</v>
      </c>
      <c r="E61" s="33">
        <v>30779886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29347512</v>
      </c>
      <c r="R61" s="33">
        <v>29347512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33029886</v>
      </c>
      <c r="E63" s="34">
        <f>SUM(E59:E62)</f>
        <v>33029886</v>
      </c>
      <c r="F63" s="34">
        <f>SUM(F59:F62)</f>
        <v>531392</v>
      </c>
      <c r="G63" s="39">
        <f t="shared" si="8"/>
        <v>1.6088217803718729E-2</v>
      </c>
      <c r="H63" s="34">
        <f>SUM(H59:H62)</f>
        <v>8135123</v>
      </c>
      <c r="I63" s="39">
        <f t="shared" si="9"/>
        <v>0.24629582433315089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8666515</v>
      </c>
      <c r="O63" s="39">
        <f t="shared" si="13"/>
        <v>0.26238404213686961</v>
      </c>
      <c r="P63" s="34">
        <f>SUM(P59:P62)</f>
        <v>699900</v>
      </c>
      <c r="Q63" s="34">
        <f>SUM(Q59:Q62)</f>
        <v>122078922</v>
      </c>
      <c r="R63" s="34">
        <f>SUM(R59:R62)</f>
        <v>122078922</v>
      </c>
      <c r="S63" s="34">
        <f>SUM(S59:S62)</f>
        <v>380586</v>
      </c>
      <c r="T63" s="39">
        <f t="shared" si="14"/>
        <v>3.1175406349017399E-3</v>
      </c>
      <c r="U63" s="39">
        <f t="shared" si="15"/>
        <v>10.623264752107444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35815772</v>
      </c>
      <c r="E64" s="33">
        <v>35815772</v>
      </c>
      <c r="F64" s="33">
        <v>7541057</v>
      </c>
      <c r="G64" s="38">
        <f t="shared" si="8"/>
        <v>0.21055129008527304</v>
      </c>
      <c r="H64" s="33">
        <v>4676416</v>
      </c>
      <c r="I64" s="38">
        <f t="shared" si="9"/>
        <v>0.13056862211430204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12217473</v>
      </c>
      <c r="O64" s="38">
        <f t="shared" si="13"/>
        <v>0.3411199121995751</v>
      </c>
      <c r="P64" s="33">
        <v>5331752</v>
      </c>
      <c r="Q64" s="33">
        <v>38855000</v>
      </c>
      <c r="R64" s="33">
        <v>38855000</v>
      </c>
      <c r="S64" s="33">
        <v>4477657</v>
      </c>
      <c r="T64" s="38">
        <f t="shared" si="14"/>
        <v>0.11524017500965127</v>
      </c>
      <c r="U64" s="38">
        <f t="shared" si="15"/>
        <v>-0.12291194339121547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15809643</v>
      </c>
      <c r="E65" s="33">
        <v>15809643</v>
      </c>
      <c r="F65" s="33">
        <v>1341239</v>
      </c>
      <c r="G65" s="38">
        <f t="shared" si="8"/>
        <v>8.4836767028831708E-2</v>
      </c>
      <c r="H65" s="33">
        <v>2078454</v>
      </c>
      <c r="I65" s="38">
        <f t="shared" si="9"/>
        <v>0.13146748474965564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3419693</v>
      </c>
      <c r="O65" s="38">
        <f t="shared" si="13"/>
        <v>0.21630425177848733</v>
      </c>
      <c r="P65" s="33">
        <v>2355286</v>
      </c>
      <c r="Q65" s="33">
        <v>20974185</v>
      </c>
      <c r="R65" s="33">
        <v>20974185</v>
      </c>
      <c r="S65" s="33">
        <v>917239</v>
      </c>
      <c r="T65" s="38">
        <f t="shared" si="14"/>
        <v>4.3731806504042944E-2</v>
      </c>
      <c r="U65" s="38">
        <f t="shared" si="15"/>
        <v>-0.11753646903178638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47112950</v>
      </c>
      <c r="E66" s="33">
        <v>47112950</v>
      </c>
      <c r="F66" s="33">
        <v>13534705</v>
      </c>
      <c r="G66" s="38">
        <f t="shared" si="8"/>
        <v>0.28728205302363785</v>
      </c>
      <c r="H66" s="33">
        <v>10867539</v>
      </c>
      <c r="I66" s="38">
        <f t="shared" si="9"/>
        <v>0.23066989012575098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24402244</v>
      </c>
      <c r="O66" s="38">
        <f t="shared" si="13"/>
        <v>0.51795194314938886</v>
      </c>
      <c r="P66" s="33">
        <v>21586685</v>
      </c>
      <c r="Q66" s="33">
        <v>42825000</v>
      </c>
      <c r="R66" s="33">
        <v>42825000</v>
      </c>
      <c r="S66" s="33">
        <v>10280624</v>
      </c>
      <c r="T66" s="38">
        <f t="shared" si="14"/>
        <v>0.24006127262113253</v>
      </c>
      <c r="U66" s="38">
        <f t="shared" si="15"/>
        <v>-0.49656285807663381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903306564</v>
      </c>
      <c r="E67" s="33">
        <v>903306564</v>
      </c>
      <c r="F67" s="33">
        <v>212831755</v>
      </c>
      <c r="G67" s="38">
        <f t="shared" si="8"/>
        <v>0.23561409103189027</v>
      </c>
      <c r="H67" s="33">
        <v>166794946</v>
      </c>
      <c r="I67" s="38">
        <f t="shared" si="9"/>
        <v>0.18464932354903157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379626701</v>
      </c>
      <c r="O67" s="38">
        <f t="shared" si="13"/>
        <v>0.42026341458092181</v>
      </c>
      <c r="P67" s="33">
        <v>357240741</v>
      </c>
      <c r="Q67" s="33">
        <v>789209793</v>
      </c>
      <c r="R67" s="33">
        <v>789209793</v>
      </c>
      <c r="S67" s="33">
        <v>157475187</v>
      </c>
      <c r="T67" s="38">
        <f t="shared" si="14"/>
        <v>0.19953526729742443</v>
      </c>
      <c r="U67" s="38">
        <f t="shared" si="15"/>
        <v>-0.53310211614413827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154235882</v>
      </c>
      <c r="E68" s="33">
        <v>154235882</v>
      </c>
      <c r="F68" s="33">
        <v>18516419</v>
      </c>
      <c r="G68" s="38">
        <f t="shared" si="8"/>
        <v>0.12005260228615285</v>
      </c>
      <c r="H68" s="33">
        <v>25836953</v>
      </c>
      <c r="I68" s="38">
        <f t="shared" si="9"/>
        <v>0.16751583785153185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44353372</v>
      </c>
      <c r="O68" s="38">
        <f t="shared" si="13"/>
        <v>0.28756844013768468</v>
      </c>
      <c r="P68" s="33">
        <v>56463909</v>
      </c>
      <c r="Q68" s="33">
        <v>131234716</v>
      </c>
      <c r="R68" s="33">
        <v>131234716</v>
      </c>
      <c r="S68" s="33">
        <v>31896639</v>
      </c>
      <c r="T68" s="38">
        <f t="shared" si="14"/>
        <v>0.24305031452195927</v>
      </c>
      <c r="U68" s="38">
        <f t="shared" si="15"/>
        <v>-0.54241650184014012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1156280811</v>
      </c>
      <c r="E70" s="34">
        <f>SUM(E64:E69)</f>
        <v>1156280811</v>
      </c>
      <c r="F70" s="34">
        <f>SUM(F64:F69)</f>
        <v>253765175</v>
      </c>
      <c r="G70" s="39">
        <f t="shared" si="8"/>
        <v>0.21946673557657095</v>
      </c>
      <c r="H70" s="34">
        <f>SUM(H64:H69)</f>
        <v>210254308</v>
      </c>
      <c r="I70" s="39">
        <f t="shared" si="9"/>
        <v>0.18183671820875699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464019483</v>
      </c>
      <c r="O70" s="39">
        <f t="shared" si="13"/>
        <v>0.40130345378532795</v>
      </c>
      <c r="P70" s="34">
        <f>SUM(P64:P69)</f>
        <v>442978373</v>
      </c>
      <c r="Q70" s="34">
        <f>SUM(Q64:Q69)</f>
        <v>1023098694</v>
      </c>
      <c r="R70" s="34">
        <f>SUM(R64:R69)</f>
        <v>1023098694</v>
      </c>
      <c r="S70" s="34">
        <f>SUM(S64:S69)</f>
        <v>205047346</v>
      </c>
      <c r="T70" s="39">
        <f t="shared" si="14"/>
        <v>0.20041795303083437</v>
      </c>
      <c r="U70" s="39">
        <f t="shared" si="15"/>
        <v>-0.52536213771321072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124007572</v>
      </c>
      <c r="E71" s="33">
        <v>124007572</v>
      </c>
      <c r="F71" s="33">
        <v>40019427</v>
      </c>
      <c r="G71" s="38">
        <f t="shared" si="8"/>
        <v>0.32271760792155496</v>
      </c>
      <c r="H71" s="33">
        <v>20648892</v>
      </c>
      <c r="I71" s="38">
        <f t="shared" si="9"/>
        <v>0.16651315453543433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60668319</v>
      </c>
      <c r="O71" s="38">
        <f t="shared" si="13"/>
        <v>0.48923076245698932</v>
      </c>
      <c r="P71" s="33">
        <v>57031970</v>
      </c>
      <c r="Q71" s="33">
        <v>103127916</v>
      </c>
      <c r="R71" s="33">
        <v>103127916</v>
      </c>
      <c r="S71" s="33">
        <v>23046019</v>
      </c>
      <c r="T71" s="38">
        <f t="shared" si="14"/>
        <v>0.2234702289533321</v>
      </c>
      <c r="U71" s="38">
        <f t="shared" si="15"/>
        <v>-0.6379418070250773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243548692</v>
      </c>
      <c r="E72" s="33">
        <v>243548692</v>
      </c>
      <c r="F72" s="33">
        <v>69120923</v>
      </c>
      <c r="G72" s="38">
        <f t="shared" si="8"/>
        <v>0.28380740800693771</v>
      </c>
      <c r="H72" s="33">
        <v>51652957</v>
      </c>
      <c r="I72" s="38">
        <f t="shared" si="9"/>
        <v>0.21208472349340313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120773880</v>
      </c>
      <c r="O72" s="38">
        <f t="shared" si="13"/>
        <v>0.49589213150034078</v>
      </c>
      <c r="P72" s="33">
        <v>113692051</v>
      </c>
      <c r="Q72" s="33">
        <v>225464803</v>
      </c>
      <c r="R72" s="33">
        <v>225464803</v>
      </c>
      <c r="S72" s="33">
        <v>50229017</v>
      </c>
      <c r="T72" s="38">
        <f t="shared" si="14"/>
        <v>0.22277985890329854</v>
      </c>
      <c r="U72" s="38">
        <f t="shared" si="15"/>
        <v>-0.54567661902765741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77620824</v>
      </c>
      <c r="E73" s="33">
        <v>77620824</v>
      </c>
      <c r="F73" s="33">
        <v>17026616</v>
      </c>
      <c r="G73" s="38">
        <f t="shared" si="8"/>
        <v>0.21935629026561224</v>
      </c>
      <c r="H73" s="33">
        <v>23185095</v>
      </c>
      <c r="I73" s="38">
        <f t="shared" si="9"/>
        <v>0.29869684197117002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40211711</v>
      </c>
      <c r="O73" s="38">
        <f t="shared" si="13"/>
        <v>0.51805313223678229</v>
      </c>
      <c r="P73" s="33">
        <v>31214505</v>
      </c>
      <c r="Q73" s="33">
        <v>62631256</v>
      </c>
      <c r="R73" s="33">
        <v>62631256</v>
      </c>
      <c r="S73" s="33">
        <v>14938521</v>
      </c>
      <c r="T73" s="38">
        <f t="shared" si="14"/>
        <v>0.23851543069805275</v>
      </c>
      <c r="U73" s="38">
        <f t="shared" si="15"/>
        <v>-0.25723329586677735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370929725</v>
      </c>
      <c r="E74" s="33">
        <v>370929725</v>
      </c>
      <c r="F74" s="33">
        <v>24363267</v>
      </c>
      <c r="G74" s="38">
        <f t="shared" si="8"/>
        <v>6.5681624733633842E-2</v>
      </c>
      <c r="H74" s="33">
        <v>15324086</v>
      </c>
      <c r="I74" s="38">
        <f t="shared" si="9"/>
        <v>4.1312639476385991E-2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39687353</v>
      </c>
      <c r="O74" s="38">
        <f t="shared" si="13"/>
        <v>0.10699426421001984</v>
      </c>
      <c r="P74" s="33">
        <v>70804110</v>
      </c>
      <c r="Q74" s="33">
        <v>590910231</v>
      </c>
      <c r="R74" s="33">
        <v>590910231</v>
      </c>
      <c r="S74" s="33">
        <v>47838143</v>
      </c>
      <c r="T74" s="38">
        <f t="shared" si="14"/>
        <v>8.0956701188001606E-2</v>
      </c>
      <c r="U74" s="38">
        <f t="shared" si="15"/>
        <v>-0.78357067125058133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31681337</v>
      </c>
      <c r="E75" s="33">
        <v>31681337</v>
      </c>
      <c r="F75" s="33">
        <v>1160005</v>
      </c>
      <c r="G75" s="38">
        <f t="shared" si="8"/>
        <v>3.6614774180774003E-2</v>
      </c>
      <c r="H75" s="33">
        <v>23375</v>
      </c>
      <c r="I75" s="38">
        <f t="shared" si="9"/>
        <v>7.3781608396135553E-4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1183380</v>
      </c>
      <c r="O75" s="38">
        <f t="shared" si="13"/>
        <v>3.7352590264735357E-2</v>
      </c>
      <c r="P75" s="33">
        <v>1341016</v>
      </c>
      <c r="Q75" s="33">
        <v>30032717</v>
      </c>
      <c r="R75" s="33">
        <v>30032717</v>
      </c>
      <c r="S75" s="33">
        <v>840179</v>
      </c>
      <c r="T75" s="38">
        <f t="shared" si="14"/>
        <v>2.7975457565161354E-2</v>
      </c>
      <c r="U75" s="38">
        <f t="shared" si="15"/>
        <v>-0.98256918634826129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76288323</v>
      </c>
      <c r="E76" s="33">
        <v>76288323</v>
      </c>
      <c r="F76" s="33">
        <v>90215</v>
      </c>
      <c r="G76" s="38">
        <f t="shared" si="8"/>
        <v>1.1825531936257138E-3</v>
      </c>
      <c r="H76" s="33">
        <v>2538554</v>
      </c>
      <c r="I76" s="38">
        <f t="shared" si="9"/>
        <v>3.3275787173877185E-2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2628769</v>
      </c>
      <c r="O76" s="38">
        <f t="shared" si="13"/>
        <v>3.44583403675029E-2</v>
      </c>
      <c r="P76" s="33">
        <v>198251</v>
      </c>
      <c r="Q76" s="33">
        <v>49714345</v>
      </c>
      <c r="R76" s="33">
        <v>49714345</v>
      </c>
      <c r="S76" s="33">
        <v>198251</v>
      </c>
      <c r="T76" s="38">
        <f t="shared" si="14"/>
        <v>3.9878027156950374E-3</v>
      </c>
      <c r="U76" s="38">
        <f t="shared" si="15"/>
        <v>11.804747517036484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924076473</v>
      </c>
      <c r="E78" s="34">
        <f>SUM(E71:E77)</f>
        <v>924076473</v>
      </c>
      <c r="F78" s="34">
        <f>SUM(F71:F77)</f>
        <v>151780453</v>
      </c>
      <c r="G78" s="39">
        <f t="shared" si="8"/>
        <v>0.16425096562327476</v>
      </c>
      <c r="H78" s="34">
        <f>SUM(H71:H77)</f>
        <v>113372959</v>
      </c>
      <c r="I78" s="39">
        <f t="shared" si="9"/>
        <v>0.12268785356252652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265153412</v>
      </c>
      <c r="O78" s="39">
        <f t="shared" si="13"/>
        <v>0.28693881918580133</v>
      </c>
      <c r="P78" s="34">
        <f>SUM(P71:P77)</f>
        <v>274281903</v>
      </c>
      <c r="Q78" s="34">
        <f>SUM(Q71:Q77)</f>
        <v>1061881268</v>
      </c>
      <c r="R78" s="34">
        <f>SUM(R71:R77)</f>
        <v>1061881268</v>
      </c>
      <c r="S78" s="34">
        <f>SUM(S71:S77)</f>
        <v>137090130</v>
      </c>
      <c r="T78" s="39">
        <f t="shared" si="14"/>
        <v>0.12910118497353509</v>
      </c>
      <c r="U78" s="39">
        <f t="shared" si="15"/>
        <v>-0.58665534342599335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400520733</v>
      </c>
      <c r="E79" s="33">
        <v>400520733</v>
      </c>
      <c r="F79" s="33">
        <v>103332118</v>
      </c>
      <c r="G79" s="38">
        <f t="shared" si="8"/>
        <v>0.25799442946690104</v>
      </c>
      <c r="H79" s="33">
        <v>72623547</v>
      </c>
      <c r="I79" s="38">
        <f t="shared" si="9"/>
        <v>0.18132281556570506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175955665</v>
      </c>
      <c r="O79" s="38">
        <f t="shared" si="13"/>
        <v>0.43931724503260611</v>
      </c>
      <c r="P79" s="33">
        <v>167301987</v>
      </c>
      <c r="Q79" s="33">
        <v>353898414</v>
      </c>
      <c r="R79" s="33">
        <v>353898414</v>
      </c>
      <c r="S79" s="33">
        <v>82200362</v>
      </c>
      <c r="T79" s="38">
        <f t="shared" si="14"/>
        <v>0.23227106635182604</v>
      </c>
      <c r="U79" s="38">
        <f t="shared" si="15"/>
        <v>-0.56591342217591234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336872586</v>
      </c>
      <c r="E80" s="33">
        <v>336872586</v>
      </c>
      <c r="F80" s="33">
        <v>66567864</v>
      </c>
      <c r="G80" s="38">
        <f t="shared" si="8"/>
        <v>0.19760546499322448</v>
      </c>
      <c r="H80" s="33">
        <v>66775941</v>
      </c>
      <c r="I80" s="38">
        <f t="shared" si="9"/>
        <v>0.1982231376939648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133343805</v>
      </c>
      <c r="O80" s="38">
        <f t="shared" si="13"/>
        <v>0.39582860268718928</v>
      </c>
      <c r="P80" s="33">
        <v>123315605</v>
      </c>
      <c r="Q80" s="33">
        <v>274673645</v>
      </c>
      <c r="R80" s="33">
        <v>274673645</v>
      </c>
      <c r="S80" s="33">
        <v>88035956</v>
      </c>
      <c r="T80" s="38">
        <f t="shared" si="14"/>
        <v>0.32051111419881584</v>
      </c>
      <c r="U80" s="38">
        <f t="shared" si="15"/>
        <v>-0.45849561375464198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363607980</v>
      </c>
      <c r="E81" s="33">
        <v>363607980</v>
      </c>
      <c r="F81" s="33">
        <v>92045449</v>
      </c>
      <c r="G81" s="38">
        <f t="shared" si="8"/>
        <v>0.25314474396299003</v>
      </c>
      <c r="H81" s="33">
        <v>74873096</v>
      </c>
      <c r="I81" s="38">
        <f t="shared" si="9"/>
        <v>0.20591708685821472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166918545</v>
      </c>
      <c r="O81" s="38">
        <f t="shared" si="13"/>
        <v>0.45906183082120477</v>
      </c>
      <c r="P81" s="33">
        <v>156996770</v>
      </c>
      <c r="Q81" s="33">
        <v>330555180</v>
      </c>
      <c r="R81" s="33">
        <v>330555180</v>
      </c>
      <c r="S81" s="33">
        <v>70626128</v>
      </c>
      <c r="T81" s="38">
        <f t="shared" si="14"/>
        <v>0.21365911736733334</v>
      </c>
      <c r="U81" s="38">
        <f t="shared" si="15"/>
        <v>-0.5230914878057682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46807</v>
      </c>
      <c r="G82" s="38">
        <f t="shared" si="8"/>
        <v>0</v>
      </c>
      <c r="H82" s="33">
        <v>46421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93228</v>
      </c>
      <c r="O82" s="38">
        <f t="shared" si="13"/>
        <v>0</v>
      </c>
      <c r="P82" s="33">
        <v>-12152</v>
      </c>
      <c r="Q82" s="33">
        <v>0</v>
      </c>
      <c r="R82" s="33">
        <v>0</v>
      </c>
      <c r="S82" s="33">
        <v>-53418</v>
      </c>
      <c r="T82" s="38">
        <f t="shared" si="14"/>
        <v>0</v>
      </c>
      <c r="U82" s="38">
        <f t="shared" si="15"/>
        <v>-4.8200296247531274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1101001299</v>
      </c>
      <c r="E84" s="34">
        <f>SUM(E79:E83)</f>
        <v>1101001299</v>
      </c>
      <c r="F84" s="34">
        <f>SUM(F79:F83)</f>
        <v>261992238</v>
      </c>
      <c r="G84" s="39">
        <f t="shared" si="8"/>
        <v>0.23795815521558253</v>
      </c>
      <c r="H84" s="34">
        <f>SUM(H79:H83)</f>
        <v>214319005</v>
      </c>
      <c r="I84" s="39">
        <f t="shared" si="9"/>
        <v>0.19465826715614074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476311243</v>
      </c>
      <c r="O84" s="39">
        <f t="shared" si="13"/>
        <v>0.43261642237172326</v>
      </c>
      <c r="P84" s="34">
        <f>SUM(P79:P83)</f>
        <v>447602210</v>
      </c>
      <c r="Q84" s="34">
        <f>SUM(Q79:Q83)</f>
        <v>959127239</v>
      </c>
      <c r="R84" s="34">
        <f>SUM(R79:R83)</f>
        <v>959127239</v>
      </c>
      <c r="S84" s="34">
        <f>SUM(S79:S83)</f>
        <v>240809028</v>
      </c>
      <c r="T84" s="39">
        <f t="shared" si="14"/>
        <v>0.25107099267775046</v>
      </c>
      <c r="U84" s="39">
        <f t="shared" si="15"/>
        <v>-0.52118421175802498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6417211208</v>
      </c>
      <c r="E85" s="34">
        <f>SUM(E57,E59:E62,E64:E69,E71:E77,E79:E83)</f>
        <v>6417211208</v>
      </c>
      <c r="F85" s="34">
        <f>SUM(F57,F59:F62,F64:F69,F71:F77,F79:F83)</f>
        <v>905620895</v>
      </c>
      <c r="G85" s="39">
        <f t="shared" si="8"/>
        <v>0.14112374762903393</v>
      </c>
      <c r="H85" s="34">
        <f>SUM(H57,H59:H62,H64:H69,H71:H77,H79:H83)</f>
        <v>1886386243</v>
      </c>
      <c r="I85" s="39">
        <f t="shared" si="9"/>
        <v>0.29395732536406805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2792007138</v>
      </c>
      <c r="O85" s="39">
        <f t="shared" si="13"/>
        <v>0.43508107299310195</v>
      </c>
      <c r="P85" s="34">
        <f>SUM(P57,P59:P62,P64:P69,P71:P77,P79:P83)</f>
        <v>2662628467</v>
      </c>
      <c r="Q85" s="34">
        <f>SUM(Q57,Q59:Q62,Q64:Q69,Q71:Q77,Q79:Q83)</f>
        <v>5931790760</v>
      </c>
      <c r="R85" s="34">
        <f>SUM(R57,R59:R62,R64:R69,R71:R77,R79:R83)</f>
        <v>5931790760</v>
      </c>
      <c r="S85" s="34">
        <f>SUM(S57,S59:S62,S64:S69,S71:S77,S79:S83)</f>
        <v>1208128492</v>
      </c>
      <c r="T85" s="39">
        <f t="shared" si="14"/>
        <v>0.20367011259850978</v>
      </c>
      <c r="U85" s="39">
        <f t="shared" si="15"/>
        <v>-0.29153230862681978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18570641439</v>
      </c>
      <c r="E88" s="33">
        <v>18570641439</v>
      </c>
      <c r="F88" s="33">
        <v>5649510721</v>
      </c>
      <c r="G88" s="38">
        <f t="shared" ref="G88:G99" si="16">IF(($D88      =0),0,($F88      /$D88      ))</f>
        <v>0.30421731740162322</v>
      </c>
      <c r="H88" s="33">
        <v>4190641683</v>
      </c>
      <c r="I88" s="38">
        <f t="shared" ref="I88:I99" si="17">IF(($D88      =0),0,($H88      /$D88      ))</f>
        <v>0.22565950114137034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9840152404</v>
      </c>
      <c r="O88" s="38">
        <f t="shared" ref="O88:O99" si="21">IF(($D88      =0),0,($N88      /$D88      ))</f>
        <v>0.52987681854299362</v>
      </c>
      <c r="P88" s="33">
        <v>8651672463</v>
      </c>
      <c r="Q88" s="33">
        <v>17474877372</v>
      </c>
      <c r="R88" s="33">
        <v>17474877372</v>
      </c>
      <c r="S88" s="33">
        <v>3571689650</v>
      </c>
      <c r="T88" s="38">
        <f t="shared" ref="T88:T99" si="22">IF(($Q88      =0),0,($S88      /$Q88      ))</f>
        <v>0.20438996932378589</v>
      </c>
      <c r="U88" s="38">
        <f t="shared" ref="U88:U99" si="23">IF(($P88      =0),0,(($H88      /$P88      )-1))</f>
        <v>-0.51562640623280376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19995270187</v>
      </c>
      <c r="E89" s="33">
        <v>19995270187</v>
      </c>
      <c r="F89" s="33">
        <v>5131096818</v>
      </c>
      <c r="G89" s="38">
        <f t="shared" si="16"/>
        <v>0.25661552807303406</v>
      </c>
      <c r="H89" s="33">
        <v>4006148261</v>
      </c>
      <c r="I89" s="38">
        <f t="shared" si="17"/>
        <v>0.20035479508572043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9137245079</v>
      </c>
      <c r="O89" s="38">
        <f t="shared" si="21"/>
        <v>0.45697032315875452</v>
      </c>
      <c r="P89" s="33">
        <v>8490707729</v>
      </c>
      <c r="Q89" s="33">
        <v>17123878590</v>
      </c>
      <c r="R89" s="33">
        <v>17123878590</v>
      </c>
      <c r="S89" s="33">
        <v>3860155207</v>
      </c>
      <c r="T89" s="38">
        <f t="shared" si="22"/>
        <v>0.22542528473976992</v>
      </c>
      <c r="U89" s="38">
        <f t="shared" si="23"/>
        <v>-0.52817263426498517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15258442480</v>
      </c>
      <c r="E90" s="33">
        <v>15258442480</v>
      </c>
      <c r="F90" s="33">
        <v>4309469869</v>
      </c>
      <c r="G90" s="38">
        <f t="shared" si="16"/>
        <v>0.28243183238712843</v>
      </c>
      <c r="H90" s="33">
        <v>3197616932</v>
      </c>
      <c r="I90" s="38">
        <f t="shared" si="17"/>
        <v>0.20956378320993613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7507086801</v>
      </c>
      <c r="O90" s="38">
        <f t="shared" si="21"/>
        <v>0.49199561559706451</v>
      </c>
      <c r="P90" s="33">
        <v>6667120302</v>
      </c>
      <c r="Q90" s="33">
        <v>14254369540</v>
      </c>
      <c r="R90" s="33">
        <v>14254369540</v>
      </c>
      <c r="S90" s="33">
        <v>3447411130</v>
      </c>
      <c r="T90" s="38">
        <f t="shared" si="22"/>
        <v>0.2418494287191042</v>
      </c>
      <c r="U90" s="38">
        <f t="shared" si="23"/>
        <v>-0.52039009539984149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53824354106</v>
      </c>
      <c r="E91" s="34">
        <f>SUM(E88:E90)</f>
        <v>53824354106</v>
      </c>
      <c r="F91" s="34">
        <f>SUM(F88:F90)</f>
        <v>15090077408</v>
      </c>
      <c r="G91" s="39">
        <f t="shared" si="16"/>
        <v>0.28035779822424017</v>
      </c>
      <c r="H91" s="34">
        <f>SUM(H88:H90)</f>
        <v>11394406876</v>
      </c>
      <c r="I91" s="39">
        <f t="shared" si="17"/>
        <v>0.21169611907576655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26484484284</v>
      </c>
      <c r="O91" s="39">
        <f t="shared" si="21"/>
        <v>0.49205391730000669</v>
      </c>
      <c r="P91" s="34">
        <f>SUM(P88:P90)</f>
        <v>23809500494</v>
      </c>
      <c r="Q91" s="34">
        <f>SUM(Q88:Q90)</f>
        <v>48853125502</v>
      </c>
      <c r="R91" s="34">
        <f>SUM(R88:R90)</f>
        <v>48853125502</v>
      </c>
      <c r="S91" s="34">
        <f>SUM(S88:S90)</f>
        <v>10879255987</v>
      </c>
      <c r="T91" s="39">
        <f t="shared" si="22"/>
        <v>0.22269314143584557</v>
      </c>
      <c r="U91" s="39">
        <f t="shared" si="23"/>
        <v>-0.52143444257172078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3032918784</v>
      </c>
      <c r="E92" s="33">
        <v>3032918784</v>
      </c>
      <c r="F92" s="33">
        <v>943791902</v>
      </c>
      <c r="G92" s="38">
        <f t="shared" si="16"/>
        <v>0.31118271513860624</v>
      </c>
      <c r="H92" s="33">
        <v>668409011</v>
      </c>
      <c r="I92" s="38">
        <f t="shared" si="17"/>
        <v>0.22038473780641796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1612200913</v>
      </c>
      <c r="O92" s="38">
        <f t="shared" si="21"/>
        <v>0.53156745294502417</v>
      </c>
      <c r="P92" s="33">
        <v>1429415473</v>
      </c>
      <c r="Q92" s="33">
        <v>2699207222</v>
      </c>
      <c r="R92" s="33">
        <v>2699207222</v>
      </c>
      <c r="S92" s="33">
        <v>603775400</v>
      </c>
      <c r="T92" s="38">
        <f t="shared" si="22"/>
        <v>0.22368619759124223</v>
      </c>
      <c r="U92" s="38">
        <f t="shared" si="23"/>
        <v>-0.53238997084789497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476175978</v>
      </c>
      <c r="E93" s="33">
        <v>476175978</v>
      </c>
      <c r="F93" s="33">
        <v>130149408</v>
      </c>
      <c r="G93" s="38">
        <f t="shared" si="16"/>
        <v>0.27332207841866396</v>
      </c>
      <c r="H93" s="33">
        <v>95255990</v>
      </c>
      <c r="I93" s="38">
        <f t="shared" si="17"/>
        <v>0.20004366956957245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225405398</v>
      </c>
      <c r="O93" s="38">
        <f t="shared" si="21"/>
        <v>0.47336574798823638</v>
      </c>
      <c r="P93" s="33">
        <v>218845351</v>
      </c>
      <c r="Q93" s="33">
        <v>411161227</v>
      </c>
      <c r="R93" s="33">
        <v>411161227</v>
      </c>
      <c r="S93" s="33">
        <v>92747427</v>
      </c>
      <c r="T93" s="38">
        <f t="shared" si="22"/>
        <v>0.22557435115349531</v>
      </c>
      <c r="U93" s="38">
        <f t="shared" si="23"/>
        <v>-0.56473377403388381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426667790</v>
      </c>
      <c r="E94" s="33">
        <v>426667790</v>
      </c>
      <c r="F94" s="33">
        <v>118234487</v>
      </c>
      <c r="G94" s="38">
        <f t="shared" si="16"/>
        <v>0.27711134932402559</v>
      </c>
      <c r="H94" s="33">
        <v>81938294</v>
      </c>
      <c r="I94" s="38">
        <f t="shared" si="17"/>
        <v>0.19204237095094523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200172781</v>
      </c>
      <c r="O94" s="38">
        <f t="shared" si="21"/>
        <v>0.46915372027497082</v>
      </c>
      <c r="P94" s="33">
        <v>172364937</v>
      </c>
      <c r="Q94" s="33">
        <v>379424298</v>
      </c>
      <c r="R94" s="33">
        <v>379424298</v>
      </c>
      <c r="S94" s="33">
        <v>85717976</v>
      </c>
      <c r="T94" s="38">
        <f t="shared" si="22"/>
        <v>0.22591588480714539</v>
      </c>
      <c r="U94" s="38">
        <f t="shared" si="23"/>
        <v>-0.52462318945993058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3935762552</v>
      </c>
      <c r="E96" s="34">
        <f>SUM(E92:E95)</f>
        <v>3935762552</v>
      </c>
      <c r="F96" s="34">
        <f>SUM(F92:F95)</f>
        <v>1192175797</v>
      </c>
      <c r="G96" s="39">
        <f t="shared" si="16"/>
        <v>0.30290846595767906</v>
      </c>
      <c r="H96" s="34">
        <f>SUM(H92:H95)</f>
        <v>845603295</v>
      </c>
      <c r="I96" s="39">
        <f t="shared" si="17"/>
        <v>0.21485119689710386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2037779092</v>
      </c>
      <c r="O96" s="39">
        <f t="shared" si="21"/>
        <v>0.51775966285478292</v>
      </c>
      <c r="P96" s="34">
        <f>SUM(P92:P95)</f>
        <v>1820625761</v>
      </c>
      <c r="Q96" s="34">
        <f>SUM(Q92:Q95)</f>
        <v>3489792747</v>
      </c>
      <c r="R96" s="34">
        <f>SUM(R92:R95)</f>
        <v>3489792747</v>
      </c>
      <c r="S96" s="34">
        <f>SUM(S92:S95)</f>
        <v>782240803</v>
      </c>
      <c r="T96" s="39">
        <f t="shared" si="22"/>
        <v>0.22415107707254342</v>
      </c>
      <c r="U96" s="39">
        <f t="shared" si="23"/>
        <v>-0.53554249691845368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1225257006</v>
      </c>
      <c r="E97" s="33">
        <v>1225257006</v>
      </c>
      <c r="F97" s="33">
        <v>331953847</v>
      </c>
      <c r="G97" s="38">
        <f t="shared" si="16"/>
        <v>0.27092589177164028</v>
      </c>
      <c r="H97" s="33">
        <v>296502986</v>
      </c>
      <c r="I97" s="38">
        <f t="shared" si="17"/>
        <v>0.2419924836569349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628456833</v>
      </c>
      <c r="O97" s="38">
        <f t="shared" si="21"/>
        <v>0.51291837542857521</v>
      </c>
      <c r="P97" s="33">
        <v>574791387</v>
      </c>
      <c r="Q97" s="33">
        <v>1232507745</v>
      </c>
      <c r="R97" s="33">
        <v>1232507745</v>
      </c>
      <c r="S97" s="33">
        <v>282013674</v>
      </c>
      <c r="T97" s="38">
        <f t="shared" si="22"/>
        <v>0.22881290210472471</v>
      </c>
      <c r="U97" s="38">
        <f t="shared" si="23"/>
        <v>-0.48415548196097102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360782767</v>
      </c>
      <c r="E98" s="33">
        <v>360782767</v>
      </c>
      <c r="F98" s="33">
        <v>101705762</v>
      </c>
      <c r="G98" s="38">
        <f t="shared" si="16"/>
        <v>0.28190304887816331</v>
      </c>
      <c r="H98" s="33">
        <v>88058427</v>
      </c>
      <c r="I98" s="38">
        <f t="shared" si="17"/>
        <v>0.24407603426357669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189764189</v>
      </c>
      <c r="O98" s="38">
        <f t="shared" si="21"/>
        <v>0.52597908314174002</v>
      </c>
      <c r="P98" s="33">
        <v>678392217</v>
      </c>
      <c r="Q98" s="33">
        <v>283461991</v>
      </c>
      <c r="R98" s="33">
        <v>283461991</v>
      </c>
      <c r="S98" s="33">
        <v>66581219</v>
      </c>
      <c r="T98" s="38">
        <f t="shared" si="22"/>
        <v>0.23488587928531129</v>
      </c>
      <c r="U98" s="38">
        <f t="shared" si="23"/>
        <v>-0.87019540496880432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814141074</v>
      </c>
      <c r="E99" s="33">
        <v>814141074</v>
      </c>
      <c r="F99" s="33">
        <v>213390705</v>
      </c>
      <c r="G99" s="38">
        <f t="shared" si="16"/>
        <v>0.26210531788008035</v>
      </c>
      <c r="H99" s="33">
        <v>173679213</v>
      </c>
      <c r="I99" s="38">
        <f t="shared" si="17"/>
        <v>0.21332815472223676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387069918</v>
      </c>
      <c r="O99" s="38">
        <f t="shared" si="21"/>
        <v>0.47543347260231705</v>
      </c>
      <c r="P99" s="33">
        <v>294711961</v>
      </c>
      <c r="Q99" s="33">
        <v>793549289</v>
      </c>
      <c r="R99" s="33">
        <v>793549289</v>
      </c>
      <c r="S99" s="33">
        <v>101505802</v>
      </c>
      <c r="T99" s="38">
        <f t="shared" si="22"/>
        <v>0.12791367014884944</v>
      </c>
      <c r="U99" s="38">
        <f t="shared" si="23"/>
        <v>-0.41068149249632935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1207682</v>
      </c>
      <c r="G100" s="38">
        <f>IF(($D100     =0),0,($F100     /$D100     ))</f>
        <v>0</v>
      </c>
      <c r="H100" s="33">
        <v>160243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1367925</v>
      </c>
      <c r="O100" s="38">
        <f>IF(($D100     =0),0,($N100     /$D100     ))</f>
        <v>0</v>
      </c>
      <c r="P100" s="33">
        <v>-105939</v>
      </c>
      <c r="Q100" s="33">
        <v>0</v>
      </c>
      <c r="R100" s="33">
        <v>0</v>
      </c>
      <c r="S100" s="33">
        <v>-168280</v>
      </c>
      <c r="T100" s="38">
        <f>IF(($Q100     =0),0,($S100     /$Q100     ))</f>
        <v>0</v>
      </c>
      <c r="U100" s="38">
        <f>IF(($P100     =0),0,(($H100     /$P100     )-1))</f>
        <v>-2.512596871784706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2400180847</v>
      </c>
      <c r="E101" s="34">
        <f>SUM(E97:E100)</f>
        <v>2400180847</v>
      </c>
      <c r="F101" s="34">
        <f>SUM(F97:F100)</f>
        <v>648257996</v>
      </c>
      <c r="G101" s="39">
        <f>IF(($D101     =0),0,($F101     /$D101     ))</f>
        <v>0.27008714647909193</v>
      </c>
      <c r="H101" s="34">
        <f>SUM(H97:H100)</f>
        <v>558400869</v>
      </c>
      <c r="I101" s="39">
        <f>IF(($D101     =0),0,($H101     /$D101     ))</f>
        <v>0.23264949793176981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1206658865</v>
      </c>
      <c r="O101" s="39">
        <f>IF(($D101     =0),0,($N101     /$D101     ))</f>
        <v>0.50273664441086174</v>
      </c>
      <c r="P101" s="34">
        <f>SUM(P97:P100)</f>
        <v>1547789626</v>
      </c>
      <c r="Q101" s="34">
        <f>SUM(Q97:Q100)</f>
        <v>2309519025</v>
      </c>
      <c r="R101" s="34">
        <f>SUM(R97:R100)</f>
        <v>2309519025</v>
      </c>
      <c r="S101" s="34">
        <f>SUM(S97:S100)</f>
        <v>449932415</v>
      </c>
      <c r="T101" s="39">
        <f>IF(($Q101     =0),0,($S101     /$Q101     ))</f>
        <v>0.19481650080799831</v>
      </c>
      <c r="U101" s="39">
        <f>IF(($P101     =0),0,(($H101     /$P101     )-1))</f>
        <v>-0.63922689516721176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60160297505</v>
      </c>
      <c r="E102" s="34">
        <f>SUM(E88:E90,E92:E95,E97:E100)</f>
        <v>60160297505</v>
      </c>
      <c r="F102" s="34">
        <f>SUM(F88:F90,F92:F95,F97:F100)</f>
        <v>16930511201</v>
      </c>
      <c r="G102" s="39">
        <f>IF(($D102     =0),0,($F102     /$D102     ))</f>
        <v>0.2814233290583858</v>
      </c>
      <c r="H102" s="34">
        <f>SUM(H88:H90,H92:H95,H97:H100)</f>
        <v>12798411040</v>
      </c>
      <c r="I102" s="39">
        <f>IF(($D102     =0),0,($H102     /$D102     ))</f>
        <v>0.21273849317211749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29728922241</v>
      </c>
      <c r="O102" s="39">
        <f>IF(($D102     =0),0,($N102     /$D102     ))</f>
        <v>0.49416182223050326</v>
      </c>
      <c r="P102" s="34">
        <f>SUM(P88:P90,P92:P95,P97:P100)</f>
        <v>27177915881</v>
      </c>
      <c r="Q102" s="34">
        <f>SUM(Q88:Q90,Q92:Q95,Q97:Q100)</f>
        <v>54652437274</v>
      </c>
      <c r="R102" s="34">
        <f>SUM(R88:R90,R92:R95,R97:R100)</f>
        <v>54652437274</v>
      </c>
      <c r="S102" s="34">
        <f>SUM(S88:S90,S92:S95,S97:S100)</f>
        <v>12111429205</v>
      </c>
      <c r="T102" s="39">
        <f>IF(($Q102     =0),0,($S102     /$Q102     ))</f>
        <v>0.22160821747581627</v>
      </c>
      <c r="U102" s="39">
        <f>IF(($P102     =0),0,(($H102     /$P102     )-1))</f>
        <v>-0.52908784117080399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16356005100</v>
      </c>
      <c r="E105" s="33">
        <v>16356005100</v>
      </c>
      <c r="F105" s="33">
        <v>4220500593</v>
      </c>
      <c r="G105" s="38">
        <f t="shared" ref="G105:G136" si="24">IF(($D105     =0),0,($F105     /$D105     ))</f>
        <v>0.25803981884304988</v>
      </c>
      <c r="H105" s="33">
        <v>3644107364</v>
      </c>
      <c r="I105" s="38">
        <f t="shared" ref="I105:I136" si="25">IF(($D105     =0),0,($H105     /$D105     ))</f>
        <v>0.22279935361477723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7864607957</v>
      </c>
      <c r="O105" s="38">
        <f t="shared" ref="O105:O136" si="29">IF(($D105     =0),0,($N105     /$D105     ))</f>
        <v>0.48083917245782715</v>
      </c>
      <c r="P105" s="33">
        <v>7027887613</v>
      </c>
      <c r="Q105" s="33">
        <v>14100024370</v>
      </c>
      <c r="R105" s="33">
        <v>14100024370</v>
      </c>
      <c r="S105" s="33">
        <v>3434345425</v>
      </c>
      <c r="T105" s="38">
        <f t="shared" ref="T105:T136" si="30">IF(($Q105     =0),0,($S105     /$Q105     ))</f>
        <v>0.24357017653863813</v>
      </c>
      <c r="U105" s="38">
        <f t="shared" ref="U105:U136" si="31">IF(($P105     =0),0,(($H105     /$P105     )-1))</f>
        <v>-0.48147899274040373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16356005100</v>
      </c>
      <c r="E106" s="34">
        <f>E105</f>
        <v>16356005100</v>
      </c>
      <c r="F106" s="34">
        <f>F105</f>
        <v>4220500593</v>
      </c>
      <c r="G106" s="39">
        <f t="shared" si="24"/>
        <v>0.25803981884304988</v>
      </c>
      <c r="H106" s="34">
        <f>H105</f>
        <v>3644107364</v>
      </c>
      <c r="I106" s="39">
        <f t="shared" si="25"/>
        <v>0.22279935361477723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7864607957</v>
      </c>
      <c r="O106" s="39">
        <f t="shared" si="29"/>
        <v>0.48083917245782715</v>
      </c>
      <c r="P106" s="34">
        <f>P105</f>
        <v>7027887613</v>
      </c>
      <c r="Q106" s="34">
        <f>Q105</f>
        <v>14100024370</v>
      </c>
      <c r="R106" s="34">
        <f>R105</f>
        <v>14100024370</v>
      </c>
      <c r="S106" s="34">
        <f>S105</f>
        <v>3434345425</v>
      </c>
      <c r="T106" s="39">
        <f t="shared" si="30"/>
        <v>0.24357017653863813</v>
      </c>
      <c r="U106" s="39">
        <f t="shared" si="31"/>
        <v>-0.48147899274040373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55414498</v>
      </c>
      <c r="E109" s="33">
        <v>55414498</v>
      </c>
      <c r="F109" s="33">
        <v>9196197</v>
      </c>
      <c r="G109" s="38">
        <f t="shared" si="24"/>
        <v>0.16595290640366353</v>
      </c>
      <c r="H109" s="33">
        <v>17605744</v>
      </c>
      <c r="I109" s="38">
        <f t="shared" si="25"/>
        <v>0.31771006930352413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26801941</v>
      </c>
      <c r="O109" s="38">
        <f t="shared" si="29"/>
        <v>0.48366297570718769</v>
      </c>
      <c r="P109" s="33">
        <v>23395461</v>
      </c>
      <c r="Q109" s="33">
        <v>60046416</v>
      </c>
      <c r="R109" s="33">
        <v>60046416</v>
      </c>
      <c r="S109" s="33">
        <v>8581119</v>
      </c>
      <c r="T109" s="38">
        <f t="shared" si="30"/>
        <v>0.14290809629670487</v>
      </c>
      <c r="U109" s="38">
        <f t="shared" si="31"/>
        <v>-0.24747180660385359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171038970</v>
      </c>
      <c r="E110" s="33">
        <v>171038970</v>
      </c>
      <c r="F110" s="33">
        <v>41581870</v>
      </c>
      <c r="G110" s="38">
        <f t="shared" si="24"/>
        <v>0.24311342613908399</v>
      </c>
      <c r="H110" s="33">
        <v>39468332</v>
      </c>
      <c r="I110" s="38">
        <f t="shared" si="25"/>
        <v>0.23075637090190615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81050202</v>
      </c>
      <c r="O110" s="38">
        <f t="shared" si="29"/>
        <v>0.47386979704099014</v>
      </c>
      <c r="P110" s="33">
        <v>69614503</v>
      </c>
      <c r="Q110" s="33">
        <v>148657126</v>
      </c>
      <c r="R110" s="33">
        <v>148657126</v>
      </c>
      <c r="S110" s="33">
        <v>35222572</v>
      </c>
      <c r="T110" s="38">
        <f t="shared" si="30"/>
        <v>0.23693833553596347</v>
      </c>
      <c r="U110" s="38">
        <f t="shared" si="31"/>
        <v>-0.43304440455460835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226453468</v>
      </c>
      <c r="E112" s="34">
        <f>SUM(E107:E111)</f>
        <v>226453468</v>
      </c>
      <c r="F112" s="34">
        <f>SUM(F107:F111)</f>
        <v>50778067</v>
      </c>
      <c r="G112" s="39">
        <f t="shared" si="24"/>
        <v>0.22423179229032605</v>
      </c>
      <c r="H112" s="34">
        <f>SUM(H107:H111)</f>
        <v>57074076</v>
      </c>
      <c r="I112" s="39">
        <f t="shared" si="25"/>
        <v>0.25203445327673235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107852143</v>
      </c>
      <c r="O112" s="39">
        <f t="shared" si="29"/>
        <v>0.47626624556705838</v>
      </c>
      <c r="P112" s="34">
        <f>SUM(P107:P111)</f>
        <v>93009964</v>
      </c>
      <c r="Q112" s="34">
        <f>SUM(Q107:Q111)</f>
        <v>208703542</v>
      </c>
      <c r="R112" s="34">
        <f>SUM(R107:R111)</f>
        <v>208703542</v>
      </c>
      <c r="S112" s="34">
        <f>SUM(S107:S111)</f>
        <v>43803691</v>
      </c>
      <c r="T112" s="39">
        <f t="shared" si="30"/>
        <v>0.20988475126119327</v>
      </c>
      <c r="U112" s="39">
        <f t="shared" si="31"/>
        <v>-0.38636600267902477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8600000</v>
      </c>
      <c r="E113" s="33">
        <v>8600000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150368371</v>
      </c>
      <c r="E114" s="33">
        <v>150368371</v>
      </c>
      <c r="F114" s="33">
        <v>31855145</v>
      </c>
      <c r="G114" s="38">
        <f t="shared" si="24"/>
        <v>0.2118473771322561</v>
      </c>
      <c r="H114" s="33">
        <v>28060599</v>
      </c>
      <c r="I114" s="38">
        <f t="shared" si="25"/>
        <v>0.18661237608273351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59915744</v>
      </c>
      <c r="O114" s="38">
        <f t="shared" si="29"/>
        <v>0.39845975321498961</v>
      </c>
      <c r="P114" s="33">
        <v>50561970</v>
      </c>
      <c r="Q114" s="33">
        <v>124518726</v>
      </c>
      <c r="R114" s="33">
        <v>124518726</v>
      </c>
      <c r="S114" s="33">
        <v>22493293</v>
      </c>
      <c r="T114" s="38">
        <f t="shared" si="30"/>
        <v>0.18064184980498435</v>
      </c>
      <c r="U114" s="38">
        <f t="shared" si="31"/>
        <v>-0.44502559927945851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80738999</v>
      </c>
      <c r="E115" s="33">
        <v>80738999</v>
      </c>
      <c r="F115" s="33">
        <v>18250879</v>
      </c>
      <c r="G115" s="38">
        <f t="shared" si="24"/>
        <v>0.22604787309785696</v>
      </c>
      <c r="H115" s="33">
        <v>13773751</v>
      </c>
      <c r="I115" s="38">
        <f t="shared" si="25"/>
        <v>0.1705960089993189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32024630</v>
      </c>
      <c r="O115" s="38">
        <f t="shared" si="29"/>
        <v>0.39664388209717588</v>
      </c>
      <c r="P115" s="33">
        <v>11825046</v>
      </c>
      <c r="Q115" s="33">
        <v>85507096</v>
      </c>
      <c r="R115" s="33">
        <v>85507096</v>
      </c>
      <c r="S115" s="33">
        <v>6778150</v>
      </c>
      <c r="T115" s="38">
        <f t="shared" si="30"/>
        <v>7.9270029238275155E-2</v>
      </c>
      <c r="U115" s="38">
        <f t="shared" si="31"/>
        <v>0.164794707775344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3551000</v>
      </c>
      <c r="E116" s="33">
        <v>3551000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3010523614</v>
      </c>
      <c r="E117" s="33">
        <v>3010523614</v>
      </c>
      <c r="F117" s="33">
        <v>766918040</v>
      </c>
      <c r="G117" s="38">
        <f t="shared" si="24"/>
        <v>0.25474573141813595</v>
      </c>
      <c r="H117" s="33">
        <v>1719063664</v>
      </c>
      <c r="I117" s="38">
        <f t="shared" si="25"/>
        <v>0.57101816308822351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2485981704</v>
      </c>
      <c r="O117" s="38">
        <f t="shared" si="29"/>
        <v>0.82576389450635945</v>
      </c>
      <c r="P117" s="33">
        <v>3210513958</v>
      </c>
      <c r="Q117" s="33">
        <v>2634265756</v>
      </c>
      <c r="R117" s="33">
        <v>2634265756</v>
      </c>
      <c r="S117" s="33">
        <v>573399871</v>
      </c>
      <c r="T117" s="38">
        <f t="shared" si="30"/>
        <v>0.21766971297181453</v>
      </c>
      <c r="U117" s="38">
        <f t="shared" si="31"/>
        <v>-0.4645518797024959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3253781984</v>
      </c>
      <c r="E121" s="34">
        <f>SUM(E113:E120)</f>
        <v>3253781984</v>
      </c>
      <c r="F121" s="34">
        <f>SUM(F113:F120)</f>
        <v>817024064</v>
      </c>
      <c r="G121" s="39">
        <f t="shared" si="24"/>
        <v>0.25109981800181974</v>
      </c>
      <c r="H121" s="34">
        <f>SUM(H113:H120)</f>
        <v>1760898014</v>
      </c>
      <c r="I121" s="39">
        <f t="shared" si="25"/>
        <v>0.54118500337728837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2577922078</v>
      </c>
      <c r="O121" s="39">
        <f t="shared" si="29"/>
        <v>0.79228482137910816</v>
      </c>
      <c r="P121" s="34">
        <f>SUM(P113:P120)</f>
        <v>3272900974</v>
      </c>
      <c r="Q121" s="34">
        <f>SUM(Q113:Q120)</f>
        <v>2844291578</v>
      </c>
      <c r="R121" s="34">
        <f>SUM(R113:R120)</f>
        <v>2844291578</v>
      </c>
      <c r="S121" s="34">
        <f>SUM(S113:S120)</f>
        <v>602671314</v>
      </c>
      <c r="T121" s="39">
        <f t="shared" si="30"/>
        <v>0.21188802113733221</v>
      </c>
      <c r="U121" s="39">
        <f t="shared" si="31"/>
        <v>-0.46197638486816006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63571045</v>
      </c>
      <c r="E123" s="33">
        <v>63571045</v>
      </c>
      <c r="F123" s="33">
        <v>11259048</v>
      </c>
      <c r="G123" s="38">
        <f t="shared" si="24"/>
        <v>0.17710968885284173</v>
      </c>
      <c r="H123" s="33">
        <v>14400544</v>
      </c>
      <c r="I123" s="38">
        <f t="shared" si="25"/>
        <v>0.22652677803235735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25659592</v>
      </c>
      <c r="O123" s="38">
        <f t="shared" si="29"/>
        <v>0.40363646688519905</v>
      </c>
      <c r="P123" s="33">
        <v>12178517</v>
      </c>
      <c r="Q123" s="33">
        <v>129930661</v>
      </c>
      <c r="R123" s="33">
        <v>129930661</v>
      </c>
      <c r="S123" s="33">
        <v>7826774</v>
      </c>
      <c r="T123" s="38">
        <f t="shared" si="30"/>
        <v>6.0238083449756327E-2</v>
      </c>
      <c r="U123" s="38">
        <f t="shared" si="31"/>
        <v>0.18245464533982259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468527312</v>
      </c>
      <c r="E124" s="33">
        <v>468527312</v>
      </c>
      <c r="F124" s="33">
        <v>122322539</v>
      </c>
      <c r="G124" s="38">
        <f t="shared" si="24"/>
        <v>0.26107877997088885</v>
      </c>
      <c r="H124" s="33">
        <v>101724893</v>
      </c>
      <c r="I124" s="38">
        <f t="shared" si="25"/>
        <v>0.21711624999141993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224047432</v>
      </c>
      <c r="O124" s="38">
        <f t="shared" si="29"/>
        <v>0.47819502996230878</v>
      </c>
      <c r="P124" s="33">
        <v>214894514</v>
      </c>
      <c r="Q124" s="33">
        <v>419618993</v>
      </c>
      <c r="R124" s="33">
        <v>419618993</v>
      </c>
      <c r="S124" s="33">
        <v>101597470</v>
      </c>
      <c r="T124" s="38">
        <f t="shared" si="30"/>
        <v>0.24211837808780975</v>
      </c>
      <c r="U124" s="38">
        <f t="shared" si="31"/>
        <v>-0.52662871142443402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532098357</v>
      </c>
      <c r="E126" s="34">
        <f>SUM(E122:E125)</f>
        <v>532098357</v>
      </c>
      <c r="F126" s="34">
        <f>SUM(F122:F125)</f>
        <v>133581587</v>
      </c>
      <c r="G126" s="39">
        <f t="shared" si="24"/>
        <v>0.25104679471881924</v>
      </c>
      <c r="H126" s="34">
        <f>SUM(H122:H125)</f>
        <v>116125437</v>
      </c>
      <c r="I126" s="39">
        <f t="shared" si="25"/>
        <v>0.21824054795944428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249707024</v>
      </c>
      <c r="O126" s="39">
        <f t="shared" si="29"/>
        <v>0.4692873426782635</v>
      </c>
      <c r="P126" s="34">
        <f>SUM(P122:P125)</f>
        <v>227073031</v>
      </c>
      <c r="Q126" s="34">
        <f>SUM(Q122:Q125)</f>
        <v>549549654</v>
      </c>
      <c r="R126" s="34">
        <f>SUM(R122:R125)</f>
        <v>549549654</v>
      </c>
      <c r="S126" s="34">
        <f>SUM(S122:S125)</f>
        <v>109424244</v>
      </c>
      <c r="T126" s="39">
        <f t="shared" si="30"/>
        <v>0.19911620943355193</v>
      </c>
      <c r="U126" s="39">
        <f t="shared" si="31"/>
        <v>-0.48859872751687539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149499250</v>
      </c>
      <c r="E127" s="33">
        <v>149499250</v>
      </c>
      <c r="F127" s="33">
        <v>20041726</v>
      </c>
      <c r="G127" s="38">
        <f t="shared" si="24"/>
        <v>0.13405904042996872</v>
      </c>
      <c r="H127" s="33">
        <v>36532028</v>
      </c>
      <c r="I127" s="38">
        <f t="shared" si="25"/>
        <v>0.24436261720376523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56573754</v>
      </c>
      <c r="O127" s="38">
        <f t="shared" si="29"/>
        <v>0.37842165763373392</v>
      </c>
      <c r="P127" s="33">
        <v>57465028</v>
      </c>
      <c r="Q127" s="33">
        <v>141511327</v>
      </c>
      <c r="R127" s="33">
        <v>141511327</v>
      </c>
      <c r="S127" s="33">
        <v>25554399</v>
      </c>
      <c r="T127" s="38">
        <f t="shared" si="30"/>
        <v>0.18058200387026263</v>
      </c>
      <c r="U127" s="38">
        <f t="shared" si="31"/>
        <v>-0.36427372836223104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25430756</v>
      </c>
      <c r="E128" s="33">
        <v>25430756</v>
      </c>
      <c r="F128" s="33">
        <v>5004783</v>
      </c>
      <c r="G128" s="38">
        <f t="shared" si="24"/>
        <v>0.19680040184412922</v>
      </c>
      <c r="H128" s="33">
        <v>7049835</v>
      </c>
      <c r="I128" s="38">
        <f t="shared" si="25"/>
        <v>0.27721688651332271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12054618</v>
      </c>
      <c r="O128" s="38">
        <f t="shared" si="29"/>
        <v>0.47401728835745188</v>
      </c>
      <c r="P128" s="33">
        <v>10204498</v>
      </c>
      <c r="Q128" s="33">
        <v>15248102</v>
      </c>
      <c r="R128" s="33">
        <v>15248102</v>
      </c>
      <c r="S128" s="33">
        <v>6373157</v>
      </c>
      <c r="T128" s="38">
        <f t="shared" si="30"/>
        <v>0.41796395380880846</v>
      </c>
      <c r="U128" s="38">
        <f t="shared" si="31"/>
        <v>-0.30914435967354792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4420000</v>
      </c>
      <c r="E129" s="33">
        <v>4420000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17000004</v>
      </c>
      <c r="R129" s="33">
        <v>17000004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95829413</v>
      </c>
      <c r="E130" s="33">
        <v>95829413</v>
      </c>
      <c r="F130" s="33">
        <v>21367359</v>
      </c>
      <c r="G130" s="38">
        <f t="shared" si="24"/>
        <v>0.22297286742223915</v>
      </c>
      <c r="H130" s="33">
        <v>22790360</v>
      </c>
      <c r="I130" s="38">
        <f t="shared" si="25"/>
        <v>0.23782218096233146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44157719</v>
      </c>
      <c r="O130" s="38">
        <f t="shared" si="29"/>
        <v>0.46079504838457064</v>
      </c>
      <c r="P130" s="33">
        <v>43367102</v>
      </c>
      <c r="Q130" s="33">
        <v>86427143</v>
      </c>
      <c r="R130" s="33">
        <v>86427143</v>
      </c>
      <c r="S130" s="33">
        <v>21243080</v>
      </c>
      <c r="T130" s="38">
        <f t="shared" si="30"/>
        <v>0.24579176474686892</v>
      </c>
      <c r="U130" s="38">
        <f t="shared" si="31"/>
        <v>-0.47447814244078379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275179419</v>
      </c>
      <c r="E132" s="34">
        <f>SUM(E127:E131)</f>
        <v>275179419</v>
      </c>
      <c r="F132" s="34">
        <f>SUM(F127:F131)</f>
        <v>46413868</v>
      </c>
      <c r="G132" s="39">
        <f t="shared" si="24"/>
        <v>0.16866765751838439</v>
      </c>
      <c r="H132" s="34">
        <f>SUM(H127:H131)</f>
        <v>66372223</v>
      </c>
      <c r="I132" s="39">
        <f t="shared" si="25"/>
        <v>0.24119617390427006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112786091</v>
      </c>
      <c r="O132" s="39">
        <f t="shared" si="29"/>
        <v>0.40986383142265448</v>
      </c>
      <c r="P132" s="34">
        <f>SUM(P127:P131)</f>
        <v>111036628</v>
      </c>
      <c r="Q132" s="34">
        <f>SUM(Q127:Q131)</f>
        <v>260186576</v>
      </c>
      <c r="R132" s="34">
        <f>SUM(R127:R131)</f>
        <v>260186576</v>
      </c>
      <c r="S132" s="34">
        <f>SUM(S127:S131)</f>
        <v>53170636</v>
      </c>
      <c r="T132" s="39">
        <f t="shared" si="30"/>
        <v>0.20435580043145654</v>
      </c>
      <c r="U132" s="39">
        <f t="shared" si="31"/>
        <v>-0.40224929200839921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806766827</v>
      </c>
      <c r="E133" s="33">
        <v>806766827</v>
      </c>
      <c r="F133" s="33">
        <v>231823731</v>
      </c>
      <c r="G133" s="38">
        <f t="shared" si="24"/>
        <v>0.28734911159157017</v>
      </c>
      <c r="H133" s="33">
        <v>195787503</v>
      </c>
      <c r="I133" s="38">
        <f t="shared" si="25"/>
        <v>0.24268164784122934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427611234</v>
      </c>
      <c r="O133" s="38">
        <f t="shared" si="29"/>
        <v>0.53003075943279954</v>
      </c>
      <c r="P133" s="33">
        <v>396461799</v>
      </c>
      <c r="Q133" s="33">
        <v>698157239</v>
      </c>
      <c r="R133" s="33">
        <v>698157239</v>
      </c>
      <c r="S133" s="33">
        <v>184319967</v>
      </c>
      <c r="T133" s="38">
        <f t="shared" si="30"/>
        <v>0.26400924706303874</v>
      </c>
      <c r="U133" s="38">
        <f t="shared" si="31"/>
        <v>-0.50616300613618515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19722111</v>
      </c>
      <c r="E134" s="33">
        <v>19722111</v>
      </c>
      <c r="F134" s="33">
        <v>3673013</v>
      </c>
      <c r="G134" s="38">
        <f t="shared" si="24"/>
        <v>0.18623832915249286</v>
      </c>
      <c r="H134" s="33">
        <v>3543873</v>
      </c>
      <c r="I134" s="38">
        <f t="shared" si="25"/>
        <v>0.1796903485635995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7216886</v>
      </c>
      <c r="O134" s="38">
        <f t="shared" si="29"/>
        <v>0.36592867771609233</v>
      </c>
      <c r="P134" s="33">
        <v>7226446</v>
      </c>
      <c r="Q134" s="33">
        <v>19025638</v>
      </c>
      <c r="R134" s="33">
        <v>19025638</v>
      </c>
      <c r="S134" s="33">
        <v>3302132</v>
      </c>
      <c r="T134" s="38">
        <f t="shared" si="30"/>
        <v>0.17356222167162016</v>
      </c>
      <c r="U134" s="38">
        <f t="shared" si="31"/>
        <v>-0.50959669524964279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826488938</v>
      </c>
      <c r="E137" s="34">
        <f>SUM(E133:E136)</f>
        <v>826488938</v>
      </c>
      <c r="F137" s="34">
        <f>SUM(F133:F136)</f>
        <v>235496744</v>
      </c>
      <c r="G137" s="39">
        <f t="shared" ref="G137:G170" si="32">IF(($D137     =0),0,($F137     /$D137     ))</f>
        <v>0.28493635325582545</v>
      </c>
      <c r="H137" s="34">
        <f>SUM(H133:H136)</f>
        <v>199331376</v>
      </c>
      <c r="I137" s="39">
        <f t="shared" ref="I137:I170" si="33">IF(($D137     =0),0,($H137     /$D137     ))</f>
        <v>0.24117851653569258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434828120</v>
      </c>
      <c r="O137" s="39">
        <f t="shared" ref="O137:O170" si="37">IF(($D137     =0),0,($N137     /$D137     ))</f>
        <v>0.526114869791518</v>
      </c>
      <c r="P137" s="34">
        <f>SUM(P133:P136)</f>
        <v>403688245</v>
      </c>
      <c r="Q137" s="34">
        <f>SUM(Q133:Q136)</f>
        <v>717182877</v>
      </c>
      <c r="R137" s="34">
        <f>SUM(R133:R136)</f>
        <v>717182877</v>
      </c>
      <c r="S137" s="34">
        <f>SUM(S133:S136)</f>
        <v>187622099</v>
      </c>
      <c r="T137" s="39">
        <f t="shared" ref="T137:T170" si="38">IF(($Q137     =0),0,($S137     /$Q137     ))</f>
        <v>0.26160984180886965</v>
      </c>
      <c r="U137" s="39">
        <f t="shared" ref="U137:U170" si="39">IF(($P137     =0),0,(($H137     /$P137     )-1))</f>
        <v>-0.50622447279831007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2147459</v>
      </c>
      <c r="E138" s="33">
        <v>2147459</v>
      </c>
      <c r="F138" s="33">
        <v>3447222</v>
      </c>
      <c r="G138" s="38">
        <f t="shared" si="32"/>
        <v>1.6052562586759513</v>
      </c>
      <c r="H138" s="33">
        <v>4749040</v>
      </c>
      <c r="I138" s="38">
        <f t="shared" si="33"/>
        <v>2.2114694622807698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8196262</v>
      </c>
      <c r="O138" s="38">
        <f t="shared" si="37"/>
        <v>3.8167257209567214</v>
      </c>
      <c r="P138" s="33">
        <v>5213920</v>
      </c>
      <c r="Q138" s="33">
        <v>70749</v>
      </c>
      <c r="R138" s="33">
        <v>70749</v>
      </c>
      <c r="S138" s="33">
        <v>2300145</v>
      </c>
      <c r="T138" s="38">
        <f t="shared" si="38"/>
        <v>32.511342916507651</v>
      </c>
      <c r="U138" s="38">
        <f t="shared" si="39"/>
        <v>-8.9161321999570387E-2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51683131</v>
      </c>
      <c r="E139" s="33">
        <v>51683131</v>
      </c>
      <c r="F139" s="33">
        <v>10464214</v>
      </c>
      <c r="G139" s="38">
        <f t="shared" si="32"/>
        <v>0.20246865461769334</v>
      </c>
      <c r="H139" s="33">
        <v>12156002</v>
      </c>
      <c r="I139" s="38">
        <f t="shared" si="33"/>
        <v>0.23520250737131232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22620216</v>
      </c>
      <c r="O139" s="38">
        <f t="shared" si="37"/>
        <v>0.43767116198900569</v>
      </c>
      <c r="P139" s="33">
        <v>18159718</v>
      </c>
      <c r="Q139" s="33">
        <v>48697662</v>
      </c>
      <c r="R139" s="33">
        <v>48697662</v>
      </c>
      <c r="S139" s="33">
        <v>8414244</v>
      </c>
      <c r="T139" s="38">
        <f t="shared" si="38"/>
        <v>0.17278537930630017</v>
      </c>
      <c r="U139" s="38">
        <f t="shared" si="39"/>
        <v>-0.3306062351849296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221006339</v>
      </c>
      <c r="E140" s="33">
        <v>221006339</v>
      </c>
      <c r="F140" s="33">
        <v>52806839</v>
      </c>
      <c r="G140" s="38">
        <f t="shared" si="32"/>
        <v>0.23893811932697551</v>
      </c>
      <c r="H140" s="33">
        <v>50151402</v>
      </c>
      <c r="I140" s="38">
        <f t="shared" si="33"/>
        <v>0.22692291192606923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102958241</v>
      </c>
      <c r="O140" s="38">
        <f t="shared" si="37"/>
        <v>0.46586103125304473</v>
      </c>
      <c r="P140" s="33">
        <v>94691592</v>
      </c>
      <c r="Q140" s="33">
        <v>190868903</v>
      </c>
      <c r="R140" s="33">
        <v>190868903</v>
      </c>
      <c r="S140" s="33">
        <v>48241942</v>
      </c>
      <c r="T140" s="38">
        <f t="shared" si="38"/>
        <v>0.25274909239668025</v>
      </c>
      <c r="U140" s="38">
        <f t="shared" si="39"/>
        <v>-0.47037111806083054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96649449</v>
      </c>
      <c r="E142" s="33">
        <v>96649449</v>
      </c>
      <c r="F142" s="33">
        <v>8731776</v>
      </c>
      <c r="G142" s="38">
        <f t="shared" si="32"/>
        <v>9.0344808897979342E-2</v>
      </c>
      <c r="H142" s="33">
        <v>11067986</v>
      </c>
      <c r="I142" s="38">
        <f t="shared" si="33"/>
        <v>0.1145168039188718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19799762</v>
      </c>
      <c r="O142" s="38">
        <f t="shared" si="37"/>
        <v>0.20486161281685114</v>
      </c>
      <c r="P142" s="33">
        <v>16183392</v>
      </c>
      <c r="Q142" s="33">
        <v>91434080</v>
      </c>
      <c r="R142" s="33">
        <v>91434080</v>
      </c>
      <c r="S142" s="33">
        <v>10113216</v>
      </c>
      <c r="T142" s="38">
        <f t="shared" si="38"/>
        <v>0.110606635950184</v>
      </c>
      <c r="U142" s="38">
        <f t="shared" si="39"/>
        <v>-0.31608985310372506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371486378</v>
      </c>
      <c r="E144" s="34">
        <f>SUM(E138:E143)</f>
        <v>371486378</v>
      </c>
      <c r="F144" s="34">
        <f>SUM(F138:F143)</f>
        <v>75450051</v>
      </c>
      <c r="G144" s="39">
        <f t="shared" si="32"/>
        <v>0.20310314312521036</v>
      </c>
      <c r="H144" s="34">
        <f>SUM(H138:H143)</f>
        <v>78124430</v>
      </c>
      <c r="I144" s="39">
        <f t="shared" si="33"/>
        <v>0.21030227385618969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153574481</v>
      </c>
      <c r="O144" s="39">
        <f t="shared" si="37"/>
        <v>0.41340541698140004</v>
      </c>
      <c r="P144" s="34">
        <f>SUM(P138:P143)</f>
        <v>134248622</v>
      </c>
      <c r="Q144" s="34">
        <f>SUM(Q138:Q143)</f>
        <v>331071394</v>
      </c>
      <c r="R144" s="34">
        <f>SUM(R138:R143)</f>
        <v>331071394</v>
      </c>
      <c r="S144" s="34">
        <f>SUM(S138:S143)</f>
        <v>69069547</v>
      </c>
      <c r="T144" s="39">
        <f t="shared" si="38"/>
        <v>0.20862432771826853</v>
      </c>
      <c r="U144" s="39">
        <f t="shared" si="39"/>
        <v>-0.41806158725413212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4124202</v>
      </c>
      <c r="E149" s="33">
        <v>4124202</v>
      </c>
      <c r="F149" s="33">
        <v>895070</v>
      </c>
      <c r="G149" s="38">
        <f t="shared" si="32"/>
        <v>0.21702865184586012</v>
      </c>
      <c r="H149" s="33">
        <v>1100114</v>
      </c>
      <c r="I149" s="38">
        <f t="shared" si="33"/>
        <v>0.26674590623834621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1995184</v>
      </c>
      <c r="O149" s="38">
        <f t="shared" si="37"/>
        <v>0.48377455808420633</v>
      </c>
      <c r="P149" s="33">
        <v>2298077</v>
      </c>
      <c r="Q149" s="33">
        <v>5065948</v>
      </c>
      <c r="R149" s="33">
        <v>5065948</v>
      </c>
      <c r="S149" s="33">
        <v>1081684</v>
      </c>
      <c r="T149" s="38">
        <f t="shared" si="38"/>
        <v>0.21352054936213322</v>
      </c>
      <c r="U149" s="38">
        <f t="shared" si="39"/>
        <v>-0.5212893214631189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4124202</v>
      </c>
      <c r="E150" s="34">
        <f>SUM(E145:E149)</f>
        <v>4124202</v>
      </c>
      <c r="F150" s="34">
        <f>SUM(F145:F149)</f>
        <v>895070</v>
      </c>
      <c r="G150" s="39">
        <f t="shared" si="32"/>
        <v>0.21702865184586012</v>
      </c>
      <c r="H150" s="34">
        <f>SUM(H145:H149)</f>
        <v>1100114</v>
      </c>
      <c r="I150" s="39">
        <f t="shared" si="33"/>
        <v>0.26674590623834621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1995184</v>
      </c>
      <c r="O150" s="39">
        <f t="shared" si="37"/>
        <v>0.48377455808420633</v>
      </c>
      <c r="P150" s="34">
        <f>SUM(P145:P149)</f>
        <v>2298077</v>
      </c>
      <c r="Q150" s="34">
        <f>SUM(Q145:Q149)</f>
        <v>5065948</v>
      </c>
      <c r="R150" s="34">
        <f>SUM(R145:R149)</f>
        <v>5065948</v>
      </c>
      <c r="S150" s="34">
        <f>SUM(S145:S149)</f>
        <v>1081684</v>
      </c>
      <c r="T150" s="39">
        <f t="shared" si="38"/>
        <v>0.21352054936213322</v>
      </c>
      <c r="U150" s="39">
        <f t="shared" si="39"/>
        <v>-0.5212893214631189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12000000</v>
      </c>
      <c r="R151" s="33">
        <v>12000000</v>
      </c>
      <c r="S151" s="33">
        <v>-686609</v>
      </c>
      <c r="T151" s="38">
        <f t="shared" si="38"/>
        <v>-5.7217416666666666E-2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1802860500</v>
      </c>
      <c r="E152" s="33">
        <v>1802860500</v>
      </c>
      <c r="F152" s="33">
        <v>531912644</v>
      </c>
      <c r="G152" s="38">
        <f t="shared" si="32"/>
        <v>0.29503815963575664</v>
      </c>
      <c r="H152" s="33">
        <v>304862309</v>
      </c>
      <c r="I152" s="38">
        <f t="shared" si="33"/>
        <v>0.16909922259653479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836774953</v>
      </c>
      <c r="O152" s="38">
        <f t="shared" si="37"/>
        <v>0.4641373822322914</v>
      </c>
      <c r="P152" s="33">
        <v>850112605</v>
      </c>
      <c r="Q152" s="33">
        <v>1677702300</v>
      </c>
      <c r="R152" s="33">
        <v>1677702300</v>
      </c>
      <c r="S152" s="33">
        <v>352046582</v>
      </c>
      <c r="T152" s="38">
        <f t="shared" si="38"/>
        <v>0.20983852856373864</v>
      </c>
      <c r="U152" s="38">
        <f t="shared" si="39"/>
        <v>-0.64138596792127323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111402070</v>
      </c>
      <c r="E153" s="33">
        <v>111402070</v>
      </c>
      <c r="F153" s="33">
        <v>19086040</v>
      </c>
      <c r="G153" s="38">
        <f t="shared" si="32"/>
        <v>0.17132572132636315</v>
      </c>
      <c r="H153" s="33">
        <v>19466644</v>
      </c>
      <c r="I153" s="38">
        <f t="shared" si="33"/>
        <v>0.17474221080452096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38552684</v>
      </c>
      <c r="O153" s="38">
        <f t="shared" si="37"/>
        <v>0.3460679321308841</v>
      </c>
      <c r="P153" s="33">
        <v>36461486</v>
      </c>
      <c r="Q153" s="33">
        <v>101059950</v>
      </c>
      <c r="R153" s="33">
        <v>101059950</v>
      </c>
      <c r="S153" s="33">
        <v>17313963</v>
      </c>
      <c r="T153" s="38">
        <f t="shared" si="38"/>
        <v>0.171323684605029</v>
      </c>
      <c r="U153" s="38">
        <f t="shared" si="39"/>
        <v>-0.46610393224236668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33915554</v>
      </c>
      <c r="E154" s="33">
        <v>33915554</v>
      </c>
      <c r="F154" s="33">
        <v>5083919</v>
      </c>
      <c r="G154" s="38">
        <f t="shared" si="32"/>
        <v>0.1498993352725419</v>
      </c>
      <c r="H154" s="33">
        <v>5573795</v>
      </c>
      <c r="I154" s="38">
        <f t="shared" si="33"/>
        <v>0.1643433275481804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10657714</v>
      </c>
      <c r="O154" s="38">
        <f t="shared" si="37"/>
        <v>0.31424266282072233</v>
      </c>
      <c r="P154" s="33">
        <v>9973060</v>
      </c>
      <c r="Q154" s="33">
        <v>32642495</v>
      </c>
      <c r="R154" s="33">
        <v>32642495</v>
      </c>
      <c r="S154" s="33">
        <v>4665164</v>
      </c>
      <c r="T154" s="38">
        <f t="shared" si="38"/>
        <v>0.14291689406707422</v>
      </c>
      <c r="U154" s="38">
        <f t="shared" si="39"/>
        <v>-0.44111486344211304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-2500000</v>
      </c>
      <c r="E155" s="33">
        <v>-2500000</v>
      </c>
      <c r="F155" s="33">
        <v>149450</v>
      </c>
      <c r="G155" s="38">
        <f t="shared" si="32"/>
        <v>-5.978E-2</v>
      </c>
      <c r="H155" s="33">
        <v>71246</v>
      </c>
      <c r="I155" s="38">
        <f t="shared" si="33"/>
        <v>-2.84984E-2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220696</v>
      </c>
      <c r="O155" s="38">
        <f t="shared" si="37"/>
        <v>-8.8278400000000007E-2</v>
      </c>
      <c r="P155" s="33">
        <v>265834</v>
      </c>
      <c r="Q155" s="33">
        <v>-2500000</v>
      </c>
      <c r="R155" s="33">
        <v>-2500000</v>
      </c>
      <c r="S155" s="33">
        <v>189859</v>
      </c>
      <c r="T155" s="38">
        <f t="shared" si="38"/>
        <v>-7.59436E-2</v>
      </c>
      <c r="U155" s="38">
        <f t="shared" si="39"/>
        <v>-0.73199064077582254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1945678124</v>
      </c>
      <c r="E157" s="34">
        <f>SUM(E151:E156)</f>
        <v>1945678124</v>
      </c>
      <c r="F157" s="34">
        <f>SUM(F151:F156)</f>
        <v>556232053</v>
      </c>
      <c r="G157" s="39">
        <f t="shared" si="32"/>
        <v>0.28588081766396012</v>
      </c>
      <c r="H157" s="34">
        <f>SUM(H151:H156)</f>
        <v>329973994</v>
      </c>
      <c r="I157" s="39">
        <f t="shared" si="33"/>
        <v>0.16959331038868175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886206047</v>
      </c>
      <c r="O157" s="39">
        <f t="shared" si="37"/>
        <v>0.45547412805264187</v>
      </c>
      <c r="P157" s="34">
        <f>SUM(P151:P156)</f>
        <v>896812985</v>
      </c>
      <c r="Q157" s="34">
        <f>SUM(Q151:Q156)</f>
        <v>1820904745</v>
      </c>
      <c r="R157" s="34">
        <f>SUM(R151:R156)</f>
        <v>1820904745</v>
      </c>
      <c r="S157" s="34">
        <f>SUM(S151:S156)</f>
        <v>373528959</v>
      </c>
      <c r="T157" s="39">
        <f t="shared" si="38"/>
        <v>0.20513371719507492</v>
      </c>
      <c r="U157" s="39">
        <f t="shared" si="39"/>
        <v>-0.63205930386924536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39453573</v>
      </c>
      <c r="E158" s="33">
        <v>39453573</v>
      </c>
      <c r="F158" s="33">
        <v>638690</v>
      </c>
      <c r="G158" s="38">
        <f t="shared" si="32"/>
        <v>1.6188394394596402E-2</v>
      </c>
      <c r="H158" s="33">
        <v>581151</v>
      </c>
      <c r="I158" s="38">
        <f t="shared" si="33"/>
        <v>1.4729996697637499E-2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1219841</v>
      </c>
      <c r="O158" s="38">
        <f t="shared" si="37"/>
        <v>3.0918391092233901E-2</v>
      </c>
      <c r="P158" s="33">
        <v>3089319</v>
      </c>
      <c r="Q158" s="33">
        <v>29695798</v>
      </c>
      <c r="R158" s="33">
        <v>29695798</v>
      </c>
      <c r="S158" s="33">
        <v>1760250</v>
      </c>
      <c r="T158" s="38">
        <f t="shared" si="38"/>
        <v>5.9276063232919354E-2</v>
      </c>
      <c r="U158" s="38">
        <f t="shared" si="39"/>
        <v>-0.81188378409610662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1102513223</v>
      </c>
      <c r="E159" s="33">
        <v>1102513223</v>
      </c>
      <c r="F159" s="33">
        <v>180805228</v>
      </c>
      <c r="G159" s="38">
        <f t="shared" si="32"/>
        <v>0.1639937047721014</v>
      </c>
      <c r="H159" s="33">
        <v>256101581</v>
      </c>
      <c r="I159" s="38">
        <f t="shared" si="33"/>
        <v>0.2322888974547927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436906809</v>
      </c>
      <c r="O159" s="38">
        <f t="shared" si="37"/>
        <v>0.3962826022268941</v>
      </c>
      <c r="P159" s="33">
        <v>359714988</v>
      </c>
      <c r="Q159" s="33">
        <v>943660344</v>
      </c>
      <c r="R159" s="33">
        <v>943660344</v>
      </c>
      <c r="S159" s="33">
        <v>209014008</v>
      </c>
      <c r="T159" s="38">
        <f t="shared" si="38"/>
        <v>0.22149283831725794</v>
      </c>
      <c r="U159" s="38">
        <f t="shared" si="39"/>
        <v>-0.28804306313753048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1141966796</v>
      </c>
      <c r="E163" s="34">
        <f>SUM(E158:E162)</f>
        <v>1141966796</v>
      </c>
      <c r="F163" s="34">
        <f>SUM(F158:F162)</f>
        <v>181443918</v>
      </c>
      <c r="G163" s="39">
        <f t="shared" si="32"/>
        <v>0.15888720988696767</v>
      </c>
      <c r="H163" s="34">
        <f>SUM(H158:H162)</f>
        <v>256682732</v>
      </c>
      <c r="I163" s="39">
        <f t="shared" si="33"/>
        <v>0.22477250030306486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438126650</v>
      </c>
      <c r="O163" s="39">
        <f t="shared" si="37"/>
        <v>0.38365971019003253</v>
      </c>
      <c r="P163" s="34">
        <f>SUM(P158:P162)</f>
        <v>362804307</v>
      </c>
      <c r="Q163" s="34">
        <f>SUM(Q158:Q162)</f>
        <v>973356142</v>
      </c>
      <c r="R163" s="34">
        <f>SUM(R158:R162)</f>
        <v>973356142</v>
      </c>
      <c r="S163" s="34">
        <f>SUM(S158:S162)</f>
        <v>210774258</v>
      </c>
      <c r="T163" s="39">
        <f t="shared" si="38"/>
        <v>0.21654382081250584</v>
      </c>
      <c r="U163" s="39">
        <f t="shared" si="39"/>
        <v>-0.29250362510167227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143540409</v>
      </c>
      <c r="E164" s="33">
        <v>143540409</v>
      </c>
      <c r="F164" s="33">
        <v>52708150</v>
      </c>
      <c r="G164" s="38">
        <f t="shared" si="32"/>
        <v>0.3672007789806423</v>
      </c>
      <c r="H164" s="33">
        <v>40124059</v>
      </c>
      <c r="I164" s="38">
        <f t="shared" si="33"/>
        <v>0.27953145235917504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92832209</v>
      </c>
      <c r="O164" s="38">
        <f t="shared" si="37"/>
        <v>0.64673223133981739</v>
      </c>
      <c r="P164" s="33">
        <v>65427773</v>
      </c>
      <c r="Q164" s="33">
        <v>159942022</v>
      </c>
      <c r="R164" s="33">
        <v>159942022</v>
      </c>
      <c r="S164" s="33">
        <v>29881997</v>
      </c>
      <c r="T164" s="38">
        <f t="shared" si="38"/>
        <v>0.18683018150164438</v>
      </c>
      <c r="U164" s="38">
        <f t="shared" si="39"/>
        <v>-0.38674270634276364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143540409</v>
      </c>
      <c r="E169" s="34">
        <f>SUM(E164:E168)</f>
        <v>143540409</v>
      </c>
      <c r="F169" s="34">
        <f>SUM(F164:F168)</f>
        <v>52708150</v>
      </c>
      <c r="G169" s="39">
        <f t="shared" si="32"/>
        <v>0.3672007789806423</v>
      </c>
      <c r="H169" s="34">
        <f>SUM(H164:H168)</f>
        <v>40124059</v>
      </c>
      <c r="I169" s="39">
        <f t="shared" si="33"/>
        <v>0.27953145235917504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92832209</v>
      </c>
      <c r="O169" s="39">
        <f t="shared" si="37"/>
        <v>0.64673223133981739</v>
      </c>
      <c r="P169" s="34">
        <f>SUM(P164:P168)</f>
        <v>65427773</v>
      </c>
      <c r="Q169" s="34">
        <f>SUM(Q164:Q168)</f>
        <v>159942022</v>
      </c>
      <c r="R169" s="34">
        <f>SUM(R164:R168)</f>
        <v>159942022</v>
      </c>
      <c r="S169" s="34">
        <f>SUM(S164:S168)</f>
        <v>29881997</v>
      </c>
      <c r="T169" s="39">
        <f t="shared" si="38"/>
        <v>0.18683018150164438</v>
      </c>
      <c r="U169" s="39">
        <f t="shared" si="39"/>
        <v>-0.38674270634276364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25076803175</v>
      </c>
      <c r="E170" s="34">
        <f>SUM(E105,E107:E111,E113:E120,E122:E125,E127:E131,E133:E136,E138:E143,E145:E149,E151:E156,E158:E162,E164:E168)</f>
        <v>25076803175</v>
      </c>
      <c r="F170" s="34">
        <f>SUM(F105,F107:F111,F113:F120,F122:F125,F127:F131,F133:F136,F138:F143,F145:F149,F151:F156,F158:F162,F164:F168)</f>
        <v>6370524165</v>
      </c>
      <c r="G170" s="39">
        <f t="shared" si="32"/>
        <v>0.25404052185371911</v>
      </c>
      <c r="H170" s="34">
        <f>SUM(H105,H107:H111,H113:H120,H122:H125,H127:H131,H133:H136,H138:H143,H145:H149,H151:H156,H158:H162,H164:H168)</f>
        <v>6549913819</v>
      </c>
      <c r="I170" s="39">
        <f t="shared" si="33"/>
        <v>0.26119413121724594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12920437984</v>
      </c>
      <c r="O170" s="39">
        <f t="shared" si="37"/>
        <v>0.51523465307096505</v>
      </c>
      <c r="P170" s="34">
        <f>SUM(P105,P107:P111,P113:P120,P122:P125,P127:P131,P133:P136,P138:P143,P145:P149,P151:P156,P158:P162,P164:P168)</f>
        <v>12597188219</v>
      </c>
      <c r="Q170" s="34">
        <f>SUM(Q105,Q107:Q111,Q113:Q120,Q122:Q125,Q127:Q131,Q133:Q136,Q138:Q143,Q145:Q149,Q151:Q156,Q158:Q162,Q164:Q168)</f>
        <v>21970278848</v>
      </c>
      <c r="R170" s="34">
        <f>SUM(R105,R107:R111,R113:R120,R122:R125,R127:R131,R133:R136,R138:R143,R145:R149,R151:R156,R158:R162,R164:R168)</f>
        <v>21970278848</v>
      </c>
      <c r="S170" s="34">
        <f>SUM(S105,S107:S111,S113:S120,S122:S125,S127:S131,S133:S136,S138:S143,S145:S149,S151:S156,S158:S162,S164:S168)</f>
        <v>5115373854</v>
      </c>
      <c r="T170" s="39">
        <f t="shared" si="38"/>
        <v>0.23283153979930771</v>
      </c>
      <c r="U170" s="39">
        <f t="shared" si="39"/>
        <v>-0.48004953922011406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23748413</v>
      </c>
      <c r="E174" s="33">
        <v>23748413</v>
      </c>
      <c r="F174" s="33">
        <v>-98579</v>
      </c>
      <c r="G174" s="38">
        <f t="shared" si="40"/>
        <v>-4.1509721091678841E-3</v>
      </c>
      <c r="H174" s="33">
        <v>8011852</v>
      </c>
      <c r="I174" s="38">
        <f t="shared" si="41"/>
        <v>0.33736367983831173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7913273</v>
      </c>
      <c r="O174" s="38">
        <f t="shared" si="45"/>
        <v>0.33321270772914385</v>
      </c>
      <c r="P174" s="33">
        <v>18457826</v>
      </c>
      <c r="Q174" s="33">
        <v>23188382</v>
      </c>
      <c r="R174" s="33">
        <v>23188382</v>
      </c>
      <c r="S174" s="33">
        <v>3949494</v>
      </c>
      <c r="T174" s="38">
        <f t="shared" si="46"/>
        <v>0.17032210354305877</v>
      </c>
      <c r="U174" s="38">
        <f t="shared" si="47"/>
        <v>-0.56593739696105061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685641250</v>
      </c>
      <c r="E175" s="33">
        <v>685641250</v>
      </c>
      <c r="F175" s="33">
        <v>100496078</v>
      </c>
      <c r="G175" s="38">
        <f t="shared" si="40"/>
        <v>0.14657239190320009</v>
      </c>
      <c r="H175" s="33">
        <v>81944532</v>
      </c>
      <c r="I175" s="38">
        <f t="shared" si="41"/>
        <v>0.11951517211077951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182440610</v>
      </c>
      <c r="O175" s="38">
        <f t="shared" si="45"/>
        <v>0.26608756401397959</v>
      </c>
      <c r="P175" s="33">
        <v>83886313</v>
      </c>
      <c r="Q175" s="33">
        <v>586201000</v>
      </c>
      <c r="R175" s="33">
        <v>586201000</v>
      </c>
      <c r="S175" s="33">
        <v>38464773</v>
      </c>
      <c r="T175" s="38">
        <f t="shared" si="46"/>
        <v>6.5617037500788983E-2</v>
      </c>
      <c r="U175" s="38">
        <f t="shared" si="47"/>
        <v>-2.3147769052622391E-2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177323717</v>
      </c>
      <c r="E176" s="33">
        <v>177323717</v>
      </c>
      <c r="F176" s="33">
        <v>22979965</v>
      </c>
      <c r="G176" s="38">
        <f t="shared" si="40"/>
        <v>0.12959329631016026</v>
      </c>
      <c r="H176" s="33">
        <v>32105470</v>
      </c>
      <c r="I176" s="38">
        <f t="shared" si="41"/>
        <v>0.18105570164649776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55085435</v>
      </c>
      <c r="O176" s="38">
        <f t="shared" si="45"/>
        <v>0.31064899795665801</v>
      </c>
      <c r="P176" s="33">
        <v>35052580</v>
      </c>
      <c r="Q176" s="33">
        <v>168204995</v>
      </c>
      <c r="R176" s="33">
        <v>168204995</v>
      </c>
      <c r="S176" s="33">
        <v>13872103</v>
      </c>
      <c r="T176" s="38">
        <f t="shared" si="46"/>
        <v>8.2471409365696899E-2</v>
      </c>
      <c r="U176" s="38">
        <f t="shared" si="47"/>
        <v>-8.4076835428376406E-2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886713380</v>
      </c>
      <c r="E179" s="34">
        <f>SUM(E173:E178)</f>
        <v>886713380</v>
      </c>
      <c r="F179" s="34">
        <f>SUM(F173:F178)</f>
        <v>123377464</v>
      </c>
      <c r="G179" s="39">
        <f t="shared" si="40"/>
        <v>0.13914018529865874</v>
      </c>
      <c r="H179" s="34">
        <f>SUM(H173:H178)</f>
        <v>122061854</v>
      </c>
      <c r="I179" s="39">
        <f t="shared" si="41"/>
        <v>0.13765649278913553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245439318</v>
      </c>
      <c r="O179" s="39">
        <f t="shared" si="45"/>
        <v>0.27679667808779429</v>
      </c>
      <c r="P179" s="34">
        <f>SUM(P173:P178)</f>
        <v>137396719</v>
      </c>
      <c r="Q179" s="34">
        <f>SUM(Q173:Q178)</f>
        <v>777594377</v>
      </c>
      <c r="R179" s="34">
        <f>SUM(R173:R178)</f>
        <v>777594377</v>
      </c>
      <c r="S179" s="34">
        <f>SUM(S173:S178)</f>
        <v>56286370</v>
      </c>
      <c r="T179" s="39">
        <f t="shared" si="46"/>
        <v>7.2385258516343406E-2</v>
      </c>
      <c r="U179" s="39">
        <f t="shared" si="47"/>
        <v>-0.11161012512969837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348985842</v>
      </c>
      <c r="E180" s="33">
        <v>348985842</v>
      </c>
      <c r="F180" s="33">
        <v>44373905</v>
      </c>
      <c r="G180" s="38">
        <f t="shared" si="40"/>
        <v>0.12715101777681859</v>
      </c>
      <c r="H180" s="33">
        <v>22419157</v>
      </c>
      <c r="I180" s="38">
        <f t="shared" si="41"/>
        <v>6.4240878287549555E-2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66793062</v>
      </c>
      <c r="O180" s="38">
        <f t="shared" si="45"/>
        <v>0.19139189606436813</v>
      </c>
      <c r="P180" s="33">
        <v>209532253</v>
      </c>
      <c r="Q180" s="33">
        <v>168098414</v>
      </c>
      <c r="R180" s="33">
        <v>168098414</v>
      </c>
      <c r="S180" s="33">
        <v>105609087</v>
      </c>
      <c r="T180" s="38">
        <f t="shared" si="46"/>
        <v>0.62825748611762633</v>
      </c>
      <c r="U180" s="38">
        <f t="shared" si="47"/>
        <v>-0.893003789731598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417348280</v>
      </c>
      <c r="E182" s="33">
        <v>417348280</v>
      </c>
      <c r="F182" s="33">
        <v>-9726384</v>
      </c>
      <c r="G182" s="38">
        <f t="shared" si="40"/>
        <v>-2.3305197280314657E-2</v>
      </c>
      <c r="H182" s="33">
        <v>94225603</v>
      </c>
      <c r="I182" s="38">
        <f t="shared" si="41"/>
        <v>0.2257721129220899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84499219</v>
      </c>
      <c r="O182" s="38">
        <f t="shared" si="45"/>
        <v>0.20246691564177527</v>
      </c>
      <c r="P182" s="33">
        <v>167151853</v>
      </c>
      <c r="Q182" s="33">
        <v>368209536</v>
      </c>
      <c r="R182" s="33">
        <v>368209536</v>
      </c>
      <c r="S182" s="33">
        <v>102300085</v>
      </c>
      <c r="T182" s="38">
        <f t="shared" si="46"/>
        <v>0.27783116676261205</v>
      </c>
      <c r="U182" s="38">
        <f t="shared" si="47"/>
        <v>-0.43628741585054398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766334122</v>
      </c>
      <c r="E185" s="34">
        <f>SUM(E180:E184)</f>
        <v>766334122</v>
      </c>
      <c r="F185" s="34">
        <f>SUM(F180:F184)</f>
        <v>34647521</v>
      </c>
      <c r="G185" s="39">
        <f t="shared" si="40"/>
        <v>4.521202959040365E-2</v>
      </c>
      <c r="H185" s="34">
        <f>SUM(H180:H184)</f>
        <v>116644760</v>
      </c>
      <c r="I185" s="39">
        <f t="shared" si="41"/>
        <v>0.15221136140405347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151292281</v>
      </c>
      <c r="O185" s="39">
        <f t="shared" si="45"/>
        <v>0.1974233909944571</v>
      </c>
      <c r="P185" s="34">
        <f>SUM(P180:P184)</f>
        <v>376684106</v>
      </c>
      <c r="Q185" s="34">
        <f>SUM(Q180:Q184)</f>
        <v>536307950</v>
      </c>
      <c r="R185" s="34">
        <f>SUM(R180:R184)</f>
        <v>536307950</v>
      </c>
      <c r="S185" s="34">
        <f>SUM(S180:S184)</f>
        <v>207909172</v>
      </c>
      <c r="T185" s="39">
        <f t="shared" si="46"/>
        <v>0.38766751826073059</v>
      </c>
      <c r="U185" s="39">
        <f t="shared" si="47"/>
        <v>-0.69033798309504468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42009847</v>
      </c>
      <c r="E186" s="33">
        <v>42009847</v>
      </c>
      <c r="F186" s="33">
        <v>6654869</v>
      </c>
      <c r="G186" s="38">
        <f t="shared" si="40"/>
        <v>0.15841212180563286</v>
      </c>
      <c r="H186" s="33">
        <v>7638144</v>
      </c>
      <c r="I186" s="38">
        <f t="shared" si="41"/>
        <v>0.18181794377875263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14293013</v>
      </c>
      <c r="O186" s="38">
        <f t="shared" si="45"/>
        <v>0.34023006558438551</v>
      </c>
      <c r="P186" s="33">
        <v>13373556</v>
      </c>
      <c r="Q186" s="33">
        <v>39631929</v>
      </c>
      <c r="R186" s="33">
        <v>39631929</v>
      </c>
      <c r="S186" s="33">
        <v>6882161</v>
      </c>
      <c r="T186" s="38">
        <f t="shared" si="46"/>
        <v>0.17365193099735318</v>
      </c>
      <c r="U186" s="38">
        <f t="shared" si="47"/>
        <v>-0.42886215154742691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12300209</v>
      </c>
      <c r="E187" s="33">
        <v>12300209</v>
      </c>
      <c r="F187" s="33">
        <v>2179972</v>
      </c>
      <c r="G187" s="38">
        <f t="shared" si="40"/>
        <v>0.17723048445762182</v>
      </c>
      <c r="H187" s="33">
        <v>1738723</v>
      </c>
      <c r="I187" s="38">
        <f t="shared" si="41"/>
        <v>0.14135719157292367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3918695</v>
      </c>
      <c r="O187" s="38">
        <f t="shared" si="45"/>
        <v>0.3185876760305455</v>
      </c>
      <c r="P187" s="33">
        <v>3937946</v>
      </c>
      <c r="Q187" s="33">
        <v>11839719</v>
      </c>
      <c r="R187" s="33">
        <v>11839719</v>
      </c>
      <c r="S187" s="33">
        <v>2383856</v>
      </c>
      <c r="T187" s="38">
        <f t="shared" si="46"/>
        <v>0.2013439677073417</v>
      </c>
      <c r="U187" s="38">
        <f t="shared" si="47"/>
        <v>-0.55846956763754507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1419786300</v>
      </c>
      <c r="E188" s="33">
        <v>1419786300</v>
      </c>
      <c r="F188" s="33">
        <v>298425814</v>
      </c>
      <c r="G188" s="38">
        <f t="shared" si="40"/>
        <v>0.21019065615719773</v>
      </c>
      <c r="H188" s="33">
        <v>343589253</v>
      </c>
      <c r="I188" s="38">
        <f t="shared" si="41"/>
        <v>0.24200068207447839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642015067</v>
      </c>
      <c r="O188" s="38">
        <f t="shared" si="45"/>
        <v>0.45219133823167612</v>
      </c>
      <c r="P188" s="33">
        <v>513901924</v>
      </c>
      <c r="Q188" s="33">
        <v>1234593773</v>
      </c>
      <c r="R188" s="33">
        <v>1234593773</v>
      </c>
      <c r="S188" s="33">
        <v>259880094</v>
      </c>
      <c r="T188" s="38">
        <f t="shared" si="46"/>
        <v>0.2104984649068046</v>
      </c>
      <c r="U188" s="38">
        <f t="shared" si="47"/>
        <v>-0.33141084523357422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7000000</v>
      </c>
      <c r="E189" s="33">
        <v>7000000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1481096356</v>
      </c>
      <c r="E191" s="34">
        <f>SUM(E186:E190)</f>
        <v>1481096356</v>
      </c>
      <c r="F191" s="34">
        <f>SUM(F186:F190)</f>
        <v>307260655</v>
      </c>
      <c r="G191" s="39">
        <f t="shared" si="40"/>
        <v>0.20745487203129678</v>
      </c>
      <c r="H191" s="34">
        <f>SUM(H186:H190)</f>
        <v>352966120</v>
      </c>
      <c r="I191" s="39">
        <f t="shared" si="41"/>
        <v>0.2383140830575374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660226775</v>
      </c>
      <c r="O191" s="39">
        <f t="shared" si="45"/>
        <v>0.44576895508883418</v>
      </c>
      <c r="P191" s="34">
        <f>SUM(P186:P190)</f>
        <v>531213426</v>
      </c>
      <c r="Q191" s="34">
        <f>SUM(Q186:Q190)</f>
        <v>1286065421</v>
      </c>
      <c r="R191" s="34">
        <f>SUM(R186:R190)</f>
        <v>1286065421</v>
      </c>
      <c r="S191" s="34">
        <f>SUM(S186:S190)</f>
        <v>269146111</v>
      </c>
      <c r="T191" s="39">
        <f t="shared" si="46"/>
        <v>0.20927870900278253</v>
      </c>
      <c r="U191" s="39">
        <f t="shared" si="47"/>
        <v>-0.33554744152870863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90441620</v>
      </c>
      <c r="E192" s="33">
        <v>90441620</v>
      </c>
      <c r="F192" s="33">
        <v>20847410</v>
      </c>
      <c r="G192" s="38">
        <f t="shared" si="40"/>
        <v>0.2305068175470541</v>
      </c>
      <c r="H192" s="33">
        <v>18569828</v>
      </c>
      <c r="I192" s="38">
        <f t="shared" si="41"/>
        <v>0.20532392055781398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39417238</v>
      </c>
      <c r="O192" s="38">
        <f t="shared" si="45"/>
        <v>0.43583073810486811</v>
      </c>
      <c r="P192" s="33">
        <v>34276465</v>
      </c>
      <c r="Q192" s="33">
        <v>83500860</v>
      </c>
      <c r="R192" s="33">
        <v>83500860</v>
      </c>
      <c r="S192" s="33">
        <v>17863653</v>
      </c>
      <c r="T192" s="38">
        <f t="shared" si="46"/>
        <v>0.2139337606822253</v>
      </c>
      <c r="U192" s="38">
        <f t="shared" si="47"/>
        <v>-0.45823386396467669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249216688</v>
      </c>
      <c r="E193" s="33">
        <v>249216688</v>
      </c>
      <c r="F193" s="33">
        <v>37975869</v>
      </c>
      <c r="G193" s="38">
        <f t="shared" si="40"/>
        <v>0.1523809232229264</v>
      </c>
      <c r="H193" s="33">
        <v>36531393</v>
      </c>
      <c r="I193" s="38">
        <f t="shared" si="41"/>
        <v>0.14658485871540031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74507262</v>
      </c>
      <c r="O193" s="38">
        <f t="shared" si="45"/>
        <v>0.29896578193832668</v>
      </c>
      <c r="P193" s="33">
        <v>74377968</v>
      </c>
      <c r="Q193" s="33">
        <v>247370164</v>
      </c>
      <c r="R193" s="33">
        <v>247370164</v>
      </c>
      <c r="S193" s="33">
        <v>41275655</v>
      </c>
      <c r="T193" s="38">
        <f t="shared" si="46"/>
        <v>0.16685785517771659</v>
      </c>
      <c r="U193" s="38">
        <f t="shared" si="47"/>
        <v>-0.50884120684770529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166160456</v>
      </c>
      <c r="E194" s="33">
        <v>166160456</v>
      </c>
      <c r="F194" s="33">
        <v>30289505</v>
      </c>
      <c r="G194" s="38">
        <f t="shared" si="40"/>
        <v>0.18229069496535324</v>
      </c>
      <c r="H194" s="33">
        <v>30443055</v>
      </c>
      <c r="I194" s="38">
        <f t="shared" si="41"/>
        <v>0.18321480172153595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60732560</v>
      </c>
      <c r="O194" s="38">
        <f t="shared" si="45"/>
        <v>0.3655054966868892</v>
      </c>
      <c r="P194" s="33">
        <v>56671588</v>
      </c>
      <c r="Q194" s="33">
        <v>149786268</v>
      </c>
      <c r="R194" s="33">
        <v>149786268</v>
      </c>
      <c r="S194" s="33">
        <v>29626721</v>
      </c>
      <c r="T194" s="38">
        <f t="shared" si="46"/>
        <v>0.19779330505784415</v>
      </c>
      <c r="U194" s="38">
        <f t="shared" si="47"/>
        <v>-0.46281627047401597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313879292</v>
      </c>
      <c r="E195" s="33">
        <v>313879292</v>
      </c>
      <c r="F195" s="33">
        <v>64141319</v>
      </c>
      <c r="G195" s="38">
        <f t="shared" si="40"/>
        <v>0.20435027297054054</v>
      </c>
      <c r="H195" s="33">
        <v>65644852</v>
      </c>
      <c r="I195" s="38">
        <f t="shared" si="41"/>
        <v>0.2091404360629181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129786171</v>
      </c>
      <c r="O195" s="38">
        <f t="shared" si="45"/>
        <v>0.41349070903345864</v>
      </c>
      <c r="P195" s="33">
        <v>121571939</v>
      </c>
      <c r="Q195" s="33">
        <v>273898573</v>
      </c>
      <c r="R195" s="33">
        <v>273898573</v>
      </c>
      <c r="S195" s="33">
        <v>63846592</v>
      </c>
      <c r="T195" s="38">
        <f t="shared" si="46"/>
        <v>0.23310304723639433</v>
      </c>
      <c r="U195" s="38">
        <f t="shared" si="47"/>
        <v>-0.46003286169516466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219598195</v>
      </c>
      <c r="E196" s="33">
        <v>219598195</v>
      </c>
      <c r="F196" s="33">
        <v>-2652458</v>
      </c>
      <c r="G196" s="38">
        <f t="shared" si="40"/>
        <v>-1.2078687623092712E-2</v>
      </c>
      <c r="H196" s="33">
        <v>106867729</v>
      </c>
      <c r="I196" s="38">
        <f t="shared" si="41"/>
        <v>0.48665121769329661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104215271</v>
      </c>
      <c r="O196" s="38">
        <f t="shared" si="45"/>
        <v>0.47457253007020389</v>
      </c>
      <c r="P196" s="33">
        <v>-3996445</v>
      </c>
      <c r="Q196" s="33">
        <v>263785416</v>
      </c>
      <c r="R196" s="33">
        <v>263785416</v>
      </c>
      <c r="S196" s="33">
        <v>-5189915</v>
      </c>
      <c r="T196" s="38">
        <f t="shared" si="46"/>
        <v>-1.9674760942811183E-2</v>
      </c>
      <c r="U196" s="38">
        <f t="shared" si="47"/>
        <v>-27.740698045387838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1039296251</v>
      </c>
      <c r="E198" s="34">
        <f>SUM(E192:E197)</f>
        <v>1039296251</v>
      </c>
      <c r="F198" s="34">
        <f>SUM(F192:F197)</f>
        <v>150601645</v>
      </c>
      <c r="G198" s="39">
        <f t="shared" si="40"/>
        <v>0.14490733018144988</v>
      </c>
      <c r="H198" s="34">
        <f>SUM(H192:H197)</f>
        <v>258056857</v>
      </c>
      <c r="I198" s="39">
        <f t="shared" si="41"/>
        <v>0.24829961308115986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408658502</v>
      </c>
      <c r="O198" s="39">
        <f t="shared" si="45"/>
        <v>0.39320694326260974</v>
      </c>
      <c r="P198" s="34">
        <f>SUM(P192:P197)</f>
        <v>282901515</v>
      </c>
      <c r="Q198" s="34">
        <f>SUM(Q192:Q197)</f>
        <v>1018341281</v>
      </c>
      <c r="R198" s="34">
        <f>SUM(R192:R197)</f>
        <v>1018341281</v>
      </c>
      <c r="S198" s="34">
        <f>SUM(S192:S197)</f>
        <v>147422706</v>
      </c>
      <c r="T198" s="39">
        <f t="shared" si="46"/>
        <v>0.14476748488014993</v>
      </c>
      <c r="U198" s="39">
        <f t="shared" si="47"/>
        <v>-8.7820872928163762E-2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82924702</v>
      </c>
      <c r="E199" s="33">
        <v>82924702</v>
      </c>
      <c r="F199" s="33">
        <v>18390202</v>
      </c>
      <c r="G199" s="38">
        <f t="shared" si="40"/>
        <v>0.22176988950771268</v>
      </c>
      <c r="H199" s="33">
        <v>16379520</v>
      </c>
      <c r="I199" s="38">
        <f t="shared" si="41"/>
        <v>0.19752280810125794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34769722</v>
      </c>
      <c r="O199" s="38">
        <f t="shared" si="45"/>
        <v>0.41929269760897059</v>
      </c>
      <c r="P199" s="33">
        <v>34277985</v>
      </c>
      <c r="Q199" s="33">
        <v>67845016</v>
      </c>
      <c r="R199" s="33">
        <v>67845016</v>
      </c>
      <c r="S199" s="33">
        <v>17988392</v>
      </c>
      <c r="T199" s="38">
        <f t="shared" si="46"/>
        <v>0.2651394761259987</v>
      </c>
      <c r="U199" s="38">
        <f t="shared" si="47"/>
        <v>-0.52215627610549453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112682381</v>
      </c>
      <c r="E200" s="33">
        <v>112682381</v>
      </c>
      <c r="F200" s="33">
        <v>27108190</v>
      </c>
      <c r="G200" s="38">
        <f t="shared" si="40"/>
        <v>0.24057168263066789</v>
      </c>
      <c r="H200" s="33">
        <v>25514987</v>
      </c>
      <c r="I200" s="38">
        <f t="shared" si="41"/>
        <v>0.22643279964061108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52623177</v>
      </c>
      <c r="O200" s="38">
        <f t="shared" si="45"/>
        <v>0.46700448227127894</v>
      </c>
      <c r="P200" s="33">
        <v>47400936</v>
      </c>
      <c r="Q200" s="33">
        <v>110709108</v>
      </c>
      <c r="R200" s="33">
        <v>110709108</v>
      </c>
      <c r="S200" s="33">
        <v>25174580</v>
      </c>
      <c r="T200" s="38">
        <f t="shared" si="46"/>
        <v>0.22739393763338786</v>
      </c>
      <c r="U200" s="38">
        <f t="shared" si="47"/>
        <v>-0.46171976435233264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195607083</v>
      </c>
      <c r="E204" s="34">
        <f>SUM(E199:E203)</f>
        <v>195607083</v>
      </c>
      <c r="F204" s="34">
        <f>SUM(F199:F203)</f>
        <v>45498392</v>
      </c>
      <c r="G204" s="39">
        <f t="shared" si="40"/>
        <v>0.23260094318772701</v>
      </c>
      <c r="H204" s="34">
        <f>SUM(H199:H203)</f>
        <v>41894507</v>
      </c>
      <c r="I204" s="39">
        <f t="shared" si="41"/>
        <v>0.21417684041635648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87392899</v>
      </c>
      <c r="O204" s="39">
        <f t="shared" si="45"/>
        <v>0.44677778360408349</v>
      </c>
      <c r="P204" s="34">
        <f>SUM(P199:P203)</f>
        <v>81678921</v>
      </c>
      <c r="Q204" s="34">
        <f>SUM(Q199:Q203)</f>
        <v>178554124</v>
      </c>
      <c r="R204" s="34">
        <f>SUM(R199:R203)</f>
        <v>178554124</v>
      </c>
      <c r="S204" s="34">
        <f>SUM(S199:S203)</f>
        <v>43162972</v>
      </c>
      <c r="T204" s="39">
        <f t="shared" si="46"/>
        <v>0.24173606877878664</v>
      </c>
      <c r="U204" s="39">
        <f t="shared" si="47"/>
        <v>-0.48708300150047279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4369047192</v>
      </c>
      <c r="E205" s="34">
        <f>SUM(E173:E178,E180:E184,E186:E190,E192:E197,E199:E203)</f>
        <v>4369047192</v>
      </c>
      <c r="F205" s="34">
        <f>SUM(F173:F178,F180:F184,F186:F190,F192:F197,F199:F203)</f>
        <v>661385677</v>
      </c>
      <c r="G205" s="39">
        <f t="shared" si="40"/>
        <v>0.15137984277465319</v>
      </c>
      <c r="H205" s="34">
        <f>SUM(H173:H178,H180:H184,H186:H190,H192:H197,H199:H203)</f>
        <v>891624098</v>
      </c>
      <c r="I205" s="39">
        <f t="shared" si="41"/>
        <v>0.20407747017075478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1553009775</v>
      </c>
      <c r="O205" s="39">
        <f t="shared" si="45"/>
        <v>0.355457312945408</v>
      </c>
      <c r="P205" s="34">
        <f>SUM(P173:P178,P180:P184,P186:P190,P192:P197,P199:P203)</f>
        <v>1409874687</v>
      </c>
      <c r="Q205" s="34">
        <f>SUM(Q173:Q178,Q180:Q184,Q186:Q190,Q192:Q197,Q199:Q203)</f>
        <v>3796863153</v>
      </c>
      <c r="R205" s="34">
        <f>SUM(R173:R178,R180:R184,R186:R190,R192:R197,R199:R203)</f>
        <v>3796863153</v>
      </c>
      <c r="S205" s="34">
        <f>SUM(S173:S178,S180:S184,S186:S190,S192:S197,S199:S203)</f>
        <v>723927331</v>
      </c>
      <c r="T205" s="39">
        <f t="shared" si="46"/>
        <v>0.19066458332268474</v>
      </c>
      <c r="U205" s="39">
        <f t="shared" si="47"/>
        <v>-0.36758627825481338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43544206</v>
      </c>
      <c r="E208" s="33">
        <v>43544206</v>
      </c>
      <c r="F208" s="33">
        <v>4669723</v>
      </c>
      <c r="G208" s="38">
        <f t="shared" ref="G208:G231" si="48">IF(($D208     =0),0,($F208     /$D208     ))</f>
        <v>0.10724097254178891</v>
      </c>
      <c r="H208" s="33">
        <v>5088844</v>
      </c>
      <c r="I208" s="38">
        <f t="shared" ref="I208:I231" si="49">IF(($D208     =0),0,($H208     /$D208     ))</f>
        <v>0.11686615665928092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9758567</v>
      </c>
      <c r="O208" s="38">
        <f t="shared" ref="O208:O231" si="53">IF(($D208     =0),0,($N208     /$D208     ))</f>
        <v>0.22410712920106982</v>
      </c>
      <c r="P208" s="33">
        <v>10209940</v>
      </c>
      <c r="Q208" s="33">
        <v>37990844</v>
      </c>
      <c r="R208" s="33">
        <v>37990844</v>
      </c>
      <c r="S208" s="33">
        <v>3784433</v>
      </c>
      <c r="T208" s="38">
        <f t="shared" ref="T208:T231" si="54">IF(($Q208     =0),0,($S208     /$Q208     ))</f>
        <v>9.9614343919287501E-2</v>
      </c>
      <c r="U208" s="38">
        <f t="shared" ref="U208:U231" si="55">IF(($P208     =0),0,(($H208     /$P208     )-1))</f>
        <v>-0.50157944121121179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296060404</v>
      </c>
      <c r="E209" s="33">
        <v>296060404</v>
      </c>
      <c r="F209" s="33">
        <v>64735100</v>
      </c>
      <c r="G209" s="38">
        <f t="shared" si="48"/>
        <v>0.21865504175965389</v>
      </c>
      <c r="H209" s="33">
        <v>63330229</v>
      </c>
      <c r="I209" s="38">
        <f t="shared" si="49"/>
        <v>0.2139098242938289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128065329</v>
      </c>
      <c r="O209" s="38">
        <f t="shared" si="53"/>
        <v>0.43256486605348277</v>
      </c>
      <c r="P209" s="33">
        <v>115855917</v>
      </c>
      <c r="Q209" s="33">
        <v>255611871</v>
      </c>
      <c r="R209" s="33">
        <v>255611871</v>
      </c>
      <c r="S209" s="33">
        <v>-31384437</v>
      </c>
      <c r="T209" s="38">
        <f t="shared" si="54"/>
        <v>-0.12278160977899184</v>
      </c>
      <c r="U209" s="38">
        <f t="shared" si="55"/>
        <v>-0.45337078467904235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141351147</v>
      </c>
      <c r="E210" s="33">
        <v>141351147</v>
      </c>
      <c r="F210" s="33">
        <v>39190777</v>
      </c>
      <c r="G210" s="38">
        <f t="shared" si="48"/>
        <v>0.27725828782981154</v>
      </c>
      <c r="H210" s="33">
        <v>42855937</v>
      </c>
      <c r="I210" s="38">
        <f t="shared" si="49"/>
        <v>0.3031877555263135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82046714</v>
      </c>
      <c r="O210" s="38">
        <f t="shared" si="53"/>
        <v>0.58044604335612504</v>
      </c>
      <c r="P210" s="33">
        <v>70798362</v>
      </c>
      <c r="Q210" s="33">
        <v>180591816</v>
      </c>
      <c r="R210" s="33">
        <v>180591816</v>
      </c>
      <c r="S210" s="33">
        <v>38229800</v>
      </c>
      <c r="T210" s="38">
        <f t="shared" si="54"/>
        <v>0.21169176348500754</v>
      </c>
      <c r="U210" s="38">
        <f t="shared" si="55"/>
        <v>-0.39467615084089092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198207072</v>
      </c>
      <c r="E211" s="33">
        <v>198207072</v>
      </c>
      <c r="F211" s="33">
        <v>15487485</v>
      </c>
      <c r="G211" s="38">
        <f t="shared" si="48"/>
        <v>7.8137903172294479E-2</v>
      </c>
      <c r="H211" s="33">
        <v>14218476</v>
      </c>
      <c r="I211" s="38">
        <f t="shared" si="49"/>
        <v>7.1735462597419336E-2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29705961</v>
      </c>
      <c r="O211" s="38">
        <f t="shared" si="53"/>
        <v>0.1498733657697138</v>
      </c>
      <c r="P211" s="33">
        <v>27783829</v>
      </c>
      <c r="Q211" s="33">
        <v>190374273</v>
      </c>
      <c r="R211" s="33">
        <v>190374273</v>
      </c>
      <c r="S211" s="33">
        <v>15495375</v>
      </c>
      <c r="T211" s="38">
        <f t="shared" si="54"/>
        <v>8.1394270117580436E-2</v>
      </c>
      <c r="U211" s="38">
        <f t="shared" si="55"/>
        <v>-0.4882463464629011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465565851</v>
      </c>
      <c r="E212" s="33">
        <v>465565851</v>
      </c>
      <c r="F212" s="33">
        <v>98820908</v>
      </c>
      <c r="G212" s="38">
        <f t="shared" si="48"/>
        <v>0.21225978621013594</v>
      </c>
      <c r="H212" s="33">
        <v>89569954</v>
      </c>
      <c r="I212" s="38">
        <f t="shared" si="49"/>
        <v>0.19238944138108618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188390862</v>
      </c>
      <c r="O212" s="38">
        <f t="shared" si="53"/>
        <v>0.40464922759122213</v>
      </c>
      <c r="P212" s="33">
        <v>166308811</v>
      </c>
      <c r="Q212" s="33">
        <v>458525620</v>
      </c>
      <c r="R212" s="33">
        <v>458525620</v>
      </c>
      <c r="S212" s="33">
        <v>83683951</v>
      </c>
      <c r="T212" s="38">
        <f t="shared" si="54"/>
        <v>0.1825065979955493</v>
      </c>
      <c r="U212" s="38">
        <f t="shared" si="55"/>
        <v>-0.46142388090309905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77855520</v>
      </c>
      <c r="E213" s="33">
        <v>77855520</v>
      </c>
      <c r="F213" s="33">
        <v>18324652</v>
      </c>
      <c r="G213" s="38">
        <f t="shared" si="48"/>
        <v>0.23536740875919909</v>
      </c>
      <c r="H213" s="33">
        <v>18004396</v>
      </c>
      <c r="I213" s="38">
        <f t="shared" si="49"/>
        <v>0.23125394320145828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36329048</v>
      </c>
      <c r="O213" s="38">
        <f t="shared" si="53"/>
        <v>0.4666213519606574</v>
      </c>
      <c r="P213" s="33">
        <v>44657898</v>
      </c>
      <c r="Q213" s="33">
        <v>68173084</v>
      </c>
      <c r="R213" s="33">
        <v>68173084</v>
      </c>
      <c r="S213" s="33">
        <v>32310605</v>
      </c>
      <c r="T213" s="38">
        <f t="shared" si="54"/>
        <v>0.47394958690734895</v>
      </c>
      <c r="U213" s="38">
        <f t="shared" si="55"/>
        <v>-0.59683736122107667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751566613</v>
      </c>
      <c r="E214" s="33">
        <v>751566613</v>
      </c>
      <c r="F214" s="33">
        <v>137656247</v>
      </c>
      <c r="G214" s="38">
        <f t="shared" si="48"/>
        <v>0.18315907681226387</v>
      </c>
      <c r="H214" s="33">
        <v>152043786</v>
      </c>
      <c r="I214" s="38">
        <f t="shared" si="49"/>
        <v>0.20230247508346941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289700033</v>
      </c>
      <c r="O214" s="38">
        <f t="shared" si="53"/>
        <v>0.38546155189573328</v>
      </c>
      <c r="P214" s="33">
        <v>226710773</v>
      </c>
      <c r="Q214" s="33">
        <v>656447496</v>
      </c>
      <c r="R214" s="33">
        <v>656447496</v>
      </c>
      <c r="S214" s="33">
        <v>116832797</v>
      </c>
      <c r="T214" s="38">
        <f t="shared" si="54"/>
        <v>0.17797736713432447</v>
      </c>
      <c r="U214" s="38">
        <f t="shared" si="55"/>
        <v>-0.32934909096710641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1974150813</v>
      </c>
      <c r="E216" s="34">
        <f>SUM(E208:E215)</f>
        <v>1974150813</v>
      </c>
      <c r="F216" s="34">
        <f>SUM(F208:F215)</f>
        <v>378884892</v>
      </c>
      <c r="G216" s="39">
        <f t="shared" si="48"/>
        <v>0.19192297240160244</v>
      </c>
      <c r="H216" s="34">
        <f>SUM(H208:H215)</f>
        <v>385111622</v>
      </c>
      <c r="I216" s="39">
        <f t="shared" si="49"/>
        <v>0.19507710326080341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763996514</v>
      </c>
      <c r="O216" s="39">
        <f t="shared" si="53"/>
        <v>0.38700007566240585</v>
      </c>
      <c r="P216" s="34">
        <f>SUM(P208:P215)</f>
        <v>662325530</v>
      </c>
      <c r="Q216" s="34">
        <f>SUM(Q208:Q215)</f>
        <v>1847715004</v>
      </c>
      <c r="R216" s="34">
        <f>SUM(R208:R215)</f>
        <v>1847715004</v>
      </c>
      <c r="S216" s="34">
        <f>SUM(S208:S215)</f>
        <v>258952524</v>
      </c>
      <c r="T216" s="39">
        <f t="shared" si="54"/>
        <v>0.14014743801907234</v>
      </c>
      <c r="U216" s="39">
        <f t="shared" si="55"/>
        <v>-0.41854631211331983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233506620</v>
      </c>
      <c r="E217" s="33">
        <v>233506620</v>
      </c>
      <c r="F217" s="33">
        <v>34975924</v>
      </c>
      <c r="G217" s="38">
        <f t="shared" si="48"/>
        <v>0.14978557781359689</v>
      </c>
      <c r="H217" s="33">
        <v>40861067</v>
      </c>
      <c r="I217" s="38">
        <f t="shared" si="49"/>
        <v>0.17498890181357599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75836991</v>
      </c>
      <c r="O217" s="38">
        <f t="shared" si="53"/>
        <v>0.32477447962717287</v>
      </c>
      <c r="P217" s="33">
        <v>92026328</v>
      </c>
      <c r="Q217" s="33">
        <v>226870189</v>
      </c>
      <c r="R217" s="33">
        <v>226870189</v>
      </c>
      <c r="S217" s="33">
        <v>47015305</v>
      </c>
      <c r="T217" s="38">
        <f t="shared" si="54"/>
        <v>0.20723438900119223</v>
      </c>
      <c r="U217" s="38">
        <f t="shared" si="55"/>
        <v>-0.55598503289189161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1261310856</v>
      </c>
      <c r="E218" s="33">
        <v>1261310856</v>
      </c>
      <c r="F218" s="33">
        <v>308938674</v>
      </c>
      <c r="G218" s="38">
        <f t="shared" si="48"/>
        <v>0.24493460317921817</v>
      </c>
      <c r="H218" s="33">
        <v>261562949</v>
      </c>
      <c r="I218" s="38">
        <f t="shared" si="49"/>
        <v>0.20737389815980461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570501623</v>
      </c>
      <c r="O218" s="38">
        <f t="shared" si="53"/>
        <v>0.45230850133902278</v>
      </c>
      <c r="P218" s="33">
        <v>497757204</v>
      </c>
      <c r="Q218" s="33">
        <v>1291281777</v>
      </c>
      <c r="R218" s="33">
        <v>1291281777</v>
      </c>
      <c r="S218" s="33">
        <v>225616653</v>
      </c>
      <c r="T218" s="38">
        <f t="shared" si="54"/>
        <v>0.1747230209692644</v>
      </c>
      <c r="U218" s="38">
        <f t="shared" si="55"/>
        <v>-0.4745169996575278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819916879</v>
      </c>
      <c r="E219" s="33">
        <v>819916879</v>
      </c>
      <c r="F219" s="33">
        <v>221387127</v>
      </c>
      <c r="G219" s="38">
        <f t="shared" si="48"/>
        <v>0.27001167151237532</v>
      </c>
      <c r="H219" s="33">
        <v>193320032</v>
      </c>
      <c r="I219" s="38">
        <f t="shared" si="49"/>
        <v>0.23578003691762028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414707159</v>
      </c>
      <c r="O219" s="38">
        <f t="shared" si="53"/>
        <v>0.50579170842999566</v>
      </c>
      <c r="P219" s="33">
        <v>354830630</v>
      </c>
      <c r="Q219" s="33">
        <v>707460266</v>
      </c>
      <c r="R219" s="33">
        <v>707460266</v>
      </c>
      <c r="S219" s="33">
        <v>155681307</v>
      </c>
      <c r="T219" s="38">
        <f t="shared" si="54"/>
        <v>0.22005660880465616</v>
      </c>
      <c r="U219" s="38">
        <f t="shared" si="55"/>
        <v>-0.45517659509834307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95884056</v>
      </c>
      <c r="E220" s="33">
        <v>95884056</v>
      </c>
      <c r="F220" s="33">
        <v>19705632</v>
      </c>
      <c r="G220" s="38">
        <f t="shared" si="48"/>
        <v>0.20551521099608053</v>
      </c>
      <c r="H220" s="33">
        <v>19311568</v>
      </c>
      <c r="I220" s="38">
        <f t="shared" si="49"/>
        <v>0.2014054140554922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39017200</v>
      </c>
      <c r="O220" s="38">
        <f t="shared" si="53"/>
        <v>0.40692062505157273</v>
      </c>
      <c r="P220" s="33">
        <v>58750877</v>
      </c>
      <c r="Q220" s="33">
        <v>98091503</v>
      </c>
      <c r="R220" s="33">
        <v>98091503</v>
      </c>
      <c r="S220" s="33">
        <v>27141812</v>
      </c>
      <c r="T220" s="38">
        <f t="shared" si="54"/>
        <v>0.27669891040409483</v>
      </c>
      <c r="U220" s="38">
        <f t="shared" si="55"/>
        <v>-0.67129736633548465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2410618411</v>
      </c>
      <c r="E224" s="34">
        <f>SUM(E217:E223)</f>
        <v>2410618411</v>
      </c>
      <c r="F224" s="34">
        <f>SUM(F217:F223)</f>
        <v>585007357</v>
      </c>
      <c r="G224" s="39">
        <f t="shared" si="48"/>
        <v>0.24267936987891858</v>
      </c>
      <c r="H224" s="34">
        <f>SUM(H217:H223)</f>
        <v>515055616</v>
      </c>
      <c r="I224" s="39">
        <f t="shared" si="49"/>
        <v>0.21366119732999916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1100062973</v>
      </c>
      <c r="O224" s="39">
        <f t="shared" si="53"/>
        <v>0.45634056720891775</v>
      </c>
      <c r="P224" s="34">
        <f>SUM(P217:P223)</f>
        <v>1003365039</v>
      </c>
      <c r="Q224" s="34">
        <f>SUM(Q217:Q223)</f>
        <v>2323703735</v>
      </c>
      <c r="R224" s="34">
        <f>SUM(R217:R223)</f>
        <v>2323703735</v>
      </c>
      <c r="S224" s="34">
        <f>SUM(S217:S223)</f>
        <v>455455077</v>
      </c>
      <c r="T224" s="39">
        <f t="shared" si="54"/>
        <v>0.19600393550170025</v>
      </c>
      <c r="U224" s="39">
        <f t="shared" si="55"/>
        <v>-0.4866717535690418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221660703</v>
      </c>
      <c r="E225" s="33">
        <v>221660703</v>
      </c>
      <c r="F225" s="33">
        <v>57715920</v>
      </c>
      <c r="G225" s="38">
        <f t="shared" si="48"/>
        <v>0.26037957661805305</v>
      </c>
      <c r="H225" s="33">
        <v>50530379</v>
      </c>
      <c r="I225" s="38">
        <f t="shared" si="49"/>
        <v>0.22796273004692222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108246299</v>
      </c>
      <c r="O225" s="38">
        <f t="shared" si="53"/>
        <v>0.48834230666497525</v>
      </c>
      <c r="P225" s="33">
        <v>96145144</v>
      </c>
      <c r="Q225" s="33">
        <v>185230896</v>
      </c>
      <c r="R225" s="33">
        <v>185230896</v>
      </c>
      <c r="S225" s="33">
        <v>32492778</v>
      </c>
      <c r="T225" s="38">
        <f t="shared" si="54"/>
        <v>0.17541770137526086</v>
      </c>
      <c r="U225" s="38">
        <f t="shared" si="55"/>
        <v>-0.47443649364132212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228384719</v>
      </c>
      <c r="E226" s="33">
        <v>228384719</v>
      </c>
      <c r="F226" s="33">
        <v>69451615</v>
      </c>
      <c r="G226" s="38">
        <f t="shared" si="48"/>
        <v>0.30409922040362081</v>
      </c>
      <c r="H226" s="33">
        <v>63080775</v>
      </c>
      <c r="I226" s="38">
        <f t="shared" si="49"/>
        <v>0.27620400907820808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132532390</v>
      </c>
      <c r="O226" s="38">
        <f t="shared" si="53"/>
        <v>0.58030322948182889</v>
      </c>
      <c r="P226" s="33">
        <v>95189691</v>
      </c>
      <c r="Q226" s="33">
        <v>209509393</v>
      </c>
      <c r="R226" s="33">
        <v>209509393</v>
      </c>
      <c r="S226" s="33">
        <v>31889190</v>
      </c>
      <c r="T226" s="38">
        <f t="shared" si="54"/>
        <v>0.15220887972311581</v>
      </c>
      <c r="U226" s="38">
        <f t="shared" si="55"/>
        <v>-0.33731505652224458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4000000</v>
      </c>
      <c r="E227" s="33">
        <v>4000000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5000000</v>
      </c>
      <c r="R227" s="33">
        <v>5000000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1551730374</v>
      </c>
      <c r="E228" s="33">
        <v>1551730374</v>
      </c>
      <c r="F228" s="33">
        <v>343662297</v>
      </c>
      <c r="G228" s="38">
        <f t="shared" si="48"/>
        <v>0.22147036802155165</v>
      </c>
      <c r="H228" s="33">
        <v>305682682</v>
      </c>
      <c r="I228" s="38">
        <f t="shared" si="49"/>
        <v>0.19699471449541917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649344979</v>
      </c>
      <c r="O228" s="38">
        <f t="shared" si="53"/>
        <v>0.41846508251697084</v>
      </c>
      <c r="P228" s="33">
        <v>576696388</v>
      </c>
      <c r="Q228" s="33">
        <v>1334312255</v>
      </c>
      <c r="R228" s="33">
        <v>1334312255</v>
      </c>
      <c r="S228" s="33">
        <v>280051005</v>
      </c>
      <c r="T228" s="38">
        <f t="shared" si="54"/>
        <v>0.20988415863721493</v>
      </c>
      <c r="U228" s="38">
        <f t="shared" si="55"/>
        <v>-0.46994174341872241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2005775796</v>
      </c>
      <c r="E230" s="34">
        <f>SUM(E225:E229)</f>
        <v>2005775796</v>
      </c>
      <c r="F230" s="34">
        <f>SUM(F225:F229)</f>
        <v>470829832</v>
      </c>
      <c r="G230" s="39">
        <f t="shared" si="48"/>
        <v>0.2347370194310591</v>
      </c>
      <c r="H230" s="34">
        <f>SUM(H225:H229)</f>
        <v>419293836</v>
      </c>
      <c r="I230" s="39">
        <f t="shared" si="49"/>
        <v>0.2090432224958407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890123668</v>
      </c>
      <c r="O230" s="39">
        <f t="shared" si="53"/>
        <v>0.4437802419268998</v>
      </c>
      <c r="P230" s="34">
        <f>SUM(P225:P229)</f>
        <v>768031223</v>
      </c>
      <c r="Q230" s="34">
        <f>SUM(Q225:Q229)</f>
        <v>1734052544</v>
      </c>
      <c r="R230" s="34">
        <f>SUM(R225:R229)</f>
        <v>1734052544</v>
      </c>
      <c r="S230" s="34">
        <f>SUM(S225:S229)</f>
        <v>344432973</v>
      </c>
      <c r="T230" s="39">
        <f t="shared" si="54"/>
        <v>0.19862891363458016</v>
      </c>
      <c r="U230" s="39">
        <f t="shared" si="55"/>
        <v>-0.45406667926572042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6390545020</v>
      </c>
      <c r="E231" s="34">
        <f>SUM(E208:E215,E217:E223,E225:E229)</f>
        <v>6390545020</v>
      </c>
      <c r="F231" s="34">
        <f>SUM(F208:F215,F217:F223,F225:F229)</f>
        <v>1434722081</v>
      </c>
      <c r="G231" s="39">
        <f t="shared" si="48"/>
        <v>0.22450699846568017</v>
      </c>
      <c r="H231" s="34">
        <f>SUM(H208:H215,H217:H223,H225:H229)</f>
        <v>1319461074</v>
      </c>
      <c r="I231" s="39">
        <f t="shared" si="49"/>
        <v>0.20647082054356611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2754183155</v>
      </c>
      <c r="O231" s="39">
        <f t="shared" si="53"/>
        <v>0.43097781900924625</v>
      </c>
      <c r="P231" s="34">
        <f>SUM(P208:P215,P217:P223,P225:P229)</f>
        <v>2433721792</v>
      </c>
      <c r="Q231" s="34">
        <f>SUM(Q208:Q215,Q217:Q223,Q225:Q229)</f>
        <v>5905471283</v>
      </c>
      <c r="R231" s="34">
        <f>SUM(R208:R215,R217:R223,R225:R229)</f>
        <v>5905471283</v>
      </c>
      <c r="S231" s="34">
        <f>SUM(S208:S215,S217:S223,S225:S229)</f>
        <v>1058840574</v>
      </c>
      <c r="T231" s="39">
        <f t="shared" si="54"/>
        <v>0.179298234342121</v>
      </c>
      <c r="U231" s="39">
        <f t="shared" si="55"/>
        <v>-0.45784227337025052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597618252</v>
      </c>
      <c r="E235" s="33">
        <v>597618252</v>
      </c>
      <c r="F235" s="33">
        <v>140081606</v>
      </c>
      <c r="G235" s="38">
        <f t="shared" si="56"/>
        <v>0.23439981213960648</v>
      </c>
      <c r="H235" s="33">
        <v>140561870</v>
      </c>
      <c r="I235" s="38">
        <f t="shared" si="57"/>
        <v>0.23520344221347511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280643476</v>
      </c>
      <c r="O235" s="38">
        <f t="shared" si="61"/>
        <v>0.46960325435308159</v>
      </c>
      <c r="P235" s="33">
        <v>299838406</v>
      </c>
      <c r="Q235" s="33">
        <v>485038023</v>
      </c>
      <c r="R235" s="33">
        <v>485038023</v>
      </c>
      <c r="S235" s="33">
        <v>175122413</v>
      </c>
      <c r="T235" s="38">
        <f t="shared" si="62"/>
        <v>0.36104883472197397</v>
      </c>
      <c r="U235" s="38">
        <f t="shared" si="63"/>
        <v>-0.53120792004210426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2602597680</v>
      </c>
      <c r="E236" s="33">
        <v>2602597680</v>
      </c>
      <c r="F236" s="33">
        <v>842389829</v>
      </c>
      <c r="G236" s="38">
        <f t="shared" si="56"/>
        <v>0.32367270418837846</v>
      </c>
      <c r="H236" s="33">
        <v>777315900</v>
      </c>
      <c r="I236" s="38">
        <f t="shared" si="57"/>
        <v>0.29866925109992415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1619705729</v>
      </c>
      <c r="O236" s="38">
        <f t="shared" si="61"/>
        <v>0.62234195528830261</v>
      </c>
      <c r="P236" s="33">
        <v>1063506174</v>
      </c>
      <c r="Q236" s="33">
        <v>2435324661</v>
      </c>
      <c r="R236" s="33">
        <v>2435324661</v>
      </c>
      <c r="S236" s="33">
        <v>640613936</v>
      </c>
      <c r="T236" s="38">
        <f t="shared" si="62"/>
        <v>0.26305073251997096</v>
      </c>
      <c r="U236" s="38">
        <f t="shared" si="63"/>
        <v>-0.26910071704012506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53386023</v>
      </c>
      <c r="E237" s="33">
        <v>53386023</v>
      </c>
      <c r="F237" s="33">
        <v>8953563</v>
      </c>
      <c r="G237" s="38">
        <f t="shared" si="56"/>
        <v>0.1677136167269849</v>
      </c>
      <c r="H237" s="33">
        <v>724753</v>
      </c>
      <c r="I237" s="38">
        <f t="shared" si="57"/>
        <v>1.3575706884927539E-2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9678316</v>
      </c>
      <c r="O237" s="38">
        <f t="shared" si="61"/>
        <v>0.18128932361191244</v>
      </c>
      <c r="P237" s="33">
        <v>12898287</v>
      </c>
      <c r="Q237" s="33">
        <v>45349400</v>
      </c>
      <c r="R237" s="33">
        <v>45349400</v>
      </c>
      <c r="S237" s="33">
        <v>11162445</v>
      </c>
      <c r="T237" s="38">
        <f t="shared" si="62"/>
        <v>0.24614316837708988</v>
      </c>
      <c r="U237" s="38">
        <f t="shared" si="63"/>
        <v>-0.94381013540790337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3253601955</v>
      </c>
      <c r="E240" s="34">
        <f>SUM(E234:E239)</f>
        <v>3253601955</v>
      </c>
      <c r="F240" s="34">
        <f>SUM(F234:F239)</f>
        <v>991424998</v>
      </c>
      <c r="G240" s="39">
        <f t="shared" si="56"/>
        <v>0.30471613052617558</v>
      </c>
      <c r="H240" s="34">
        <f>SUM(H234:H239)</f>
        <v>918602523</v>
      </c>
      <c r="I240" s="39">
        <f t="shared" si="57"/>
        <v>0.28233402109570593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1910027521</v>
      </c>
      <c r="O240" s="39">
        <f t="shared" si="61"/>
        <v>0.58705015162188146</v>
      </c>
      <c r="P240" s="34">
        <f>SUM(P234:P239)</f>
        <v>1376242867</v>
      </c>
      <c r="Q240" s="34">
        <f>SUM(Q234:Q239)</f>
        <v>2965712084</v>
      </c>
      <c r="R240" s="34">
        <f>SUM(R234:R239)</f>
        <v>2965712084</v>
      </c>
      <c r="S240" s="34">
        <f>SUM(S234:S239)</f>
        <v>826898794</v>
      </c>
      <c r="T240" s="39">
        <f t="shared" si="62"/>
        <v>0.27881964620271615</v>
      </c>
      <c r="U240" s="39">
        <f t="shared" si="63"/>
        <v>-0.33252876724991598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94267329</v>
      </c>
      <c r="E242" s="33">
        <v>94267329</v>
      </c>
      <c r="F242" s="33">
        <v>11133565</v>
      </c>
      <c r="G242" s="38">
        <f t="shared" si="56"/>
        <v>0.1181062953422601</v>
      </c>
      <c r="H242" s="33">
        <v>11206323</v>
      </c>
      <c r="I242" s="38">
        <f t="shared" si="57"/>
        <v>0.11887812160244829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22339888</v>
      </c>
      <c r="O242" s="38">
        <f t="shared" si="61"/>
        <v>0.23698441694470837</v>
      </c>
      <c r="P242" s="33">
        <v>84293908</v>
      </c>
      <c r="Q242" s="33">
        <v>75768775</v>
      </c>
      <c r="R242" s="33">
        <v>75768775</v>
      </c>
      <c r="S242" s="33">
        <v>38374364</v>
      </c>
      <c r="T242" s="38">
        <f t="shared" si="62"/>
        <v>0.50646673382273899</v>
      </c>
      <c r="U242" s="38">
        <f t="shared" si="63"/>
        <v>-0.86705654932975706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5000004</v>
      </c>
      <c r="R243" s="33">
        <v>5000004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170633861</v>
      </c>
      <c r="E244" s="33">
        <v>170633861</v>
      </c>
      <c r="F244" s="33">
        <v>10287239</v>
      </c>
      <c r="G244" s="38">
        <f t="shared" si="56"/>
        <v>6.0288379690359349E-2</v>
      </c>
      <c r="H244" s="33">
        <v>747258</v>
      </c>
      <c r="I244" s="38">
        <f t="shared" si="57"/>
        <v>4.3793066371509929E-3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11034497</v>
      </c>
      <c r="O244" s="38">
        <f t="shared" si="61"/>
        <v>6.466768632751034E-2</v>
      </c>
      <c r="P244" s="33">
        <v>0</v>
      </c>
      <c r="Q244" s="33">
        <v>159163089</v>
      </c>
      <c r="R244" s="33">
        <v>159163089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84451132</v>
      </c>
      <c r="E245" s="33">
        <v>84451132</v>
      </c>
      <c r="F245" s="33">
        <v>14974864</v>
      </c>
      <c r="G245" s="38">
        <f t="shared" si="56"/>
        <v>0.17731987298879545</v>
      </c>
      <c r="H245" s="33">
        <v>12280540</v>
      </c>
      <c r="I245" s="38">
        <f t="shared" si="57"/>
        <v>0.14541593119201765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27255404</v>
      </c>
      <c r="O245" s="38">
        <f t="shared" si="61"/>
        <v>0.3227358041808131</v>
      </c>
      <c r="P245" s="33">
        <v>23160805</v>
      </c>
      <c r="Q245" s="33">
        <v>90205970</v>
      </c>
      <c r="R245" s="33">
        <v>90205970</v>
      </c>
      <c r="S245" s="33">
        <v>12887734</v>
      </c>
      <c r="T245" s="38">
        <f t="shared" si="62"/>
        <v>0.1428700783329529</v>
      </c>
      <c r="U245" s="38">
        <f t="shared" si="63"/>
        <v>-0.46977058871658395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349352322</v>
      </c>
      <c r="E247" s="34">
        <f>SUM(E241:E246)</f>
        <v>349352322</v>
      </c>
      <c r="F247" s="34">
        <f>SUM(F241:F246)</f>
        <v>36395668</v>
      </c>
      <c r="G247" s="39">
        <f t="shared" si="56"/>
        <v>0.10418040959807905</v>
      </c>
      <c r="H247" s="34">
        <f>SUM(H241:H246)</f>
        <v>24234121</v>
      </c>
      <c r="I247" s="39">
        <f t="shared" si="57"/>
        <v>6.936871311248935E-2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60629789</v>
      </c>
      <c r="O247" s="39">
        <f t="shared" si="61"/>
        <v>0.17354912271056838</v>
      </c>
      <c r="P247" s="34">
        <f>SUM(P241:P246)</f>
        <v>107454713</v>
      </c>
      <c r="Q247" s="34">
        <f>SUM(Q241:Q246)</f>
        <v>330137838</v>
      </c>
      <c r="R247" s="34">
        <f>SUM(R241:R246)</f>
        <v>330137838</v>
      </c>
      <c r="S247" s="34">
        <f>SUM(S241:S246)</f>
        <v>51262098</v>
      </c>
      <c r="T247" s="39">
        <f t="shared" si="62"/>
        <v>0.15527483402250911</v>
      </c>
      <c r="U247" s="39">
        <f t="shared" si="63"/>
        <v>-0.77447130680996745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164220751</v>
      </c>
      <c r="E248" s="33">
        <v>164220751</v>
      </c>
      <c r="F248" s="33">
        <v>33275209</v>
      </c>
      <c r="G248" s="38">
        <f t="shared" si="56"/>
        <v>0.20262487412446434</v>
      </c>
      <c r="H248" s="33">
        <v>45841665</v>
      </c>
      <c r="I248" s="38">
        <f t="shared" si="57"/>
        <v>0.27914660431677113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79116874</v>
      </c>
      <c r="O248" s="38">
        <f t="shared" si="61"/>
        <v>0.48177147844123547</v>
      </c>
      <c r="P248" s="33">
        <v>78006002</v>
      </c>
      <c r="Q248" s="33">
        <v>153334299</v>
      </c>
      <c r="R248" s="33">
        <v>153334299</v>
      </c>
      <c r="S248" s="33">
        <v>45590115</v>
      </c>
      <c r="T248" s="38">
        <f t="shared" si="62"/>
        <v>0.2973249644556043</v>
      </c>
      <c r="U248" s="38">
        <f t="shared" si="63"/>
        <v>-0.41233156648638392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64351836</v>
      </c>
      <c r="E249" s="33">
        <v>64351836</v>
      </c>
      <c r="F249" s="33">
        <v>5607263</v>
      </c>
      <c r="G249" s="38">
        <f t="shared" si="56"/>
        <v>8.7134468082620056E-2</v>
      </c>
      <c r="H249" s="33">
        <v>14450135</v>
      </c>
      <c r="I249" s="38">
        <f t="shared" si="57"/>
        <v>0.22454891574499911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20057398</v>
      </c>
      <c r="O249" s="38">
        <f t="shared" si="61"/>
        <v>0.31168338382761918</v>
      </c>
      <c r="P249" s="33">
        <v>0</v>
      </c>
      <c r="Q249" s="33">
        <v>27378654</v>
      </c>
      <c r="R249" s="33">
        <v>27378654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5101744</v>
      </c>
      <c r="E250" s="33">
        <v>5101744</v>
      </c>
      <c r="F250" s="33">
        <v>690924</v>
      </c>
      <c r="G250" s="38">
        <f t="shared" si="56"/>
        <v>0.1354289827164985</v>
      </c>
      <c r="H250" s="33">
        <v>952222</v>
      </c>
      <c r="I250" s="38">
        <f t="shared" si="57"/>
        <v>0.18664637033924086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1643146</v>
      </c>
      <c r="O250" s="38">
        <f t="shared" si="61"/>
        <v>0.32207535305573937</v>
      </c>
      <c r="P250" s="33">
        <v>722969</v>
      </c>
      <c r="Q250" s="33">
        <v>4465174</v>
      </c>
      <c r="R250" s="33">
        <v>4465174</v>
      </c>
      <c r="S250" s="33">
        <v>270473</v>
      </c>
      <c r="T250" s="38">
        <f t="shared" si="62"/>
        <v>6.0573899247823262E-2</v>
      </c>
      <c r="U250" s="38">
        <f t="shared" si="63"/>
        <v>0.31709935004128798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233674331</v>
      </c>
      <c r="E254" s="34">
        <f>SUM(E248:E253)</f>
        <v>233674331</v>
      </c>
      <c r="F254" s="34">
        <f>SUM(F248:F253)</f>
        <v>39573396</v>
      </c>
      <c r="G254" s="39">
        <f t="shared" si="56"/>
        <v>0.16935277328342924</v>
      </c>
      <c r="H254" s="34">
        <f>SUM(H248:H253)</f>
        <v>61244022</v>
      </c>
      <c r="I254" s="39">
        <f t="shared" si="57"/>
        <v>0.26209135482664547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100817418</v>
      </c>
      <c r="O254" s="39">
        <f t="shared" si="61"/>
        <v>0.43144412811007471</v>
      </c>
      <c r="P254" s="34">
        <f>SUM(P248:P253)</f>
        <v>78728971</v>
      </c>
      <c r="Q254" s="34">
        <f>SUM(Q248:Q253)</f>
        <v>185178127</v>
      </c>
      <c r="R254" s="34">
        <f>SUM(R248:R253)</f>
        <v>185178127</v>
      </c>
      <c r="S254" s="34">
        <f>SUM(S248:S253)</f>
        <v>45860588</v>
      </c>
      <c r="T254" s="39">
        <f t="shared" si="62"/>
        <v>0.24765661443373385</v>
      </c>
      <c r="U254" s="39">
        <f t="shared" si="63"/>
        <v>-0.2220904043061861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1030525575</v>
      </c>
      <c r="E255" s="33">
        <v>1030525575</v>
      </c>
      <c r="F255" s="33">
        <v>282005955</v>
      </c>
      <c r="G255" s="38">
        <f t="shared" si="56"/>
        <v>0.27365255345555106</v>
      </c>
      <c r="H255" s="33">
        <v>238576696</v>
      </c>
      <c r="I255" s="38">
        <f t="shared" si="57"/>
        <v>0.23150972842182979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520582651</v>
      </c>
      <c r="O255" s="38">
        <f t="shared" si="61"/>
        <v>0.50516228187738088</v>
      </c>
      <c r="P255" s="33">
        <v>431992529</v>
      </c>
      <c r="Q255" s="33">
        <v>1045190938</v>
      </c>
      <c r="R255" s="33">
        <v>1045190938</v>
      </c>
      <c r="S255" s="33">
        <v>184863931</v>
      </c>
      <c r="T255" s="38">
        <f t="shared" si="62"/>
        <v>0.17687096613537612</v>
      </c>
      <c r="U255" s="38">
        <f t="shared" si="63"/>
        <v>-0.44772957867519048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81296000</v>
      </c>
      <c r="E256" s="33">
        <v>81296000</v>
      </c>
      <c r="F256" s="33">
        <v>144624783</v>
      </c>
      <c r="G256" s="38">
        <f t="shared" si="56"/>
        <v>1.7789901471167093</v>
      </c>
      <c r="H256" s="33">
        <v>-624285272</v>
      </c>
      <c r="I256" s="38">
        <f t="shared" si="57"/>
        <v>-7.679163452076363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-479660489</v>
      </c>
      <c r="O256" s="38">
        <f t="shared" si="61"/>
        <v>-5.9001733049596536</v>
      </c>
      <c r="P256" s="33">
        <v>28954469</v>
      </c>
      <c r="Q256" s="33">
        <v>65273856</v>
      </c>
      <c r="R256" s="33">
        <v>65273856</v>
      </c>
      <c r="S256" s="33">
        <v>17275947</v>
      </c>
      <c r="T256" s="38">
        <f t="shared" si="62"/>
        <v>0.26466870595173664</v>
      </c>
      <c r="U256" s="38">
        <f t="shared" si="63"/>
        <v>-22.560929748012303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984295196</v>
      </c>
      <c r="E257" s="33">
        <v>984295196</v>
      </c>
      <c r="F257" s="33">
        <v>319355080</v>
      </c>
      <c r="G257" s="38">
        <f t="shared" si="56"/>
        <v>0.32445051169385164</v>
      </c>
      <c r="H257" s="33">
        <v>127458694</v>
      </c>
      <c r="I257" s="38">
        <f t="shared" si="57"/>
        <v>0.12949234591204892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446813774</v>
      </c>
      <c r="O257" s="38">
        <f t="shared" si="61"/>
        <v>0.45394285760590058</v>
      </c>
      <c r="P257" s="33">
        <v>479211267</v>
      </c>
      <c r="Q257" s="33">
        <v>818523200</v>
      </c>
      <c r="R257" s="33">
        <v>818523200</v>
      </c>
      <c r="S257" s="33">
        <v>264316710</v>
      </c>
      <c r="T257" s="38">
        <f t="shared" si="62"/>
        <v>0.32291902049935789</v>
      </c>
      <c r="U257" s="38">
        <f t="shared" si="63"/>
        <v>-0.73402400407250856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2096116771</v>
      </c>
      <c r="E259" s="34">
        <f>SUM(E255:E258)</f>
        <v>2096116771</v>
      </c>
      <c r="F259" s="34">
        <f>SUM(F255:F258)</f>
        <v>745985818</v>
      </c>
      <c r="G259" s="39">
        <f t="shared" si="56"/>
        <v>0.35588943723021238</v>
      </c>
      <c r="H259" s="34">
        <f>SUM(H255:H258)</f>
        <v>-258249882</v>
      </c>
      <c r="I259" s="39">
        <f t="shared" si="57"/>
        <v>-0.12320395770546506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487735936</v>
      </c>
      <c r="O259" s="39">
        <f t="shared" si="61"/>
        <v>0.23268547952474733</v>
      </c>
      <c r="P259" s="34">
        <f>SUM(P255:P258)</f>
        <v>940158265</v>
      </c>
      <c r="Q259" s="34">
        <f>SUM(Q255:Q258)</f>
        <v>1928987994</v>
      </c>
      <c r="R259" s="34">
        <f>SUM(R255:R258)</f>
        <v>1928987994</v>
      </c>
      <c r="S259" s="34">
        <f>SUM(S255:S258)</f>
        <v>466456588</v>
      </c>
      <c r="T259" s="39">
        <f t="shared" si="62"/>
        <v>0.24181414785933603</v>
      </c>
      <c r="U259" s="39">
        <f t="shared" si="63"/>
        <v>-1.2746876686767201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5932745379</v>
      </c>
      <c r="E260" s="34">
        <f>SUM(E234:E239,E241:E246,E248:E253,E255:E258)</f>
        <v>5932745379</v>
      </c>
      <c r="F260" s="34">
        <f>SUM(F234:F239,F241:F246,F248:F253,F255:F258)</f>
        <v>1813379880</v>
      </c>
      <c r="G260" s="39">
        <f t="shared" si="56"/>
        <v>0.30565611098342066</v>
      </c>
      <c r="H260" s="34">
        <f>SUM(H234:H239,H241:H246,H248:H253,H255:H258)</f>
        <v>745830784</v>
      </c>
      <c r="I260" s="39">
        <f t="shared" si="57"/>
        <v>0.12571427498641688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2559210664</v>
      </c>
      <c r="O260" s="39">
        <f t="shared" si="61"/>
        <v>0.43137038596983751</v>
      </c>
      <c r="P260" s="34">
        <f>SUM(P234:P239,P241:P246,P248:P253,P255:P258)</f>
        <v>2502584816</v>
      </c>
      <c r="Q260" s="34">
        <f>SUM(Q234:Q239,Q241:Q246,Q248:Q253,Q255:Q258)</f>
        <v>5410016043</v>
      </c>
      <c r="R260" s="34">
        <f>SUM(R234:R239,R241:R246,R248:R253,R255:R258)</f>
        <v>5410016043</v>
      </c>
      <c r="S260" s="34">
        <f>SUM(S234:S239,S241:S246,S248:S253,S255:S258)</f>
        <v>1390478068</v>
      </c>
      <c r="T260" s="39">
        <f t="shared" si="62"/>
        <v>0.25701921342712736</v>
      </c>
      <c r="U260" s="39">
        <f t="shared" si="63"/>
        <v>-0.70197582146602455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22127632</v>
      </c>
      <c r="E263" s="33">
        <v>22127632</v>
      </c>
      <c r="F263" s="33">
        <v>4580403</v>
      </c>
      <c r="G263" s="38">
        <f t="shared" ref="G263:G299" si="64">IF(($D263     =0),0,($F263     /$D263     ))</f>
        <v>0.2069992396836679</v>
      </c>
      <c r="H263" s="33">
        <v>1364289</v>
      </c>
      <c r="I263" s="38">
        <f t="shared" ref="I263:I299" si="65">IF(($D263     =0),0,($H263     /$D263     ))</f>
        <v>6.1655445101400821E-2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5944692</v>
      </c>
      <c r="O263" s="38">
        <f t="shared" ref="O263:O299" si="69">IF(($D263     =0),0,($N263     /$D263     ))</f>
        <v>0.26865468478506871</v>
      </c>
      <c r="P263" s="33">
        <v>4094509</v>
      </c>
      <c r="Q263" s="33">
        <v>5449428</v>
      </c>
      <c r="R263" s="33">
        <v>5449428</v>
      </c>
      <c r="S263" s="33">
        <v>2510544</v>
      </c>
      <c r="T263" s="38">
        <f t="shared" ref="T263:T299" si="70">IF(($Q263     =0),0,($S263     /$Q263     ))</f>
        <v>0.46069862745227574</v>
      </c>
      <c r="U263" s="38">
        <f t="shared" ref="U263:U299" si="71">IF(($P263     =0),0,(($H263     /$P263     )-1))</f>
        <v>-0.66680034162826363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199082506</v>
      </c>
      <c r="E264" s="33">
        <v>199082506</v>
      </c>
      <c r="F264" s="33">
        <v>53294612</v>
      </c>
      <c r="G264" s="38">
        <f t="shared" si="64"/>
        <v>0.26770113090700193</v>
      </c>
      <c r="H264" s="33">
        <v>46309481</v>
      </c>
      <c r="I264" s="38">
        <f t="shared" si="65"/>
        <v>0.2326145171188472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99604093</v>
      </c>
      <c r="O264" s="38">
        <f t="shared" si="69"/>
        <v>0.50031564802584916</v>
      </c>
      <c r="P264" s="33">
        <v>103471944</v>
      </c>
      <c r="Q264" s="33">
        <v>172712952</v>
      </c>
      <c r="R264" s="33">
        <v>172712952</v>
      </c>
      <c r="S264" s="33">
        <v>52346475</v>
      </c>
      <c r="T264" s="38">
        <f t="shared" si="70"/>
        <v>0.30308366798107877</v>
      </c>
      <c r="U264" s="38">
        <f t="shared" si="71"/>
        <v>-0.55244408088051378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172902051</v>
      </c>
      <c r="E265" s="33">
        <v>172902051</v>
      </c>
      <c r="F265" s="33">
        <v>35397267</v>
      </c>
      <c r="G265" s="38">
        <f t="shared" si="64"/>
        <v>0.20472439045850299</v>
      </c>
      <c r="H265" s="33">
        <v>57024422</v>
      </c>
      <c r="I265" s="38">
        <f t="shared" si="65"/>
        <v>0.32980766665399475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92421689</v>
      </c>
      <c r="O265" s="38">
        <f t="shared" si="69"/>
        <v>0.53453205711249774</v>
      </c>
      <c r="P265" s="33">
        <v>79631234</v>
      </c>
      <c r="Q265" s="33">
        <v>167108070</v>
      </c>
      <c r="R265" s="33">
        <v>167108070</v>
      </c>
      <c r="S265" s="33">
        <v>35593286</v>
      </c>
      <c r="T265" s="38">
        <f t="shared" si="70"/>
        <v>0.21299561415555815</v>
      </c>
      <c r="U265" s="38">
        <f t="shared" si="71"/>
        <v>-0.28389377966941964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394112189</v>
      </c>
      <c r="E267" s="34">
        <f>SUM(E263:E266)</f>
        <v>394112189</v>
      </c>
      <c r="F267" s="34">
        <f>SUM(F263:F266)</f>
        <v>93272282</v>
      </c>
      <c r="G267" s="39">
        <f t="shared" si="64"/>
        <v>0.23666429154770446</v>
      </c>
      <c r="H267" s="34">
        <f>SUM(H263:H266)</f>
        <v>104698192</v>
      </c>
      <c r="I267" s="39">
        <f t="shared" si="65"/>
        <v>0.26565580797096333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197970474</v>
      </c>
      <c r="O267" s="39">
        <f t="shared" si="69"/>
        <v>0.50232009951866774</v>
      </c>
      <c r="P267" s="34">
        <f>SUM(P263:P266)</f>
        <v>187197687</v>
      </c>
      <c r="Q267" s="34">
        <f>SUM(Q263:Q266)</f>
        <v>345270450</v>
      </c>
      <c r="R267" s="34">
        <f>SUM(R263:R266)</f>
        <v>345270450</v>
      </c>
      <c r="S267" s="34">
        <f>SUM(S263:S266)</f>
        <v>90450305</v>
      </c>
      <c r="T267" s="39">
        <f t="shared" si="70"/>
        <v>0.26196943584369875</v>
      </c>
      <c r="U267" s="39">
        <f t="shared" si="71"/>
        <v>-0.44070787584036764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16463182</v>
      </c>
      <c r="E268" s="33">
        <v>16463182</v>
      </c>
      <c r="F268" s="33">
        <v>2074120</v>
      </c>
      <c r="G268" s="38">
        <f t="shared" si="64"/>
        <v>0.12598536540505961</v>
      </c>
      <c r="H268" s="33">
        <v>3241964</v>
      </c>
      <c r="I268" s="38">
        <f t="shared" si="65"/>
        <v>0.19692207739670253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5316084</v>
      </c>
      <c r="O268" s="38">
        <f t="shared" si="69"/>
        <v>0.32290744280176215</v>
      </c>
      <c r="P268" s="33">
        <v>8202140</v>
      </c>
      <c r="Q268" s="33">
        <v>14989622</v>
      </c>
      <c r="R268" s="33">
        <v>14989622</v>
      </c>
      <c r="S268" s="33">
        <v>2158719</v>
      </c>
      <c r="T268" s="38">
        <f t="shared" si="70"/>
        <v>0.14401423865124818</v>
      </c>
      <c r="U268" s="38">
        <f t="shared" si="71"/>
        <v>-0.60474168936399519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116694971</v>
      </c>
      <c r="E269" s="33">
        <v>116694971</v>
      </c>
      <c r="F269" s="33">
        <v>27683528</v>
      </c>
      <c r="G269" s="38">
        <f t="shared" si="64"/>
        <v>0.23722982886726113</v>
      </c>
      <c r="H269" s="33">
        <v>24716432</v>
      </c>
      <c r="I269" s="38">
        <f t="shared" si="65"/>
        <v>0.21180374602432525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52399960</v>
      </c>
      <c r="O269" s="38">
        <f t="shared" si="69"/>
        <v>0.44903357489158635</v>
      </c>
      <c r="P269" s="33">
        <v>44741398</v>
      </c>
      <c r="Q269" s="33">
        <v>100825599</v>
      </c>
      <c r="R269" s="33">
        <v>100825599</v>
      </c>
      <c r="S269" s="33">
        <v>21636074</v>
      </c>
      <c r="T269" s="38">
        <f t="shared" si="70"/>
        <v>0.21458909458102995</v>
      </c>
      <c r="U269" s="38">
        <f t="shared" si="71"/>
        <v>-0.44757130744998175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12063917</v>
      </c>
      <c r="E270" s="33">
        <v>12063917</v>
      </c>
      <c r="F270" s="33">
        <v>5167403</v>
      </c>
      <c r="G270" s="38">
        <f t="shared" si="64"/>
        <v>0.4283354237268045</v>
      </c>
      <c r="H270" s="33">
        <v>1919866</v>
      </c>
      <c r="I270" s="38">
        <f t="shared" si="65"/>
        <v>0.15914118109400122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7087269</v>
      </c>
      <c r="O270" s="38">
        <f t="shared" si="69"/>
        <v>0.58747660482080566</v>
      </c>
      <c r="P270" s="33">
        <v>3250867</v>
      </c>
      <c r="Q270" s="33">
        <v>10532146</v>
      </c>
      <c r="R270" s="33">
        <v>10532146</v>
      </c>
      <c r="S270" s="33">
        <v>1473007</v>
      </c>
      <c r="T270" s="38">
        <f t="shared" si="70"/>
        <v>0.13985820173780347</v>
      </c>
      <c r="U270" s="38">
        <f t="shared" si="71"/>
        <v>-0.40942954602572179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36704765</v>
      </c>
      <c r="E271" s="33">
        <v>36704765</v>
      </c>
      <c r="F271" s="33">
        <v>8915345</v>
      </c>
      <c r="G271" s="38">
        <f t="shared" si="64"/>
        <v>0.24289339544879254</v>
      </c>
      <c r="H271" s="33">
        <v>7548315</v>
      </c>
      <c r="I271" s="38">
        <f t="shared" si="65"/>
        <v>0.20564945722987193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16463660</v>
      </c>
      <c r="O271" s="38">
        <f t="shared" si="69"/>
        <v>0.44854285267866445</v>
      </c>
      <c r="P271" s="33">
        <v>14012567</v>
      </c>
      <c r="Q271" s="33">
        <v>29499060</v>
      </c>
      <c r="R271" s="33">
        <v>29499060</v>
      </c>
      <c r="S271" s="33">
        <v>6668031</v>
      </c>
      <c r="T271" s="38">
        <f t="shared" si="70"/>
        <v>0.22604215185161833</v>
      </c>
      <c r="U271" s="38">
        <f t="shared" si="71"/>
        <v>-0.46131818673908931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17920203</v>
      </c>
      <c r="E272" s="33">
        <v>17920203</v>
      </c>
      <c r="F272" s="33">
        <v>13547175</v>
      </c>
      <c r="G272" s="38">
        <f t="shared" si="64"/>
        <v>0.75597218402046007</v>
      </c>
      <c r="H272" s="33">
        <v>8174583</v>
      </c>
      <c r="I272" s="38">
        <f t="shared" si="65"/>
        <v>0.45616575883654892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21721758</v>
      </c>
      <c r="O272" s="38">
        <f t="shared" si="69"/>
        <v>1.2121379428570089</v>
      </c>
      <c r="P272" s="33">
        <v>5634069</v>
      </c>
      <c r="Q272" s="33">
        <v>17112801</v>
      </c>
      <c r="R272" s="33">
        <v>17112801</v>
      </c>
      <c r="S272" s="33">
        <v>2855372</v>
      </c>
      <c r="T272" s="38">
        <f t="shared" si="70"/>
        <v>0.16685591096396202</v>
      </c>
      <c r="U272" s="38">
        <f t="shared" si="71"/>
        <v>0.45091993016059972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10596545</v>
      </c>
      <c r="E273" s="33">
        <v>10596545</v>
      </c>
      <c r="F273" s="33">
        <v>2533717</v>
      </c>
      <c r="G273" s="38">
        <f t="shared" si="64"/>
        <v>0.23910784128222926</v>
      </c>
      <c r="H273" s="33">
        <v>2377287</v>
      </c>
      <c r="I273" s="38">
        <f t="shared" si="65"/>
        <v>0.22434548241903376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4911004</v>
      </c>
      <c r="O273" s="38">
        <f t="shared" si="69"/>
        <v>0.46345332370126302</v>
      </c>
      <c r="P273" s="33">
        <v>3929138</v>
      </c>
      <c r="Q273" s="33">
        <v>10340248</v>
      </c>
      <c r="R273" s="33">
        <v>10340248</v>
      </c>
      <c r="S273" s="33">
        <v>1967364</v>
      </c>
      <c r="T273" s="38">
        <f t="shared" si="70"/>
        <v>0.19026274805014348</v>
      </c>
      <c r="U273" s="38">
        <f t="shared" si="71"/>
        <v>-0.39495965781807618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210443583</v>
      </c>
      <c r="E275" s="34">
        <f>SUM(E268:E274)</f>
        <v>210443583</v>
      </c>
      <c r="F275" s="34">
        <f>SUM(F268:F274)</f>
        <v>59921288</v>
      </c>
      <c r="G275" s="39">
        <f t="shared" si="64"/>
        <v>0.28473801455851472</v>
      </c>
      <c r="H275" s="34">
        <f>SUM(H268:H274)</f>
        <v>47978447</v>
      </c>
      <c r="I275" s="39">
        <f t="shared" si="65"/>
        <v>0.22798721783785633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107899735</v>
      </c>
      <c r="O275" s="39">
        <f t="shared" si="69"/>
        <v>0.51272523239637102</v>
      </c>
      <c r="P275" s="34">
        <f>SUM(P268:P274)</f>
        <v>79770179</v>
      </c>
      <c r="Q275" s="34">
        <f>SUM(Q268:Q274)</f>
        <v>183299476</v>
      </c>
      <c r="R275" s="34">
        <f>SUM(R268:R274)</f>
        <v>183299476</v>
      </c>
      <c r="S275" s="34">
        <f>SUM(S268:S274)</f>
        <v>36758567</v>
      </c>
      <c r="T275" s="39">
        <f t="shared" si="70"/>
        <v>0.20053830923117313</v>
      </c>
      <c r="U275" s="39">
        <f t="shared" si="71"/>
        <v>-0.39854156526337992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19200516</v>
      </c>
      <c r="E276" s="33">
        <v>19200516</v>
      </c>
      <c r="F276" s="33">
        <v>4918660</v>
      </c>
      <c r="G276" s="38">
        <f t="shared" si="64"/>
        <v>0.25617332367525958</v>
      </c>
      <c r="H276" s="33">
        <v>4496984</v>
      </c>
      <c r="I276" s="38">
        <f t="shared" si="65"/>
        <v>0.23421162222931927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9415644</v>
      </c>
      <c r="O276" s="38">
        <f t="shared" si="69"/>
        <v>0.49038494590457882</v>
      </c>
      <c r="P276" s="33">
        <v>8571594</v>
      </c>
      <c r="Q276" s="33">
        <v>18154987</v>
      </c>
      <c r="R276" s="33">
        <v>18154987</v>
      </c>
      <c r="S276" s="33">
        <v>4012113</v>
      </c>
      <c r="T276" s="38">
        <f t="shared" si="70"/>
        <v>0.22099233670616233</v>
      </c>
      <c r="U276" s="38">
        <f t="shared" si="71"/>
        <v>-0.47536199218021757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44371834</v>
      </c>
      <c r="E277" s="33">
        <v>44371834</v>
      </c>
      <c r="F277" s="33">
        <v>12766299</v>
      </c>
      <c r="G277" s="38">
        <f t="shared" si="64"/>
        <v>0.28771177229230599</v>
      </c>
      <c r="H277" s="33">
        <v>11987698</v>
      </c>
      <c r="I277" s="38">
        <f t="shared" si="65"/>
        <v>0.27016458233391932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24753997</v>
      </c>
      <c r="O277" s="38">
        <f t="shared" si="69"/>
        <v>0.55787635462622531</v>
      </c>
      <c r="P277" s="33">
        <v>16302694</v>
      </c>
      <c r="Q277" s="33">
        <v>36972046</v>
      </c>
      <c r="R277" s="33">
        <v>36972046</v>
      </c>
      <c r="S277" s="33">
        <v>7413532</v>
      </c>
      <c r="T277" s="38">
        <f t="shared" si="70"/>
        <v>0.20051722320155071</v>
      </c>
      <c r="U277" s="38">
        <f t="shared" si="71"/>
        <v>-0.26467993572105319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116140177</v>
      </c>
      <c r="E278" s="33">
        <v>116140177</v>
      </c>
      <c r="F278" s="33">
        <v>44253453</v>
      </c>
      <c r="G278" s="38">
        <f t="shared" si="64"/>
        <v>0.38103483344958222</v>
      </c>
      <c r="H278" s="33">
        <v>50253154</v>
      </c>
      <c r="I278" s="38">
        <f t="shared" si="65"/>
        <v>0.43269396773865776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94506607</v>
      </c>
      <c r="O278" s="38">
        <f t="shared" si="69"/>
        <v>0.81372880118823998</v>
      </c>
      <c r="P278" s="33">
        <v>45687886</v>
      </c>
      <c r="Q278" s="33">
        <v>114308349</v>
      </c>
      <c r="R278" s="33">
        <v>114308349</v>
      </c>
      <c r="S278" s="33">
        <v>21629142</v>
      </c>
      <c r="T278" s="38">
        <f t="shared" si="70"/>
        <v>0.18921751726114075</v>
      </c>
      <c r="U278" s="38">
        <f t="shared" si="71"/>
        <v>9.9922942374703005E-2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9446511</v>
      </c>
      <c r="E279" s="33">
        <v>9446511</v>
      </c>
      <c r="F279" s="33">
        <v>2264600</v>
      </c>
      <c r="G279" s="38">
        <f t="shared" si="64"/>
        <v>0.23972872100609421</v>
      </c>
      <c r="H279" s="33">
        <v>2024741</v>
      </c>
      <c r="I279" s="38">
        <f t="shared" si="65"/>
        <v>0.21433744162262661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4289341</v>
      </c>
      <c r="O279" s="38">
        <f t="shared" si="69"/>
        <v>0.45406616262872079</v>
      </c>
      <c r="P279" s="33">
        <v>4472031</v>
      </c>
      <c r="Q279" s="33">
        <v>9856320</v>
      </c>
      <c r="R279" s="33">
        <v>9856320</v>
      </c>
      <c r="S279" s="33">
        <v>2054157</v>
      </c>
      <c r="T279" s="38">
        <f t="shared" si="70"/>
        <v>0.2084101368462063</v>
      </c>
      <c r="U279" s="38">
        <f t="shared" si="71"/>
        <v>-0.54724352313300151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12031152</v>
      </c>
      <c r="E280" s="33">
        <v>12031152</v>
      </c>
      <c r="F280" s="33">
        <v>1916058</v>
      </c>
      <c r="G280" s="38">
        <f t="shared" si="64"/>
        <v>0.15925806606050694</v>
      </c>
      <c r="H280" s="33">
        <v>2061954</v>
      </c>
      <c r="I280" s="38">
        <f t="shared" si="65"/>
        <v>0.17138458561574155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3978012</v>
      </c>
      <c r="O280" s="38">
        <f t="shared" si="69"/>
        <v>0.33064265167624846</v>
      </c>
      <c r="P280" s="33">
        <v>2723570</v>
      </c>
      <c r="Q280" s="33">
        <v>7230746</v>
      </c>
      <c r="R280" s="33">
        <v>7230746</v>
      </c>
      <c r="S280" s="33">
        <v>2324925</v>
      </c>
      <c r="T280" s="38">
        <f t="shared" si="70"/>
        <v>0.32153321386202749</v>
      </c>
      <c r="U280" s="38">
        <f t="shared" si="71"/>
        <v>-0.24292234089815945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19498143</v>
      </c>
      <c r="E281" s="33">
        <v>19498143</v>
      </c>
      <c r="F281" s="33">
        <v>2608334</v>
      </c>
      <c r="G281" s="38">
        <f t="shared" si="64"/>
        <v>0.13377345729795909</v>
      </c>
      <c r="H281" s="33">
        <v>1871078</v>
      </c>
      <c r="I281" s="38">
        <f t="shared" si="65"/>
        <v>9.5961856470126408E-2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4479412</v>
      </c>
      <c r="O281" s="38">
        <f t="shared" si="69"/>
        <v>0.22973531376808551</v>
      </c>
      <c r="P281" s="33">
        <v>2388655</v>
      </c>
      <c r="Q281" s="33">
        <v>2393</v>
      </c>
      <c r="R281" s="33">
        <v>2393</v>
      </c>
      <c r="S281" s="33">
        <v>559933</v>
      </c>
      <c r="T281" s="38">
        <f t="shared" si="70"/>
        <v>233.98788132051817</v>
      </c>
      <c r="U281" s="38">
        <f t="shared" si="71"/>
        <v>-0.2166813541511855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25429282</v>
      </c>
      <c r="E282" s="33">
        <v>25429282</v>
      </c>
      <c r="F282" s="33">
        <v>8909932</v>
      </c>
      <c r="G282" s="38">
        <f t="shared" si="64"/>
        <v>0.35038079329176497</v>
      </c>
      <c r="H282" s="33">
        <v>6260046</v>
      </c>
      <c r="I282" s="38">
        <f t="shared" si="65"/>
        <v>0.24617470520795673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15169978</v>
      </c>
      <c r="O282" s="38">
        <f t="shared" si="69"/>
        <v>0.59655549849972167</v>
      </c>
      <c r="P282" s="33">
        <v>5208379</v>
      </c>
      <c r="Q282" s="33">
        <v>23135300</v>
      </c>
      <c r="R282" s="33">
        <v>23135300</v>
      </c>
      <c r="S282" s="33">
        <v>4774176</v>
      </c>
      <c r="T282" s="38">
        <f t="shared" si="70"/>
        <v>0.20635894066642749</v>
      </c>
      <c r="U282" s="38">
        <f t="shared" si="71"/>
        <v>0.20191829358040181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47277184</v>
      </c>
      <c r="E283" s="33">
        <v>47277184</v>
      </c>
      <c r="F283" s="33">
        <v>11842604</v>
      </c>
      <c r="G283" s="38">
        <f t="shared" si="64"/>
        <v>0.25049300736693625</v>
      </c>
      <c r="H283" s="33">
        <v>11768086</v>
      </c>
      <c r="I283" s="38">
        <f t="shared" si="65"/>
        <v>0.248916813657937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23610690</v>
      </c>
      <c r="O283" s="38">
        <f t="shared" si="69"/>
        <v>0.49940982102487325</v>
      </c>
      <c r="P283" s="33">
        <v>18488752</v>
      </c>
      <c r="Q283" s="33">
        <v>43644603</v>
      </c>
      <c r="R283" s="33">
        <v>43644603</v>
      </c>
      <c r="S283" s="33">
        <v>15072123</v>
      </c>
      <c r="T283" s="38">
        <f t="shared" si="70"/>
        <v>0.3453376125336734</v>
      </c>
      <c r="U283" s="38">
        <f t="shared" si="71"/>
        <v>-0.3635002513960921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293394799</v>
      </c>
      <c r="E285" s="34">
        <f>SUM(E276:E284)</f>
        <v>293394799</v>
      </c>
      <c r="F285" s="34">
        <f>SUM(F276:F284)</f>
        <v>89479940</v>
      </c>
      <c r="G285" s="39">
        <f t="shared" si="64"/>
        <v>0.30498134358543966</v>
      </c>
      <c r="H285" s="34">
        <f>SUM(H276:H284)</f>
        <v>90723741</v>
      </c>
      <c r="I285" s="39">
        <f t="shared" si="65"/>
        <v>0.30922068594678803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180203681</v>
      </c>
      <c r="O285" s="39">
        <f t="shared" si="69"/>
        <v>0.61420202953222769</v>
      </c>
      <c r="P285" s="34">
        <f>SUM(P276:P284)</f>
        <v>103843561</v>
      </c>
      <c r="Q285" s="34">
        <f>SUM(Q276:Q284)</f>
        <v>253304744</v>
      </c>
      <c r="R285" s="34">
        <f>SUM(R276:R284)</f>
        <v>253304744</v>
      </c>
      <c r="S285" s="34">
        <f>SUM(S276:S284)</f>
        <v>57840101</v>
      </c>
      <c r="T285" s="39">
        <f t="shared" si="70"/>
        <v>0.22834195714865885</v>
      </c>
      <c r="U285" s="39">
        <f t="shared" si="71"/>
        <v>-0.12634216193722403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91073559</v>
      </c>
      <c r="E286" s="33">
        <v>91073559</v>
      </c>
      <c r="F286" s="33">
        <v>12501613</v>
      </c>
      <c r="G286" s="38">
        <f t="shared" si="64"/>
        <v>0.13726940219828238</v>
      </c>
      <c r="H286" s="33">
        <v>22068051</v>
      </c>
      <c r="I286" s="38">
        <f t="shared" si="65"/>
        <v>0.24231018576972488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34569664</v>
      </c>
      <c r="O286" s="38">
        <f t="shared" si="69"/>
        <v>0.37957958796800728</v>
      </c>
      <c r="P286" s="33">
        <v>26006254</v>
      </c>
      <c r="Q286" s="33">
        <v>82382461</v>
      </c>
      <c r="R286" s="33">
        <v>82382461</v>
      </c>
      <c r="S286" s="33">
        <v>9023936</v>
      </c>
      <c r="T286" s="38">
        <f t="shared" si="70"/>
        <v>0.10953710159253437</v>
      </c>
      <c r="U286" s="38">
        <f t="shared" si="71"/>
        <v>-0.15143292071207182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50019131</v>
      </c>
      <c r="E288" s="33">
        <v>50019131</v>
      </c>
      <c r="F288" s="33">
        <v>13145010</v>
      </c>
      <c r="G288" s="38">
        <f t="shared" si="64"/>
        <v>0.26279964759883573</v>
      </c>
      <c r="H288" s="33">
        <v>12172501</v>
      </c>
      <c r="I288" s="38">
        <f t="shared" si="65"/>
        <v>0.2433569067803277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25317511</v>
      </c>
      <c r="O288" s="38">
        <f t="shared" si="69"/>
        <v>0.5061565543791634</v>
      </c>
      <c r="P288" s="33">
        <v>20717054</v>
      </c>
      <c r="Q288" s="33">
        <v>63678900</v>
      </c>
      <c r="R288" s="33">
        <v>63678900</v>
      </c>
      <c r="S288" s="33">
        <v>9861955</v>
      </c>
      <c r="T288" s="38">
        <f t="shared" si="70"/>
        <v>0.15487005899913472</v>
      </c>
      <c r="U288" s="38">
        <f t="shared" si="71"/>
        <v>-0.41244054294592269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36114078</v>
      </c>
      <c r="E289" s="33">
        <v>36114078</v>
      </c>
      <c r="F289" s="33">
        <v>3796601</v>
      </c>
      <c r="G289" s="38">
        <f t="shared" si="64"/>
        <v>0.10512800575996983</v>
      </c>
      <c r="H289" s="33">
        <v>3517255</v>
      </c>
      <c r="I289" s="38">
        <f t="shared" si="65"/>
        <v>9.7392905891159676E-2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7313856</v>
      </c>
      <c r="O289" s="38">
        <f t="shared" si="69"/>
        <v>0.20252091165112951</v>
      </c>
      <c r="P289" s="33">
        <v>12100280</v>
      </c>
      <c r="Q289" s="33">
        <v>33218308</v>
      </c>
      <c r="R289" s="33">
        <v>33218308</v>
      </c>
      <c r="S289" s="33">
        <v>5456706</v>
      </c>
      <c r="T289" s="38">
        <f t="shared" si="70"/>
        <v>0.16426802954563491</v>
      </c>
      <c r="U289" s="38">
        <f t="shared" si="71"/>
        <v>-0.70932449497036432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373050475</v>
      </c>
      <c r="E290" s="33">
        <v>373050475</v>
      </c>
      <c r="F290" s="33">
        <v>83154824</v>
      </c>
      <c r="G290" s="38">
        <f t="shared" si="64"/>
        <v>0.22290502109667598</v>
      </c>
      <c r="H290" s="33">
        <v>83286421</v>
      </c>
      <c r="I290" s="38">
        <f t="shared" si="65"/>
        <v>0.2232577803312005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166441245</v>
      </c>
      <c r="O290" s="38">
        <f t="shared" si="69"/>
        <v>0.44616280142787651</v>
      </c>
      <c r="P290" s="33">
        <v>155187560</v>
      </c>
      <c r="Q290" s="33">
        <v>358392483</v>
      </c>
      <c r="R290" s="33">
        <v>358392483</v>
      </c>
      <c r="S290" s="33">
        <v>81292745</v>
      </c>
      <c r="T290" s="38">
        <f t="shared" si="70"/>
        <v>0.22682603250916955</v>
      </c>
      <c r="U290" s="38">
        <f t="shared" si="71"/>
        <v>-0.46331767185462547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550257243</v>
      </c>
      <c r="E292" s="34">
        <f>SUM(E286:E291)</f>
        <v>550257243</v>
      </c>
      <c r="F292" s="34">
        <f>SUM(F286:F291)</f>
        <v>112598048</v>
      </c>
      <c r="G292" s="39">
        <f t="shared" si="64"/>
        <v>0.20462801613680895</v>
      </c>
      <c r="H292" s="34">
        <f>SUM(H286:H291)</f>
        <v>121044228</v>
      </c>
      <c r="I292" s="39">
        <f t="shared" si="65"/>
        <v>0.21997752785600316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233642276</v>
      </c>
      <c r="O292" s="39">
        <f t="shared" si="69"/>
        <v>0.42460554399281208</v>
      </c>
      <c r="P292" s="34">
        <f>SUM(P286:P291)</f>
        <v>214011148</v>
      </c>
      <c r="Q292" s="34">
        <f>SUM(Q286:Q291)</f>
        <v>537672152</v>
      </c>
      <c r="R292" s="34">
        <f>SUM(R286:R291)</f>
        <v>537672152</v>
      </c>
      <c r="S292" s="34">
        <f>SUM(S286:S291)</f>
        <v>105635342</v>
      </c>
      <c r="T292" s="39">
        <f t="shared" si="70"/>
        <v>0.19646794353597097</v>
      </c>
      <c r="U292" s="39">
        <f t="shared" si="71"/>
        <v>-0.43440223029876934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877156564</v>
      </c>
      <c r="E293" s="33">
        <v>877156564</v>
      </c>
      <c r="F293" s="33">
        <v>221444380</v>
      </c>
      <c r="G293" s="38">
        <f t="shared" si="64"/>
        <v>0.25245707447045906</v>
      </c>
      <c r="H293" s="33">
        <v>144744259</v>
      </c>
      <c r="I293" s="38">
        <f t="shared" si="65"/>
        <v>0.16501530620706842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366188639</v>
      </c>
      <c r="O293" s="38">
        <f t="shared" si="69"/>
        <v>0.41747238067752751</v>
      </c>
      <c r="P293" s="33">
        <v>336557383</v>
      </c>
      <c r="Q293" s="33">
        <v>781232466</v>
      </c>
      <c r="R293" s="33">
        <v>781232466</v>
      </c>
      <c r="S293" s="33">
        <v>133216404</v>
      </c>
      <c r="T293" s="38">
        <f t="shared" si="70"/>
        <v>0.17052082420752851</v>
      </c>
      <c r="U293" s="38">
        <f t="shared" si="71"/>
        <v>-0.56992695358580203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29105253</v>
      </c>
      <c r="E294" s="33">
        <v>29105253</v>
      </c>
      <c r="F294" s="33">
        <v>8638316</v>
      </c>
      <c r="G294" s="38">
        <f t="shared" si="64"/>
        <v>0.29679577085277353</v>
      </c>
      <c r="H294" s="33">
        <v>6136370</v>
      </c>
      <c r="I294" s="38">
        <f t="shared" si="65"/>
        <v>0.21083376255138547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14774686</v>
      </c>
      <c r="O294" s="38">
        <f t="shared" si="69"/>
        <v>0.50762953340415906</v>
      </c>
      <c r="P294" s="33">
        <v>18164890</v>
      </c>
      <c r="Q294" s="33">
        <v>43929366</v>
      </c>
      <c r="R294" s="33">
        <v>43929366</v>
      </c>
      <c r="S294" s="33">
        <v>7942218</v>
      </c>
      <c r="T294" s="38">
        <f t="shared" si="70"/>
        <v>0.18079518834849562</v>
      </c>
      <c r="U294" s="38">
        <f t="shared" si="71"/>
        <v>-0.66218512746292435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30015614</v>
      </c>
      <c r="E295" s="33">
        <v>30015614</v>
      </c>
      <c r="F295" s="33">
        <v>2625675</v>
      </c>
      <c r="G295" s="38">
        <f t="shared" si="64"/>
        <v>8.7476971152414207E-2</v>
      </c>
      <c r="H295" s="33">
        <v>1850094</v>
      </c>
      <c r="I295" s="38">
        <f t="shared" si="65"/>
        <v>6.1637719621527649E-2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4475769</v>
      </c>
      <c r="O295" s="38">
        <f t="shared" si="69"/>
        <v>0.14911469077394185</v>
      </c>
      <c r="P295" s="33">
        <v>4647294</v>
      </c>
      <c r="Q295" s="33">
        <v>36098771</v>
      </c>
      <c r="R295" s="33">
        <v>36098771</v>
      </c>
      <c r="S295" s="33">
        <v>390102</v>
      </c>
      <c r="T295" s="38">
        <f t="shared" si="70"/>
        <v>1.080651748504125E-2</v>
      </c>
      <c r="U295" s="38">
        <f t="shared" si="71"/>
        <v>-0.60189865328081238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130099950</v>
      </c>
      <c r="E296" s="33">
        <v>130099950</v>
      </c>
      <c r="F296" s="33">
        <v>4969296</v>
      </c>
      <c r="G296" s="38">
        <f t="shared" si="64"/>
        <v>3.819598700845004E-2</v>
      </c>
      <c r="H296" s="33">
        <v>3961790</v>
      </c>
      <c r="I296" s="38">
        <f t="shared" si="65"/>
        <v>3.0451894870059521E-2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8931086</v>
      </c>
      <c r="O296" s="38">
        <f t="shared" si="69"/>
        <v>6.8647881878509565E-2</v>
      </c>
      <c r="P296" s="33">
        <v>43535278</v>
      </c>
      <c r="Q296" s="33">
        <v>141104077</v>
      </c>
      <c r="R296" s="33">
        <v>141104077</v>
      </c>
      <c r="S296" s="33">
        <v>21742001</v>
      </c>
      <c r="T296" s="38">
        <f t="shared" si="70"/>
        <v>0.15408485326756363</v>
      </c>
      <c r="U296" s="38">
        <f t="shared" si="71"/>
        <v>-0.90899816925482824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1066377381</v>
      </c>
      <c r="E298" s="34">
        <f>SUM(E293:E297)</f>
        <v>1066377381</v>
      </c>
      <c r="F298" s="34">
        <f>SUM(F293:F297)</f>
        <v>237677667</v>
      </c>
      <c r="G298" s="39">
        <f t="shared" si="64"/>
        <v>0.22288325993666214</v>
      </c>
      <c r="H298" s="34">
        <f>SUM(H293:H297)</f>
        <v>156692513</v>
      </c>
      <c r="I298" s="39">
        <f t="shared" si="65"/>
        <v>0.146939081597043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394370180</v>
      </c>
      <c r="O298" s="39">
        <f t="shared" si="69"/>
        <v>0.36982234153370513</v>
      </c>
      <c r="P298" s="34">
        <f>SUM(P293:P297)</f>
        <v>402904845</v>
      </c>
      <c r="Q298" s="34">
        <f>SUM(Q293:Q297)</f>
        <v>1002364680</v>
      </c>
      <c r="R298" s="34">
        <f>SUM(R293:R297)</f>
        <v>1002364680</v>
      </c>
      <c r="S298" s="34">
        <f>SUM(S293:S297)</f>
        <v>163290725</v>
      </c>
      <c r="T298" s="39">
        <f t="shared" si="70"/>
        <v>0.16290550560899653</v>
      </c>
      <c r="U298" s="39">
        <f t="shared" si="71"/>
        <v>-0.61109300385802012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2514585195</v>
      </c>
      <c r="E299" s="34">
        <f>SUM(E263:E266,E268:E274,E276:E284,E286:E291,E293:E297)</f>
        <v>2514585195</v>
      </c>
      <c r="F299" s="34">
        <f>SUM(F263:F266,F268:F274,F276:F284,F286:F291,F293:F297)</f>
        <v>592949225</v>
      </c>
      <c r="G299" s="39">
        <f t="shared" si="64"/>
        <v>0.23580399112307665</v>
      </c>
      <c r="H299" s="34">
        <f>SUM(H263:H266,H268:H274,H276:H284,H286:H291,H293:H297)</f>
        <v>521137121</v>
      </c>
      <c r="I299" s="39">
        <f t="shared" si="65"/>
        <v>0.20724576046825885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1114086346</v>
      </c>
      <c r="O299" s="39">
        <f t="shared" si="69"/>
        <v>0.44304975159133553</v>
      </c>
      <c r="P299" s="34">
        <f>SUM(P263:P266,P268:P274,P276:P284,P286:P291,P293:P297)</f>
        <v>987727420</v>
      </c>
      <c r="Q299" s="34">
        <f>SUM(Q263:Q266,Q268:Q274,Q276:Q284,Q286:Q291,Q293:Q297)</f>
        <v>2321911502</v>
      </c>
      <c r="R299" s="34">
        <f>SUM(R263:R266,R268:R274,R276:R284,R286:R291,R293:R297)</f>
        <v>2321911502</v>
      </c>
      <c r="S299" s="34">
        <f>SUM(S263:S266,S268:S274,S276:S284,S286:S291,S293:S297)</f>
        <v>453975040</v>
      </c>
      <c r="T299" s="39">
        <f t="shared" si="70"/>
        <v>0.19551780488143686</v>
      </c>
      <c r="U299" s="39">
        <f t="shared" si="71"/>
        <v>-0.47238771502364485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16027667624</v>
      </c>
      <c r="E302" s="33">
        <v>16027667624</v>
      </c>
      <c r="F302" s="33">
        <v>4594739550</v>
      </c>
      <c r="G302" s="38">
        <f t="shared" ref="G302:G339" si="72">IF(($D302     =0),0,($F302     /$D302     ))</f>
        <v>0.28667549501212441</v>
      </c>
      <c r="H302" s="33">
        <v>3851597528</v>
      </c>
      <c r="I302" s="38">
        <f t="shared" ref="I302:I339" si="73">IF(($D302     =0),0,($H302     /$D302     ))</f>
        <v>0.24030929629664749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8446337078</v>
      </c>
      <c r="O302" s="38">
        <f t="shared" ref="O302:O339" si="77">IF(($D302     =0),0,($N302     /$D302     ))</f>
        <v>0.52698479130877185</v>
      </c>
      <c r="P302" s="33">
        <v>7305972806</v>
      </c>
      <c r="Q302" s="33">
        <v>14075084077</v>
      </c>
      <c r="R302" s="33">
        <v>14075084077</v>
      </c>
      <c r="S302" s="33">
        <v>3339451057</v>
      </c>
      <c r="T302" s="38">
        <f t="shared" ref="T302:T339" si="78">IF(($Q302     =0),0,($S302     /$Q302     ))</f>
        <v>0.2372597590700701</v>
      </c>
      <c r="U302" s="38">
        <f t="shared" ref="U302:U339" si="79">IF(($P302     =0),0,(($H302     /$P302     )-1))</f>
        <v>-0.47281523894574429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16027667624</v>
      </c>
      <c r="E303" s="34">
        <f>E302</f>
        <v>16027667624</v>
      </c>
      <c r="F303" s="34">
        <f>F302</f>
        <v>4594739550</v>
      </c>
      <c r="G303" s="39">
        <f t="shared" si="72"/>
        <v>0.28667549501212441</v>
      </c>
      <c r="H303" s="34">
        <f>H302</f>
        <v>3851597528</v>
      </c>
      <c r="I303" s="39">
        <f t="shared" si="73"/>
        <v>0.24030929629664749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8446337078</v>
      </c>
      <c r="O303" s="39">
        <f t="shared" si="77"/>
        <v>0.52698479130877185</v>
      </c>
      <c r="P303" s="34">
        <f>P302</f>
        <v>7305972806</v>
      </c>
      <c r="Q303" s="34">
        <f>Q302</f>
        <v>14075084077</v>
      </c>
      <c r="R303" s="34">
        <f>R302</f>
        <v>14075084077</v>
      </c>
      <c r="S303" s="34">
        <f>S302</f>
        <v>3339451057</v>
      </c>
      <c r="T303" s="39">
        <f t="shared" si="78"/>
        <v>0.2372597590700701</v>
      </c>
      <c r="U303" s="39">
        <f t="shared" si="79"/>
        <v>-0.47281523894574429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152267178</v>
      </c>
      <c r="E304" s="33">
        <v>152267178</v>
      </c>
      <c r="F304" s="33">
        <v>33219593</v>
      </c>
      <c r="G304" s="38">
        <f t="shared" si="72"/>
        <v>0.21816647183150659</v>
      </c>
      <c r="H304" s="33">
        <v>33292299</v>
      </c>
      <c r="I304" s="38">
        <f t="shared" si="73"/>
        <v>0.2186439614714604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66511892</v>
      </c>
      <c r="O304" s="38">
        <f t="shared" si="77"/>
        <v>0.43681043330296698</v>
      </c>
      <c r="P304" s="33">
        <v>60369986</v>
      </c>
      <c r="Q304" s="33">
        <v>136980860</v>
      </c>
      <c r="R304" s="33">
        <v>136980860</v>
      </c>
      <c r="S304" s="33">
        <v>30664237</v>
      </c>
      <c r="T304" s="38">
        <f t="shared" si="78"/>
        <v>0.22385782218041264</v>
      </c>
      <c r="U304" s="38">
        <f t="shared" si="79"/>
        <v>-0.44852895940708015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128584090</v>
      </c>
      <c r="E305" s="33">
        <v>128584090</v>
      </c>
      <c r="F305" s="33">
        <v>22636980</v>
      </c>
      <c r="G305" s="38">
        <f t="shared" si="72"/>
        <v>0.17604806317795615</v>
      </c>
      <c r="H305" s="33">
        <v>36916560</v>
      </c>
      <c r="I305" s="38">
        <f t="shared" si="73"/>
        <v>0.28710052697810434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59553540</v>
      </c>
      <c r="O305" s="38">
        <f t="shared" si="77"/>
        <v>0.46314859015606052</v>
      </c>
      <c r="P305" s="33">
        <v>53867510</v>
      </c>
      <c r="Q305" s="33">
        <v>115220153</v>
      </c>
      <c r="R305" s="33">
        <v>115220153</v>
      </c>
      <c r="S305" s="33">
        <v>24379348</v>
      </c>
      <c r="T305" s="38">
        <f t="shared" si="78"/>
        <v>0.21158926945705409</v>
      </c>
      <c r="U305" s="38">
        <f t="shared" si="79"/>
        <v>-0.31467855113406951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146583526</v>
      </c>
      <c r="E306" s="33">
        <v>146583526</v>
      </c>
      <c r="F306" s="33">
        <v>40626733</v>
      </c>
      <c r="G306" s="38">
        <f t="shared" si="72"/>
        <v>0.27715756407715286</v>
      </c>
      <c r="H306" s="33">
        <v>34900316</v>
      </c>
      <c r="I306" s="38">
        <f t="shared" si="73"/>
        <v>0.23809166659014602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75527049</v>
      </c>
      <c r="O306" s="38">
        <f t="shared" si="77"/>
        <v>0.51524923066729889</v>
      </c>
      <c r="P306" s="33">
        <v>62750846</v>
      </c>
      <c r="Q306" s="33">
        <v>129840070</v>
      </c>
      <c r="R306" s="33">
        <v>129840070</v>
      </c>
      <c r="S306" s="33">
        <v>31230354</v>
      </c>
      <c r="T306" s="38">
        <f t="shared" si="78"/>
        <v>0.24052939897521619</v>
      </c>
      <c r="U306" s="38">
        <f t="shared" si="79"/>
        <v>-0.44382716370070929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426790210</v>
      </c>
      <c r="E307" s="33">
        <v>426790210</v>
      </c>
      <c r="F307" s="33">
        <v>97228711</v>
      </c>
      <c r="G307" s="38">
        <f t="shared" si="72"/>
        <v>0.22781382684480977</v>
      </c>
      <c r="H307" s="33">
        <v>98913422</v>
      </c>
      <c r="I307" s="38">
        <f t="shared" si="73"/>
        <v>0.23176122526334425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196142133</v>
      </c>
      <c r="O307" s="38">
        <f t="shared" si="77"/>
        <v>0.45957505210815403</v>
      </c>
      <c r="P307" s="33">
        <v>170710463</v>
      </c>
      <c r="Q307" s="33">
        <v>401918176</v>
      </c>
      <c r="R307" s="33">
        <v>401918176</v>
      </c>
      <c r="S307" s="33">
        <v>75988150</v>
      </c>
      <c r="T307" s="38">
        <f t="shared" si="78"/>
        <v>0.18906373122075473</v>
      </c>
      <c r="U307" s="38">
        <f t="shared" si="79"/>
        <v>-0.42057785878068876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375215085</v>
      </c>
      <c r="E308" s="33">
        <v>376256748</v>
      </c>
      <c r="F308" s="33">
        <v>96659677</v>
      </c>
      <c r="G308" s="38">
        <f t="shared" si="72"/>
        <v>0.25761138308178627</v>
      </c>
      <c r="H308" s="33">
        <v>94852919</v>
      </c>
      <c r="I308" s="38">
        <f t="shared" si="73"/>
        <v>0.2527961235886878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191512596</v>
      </c>
      <c r="O308" s="38">
        <f t="shared" si="77"/>
        <v>0.51040750667047408</v>
      </c>
      <c r="P308" s="33">
        <v>167413344</v>
      </c>
      <c r="Q308" s="33">
        <v>323700371</v>
      </c>
      <c r="R308" s="33">
        <v>323700371</v>
      </c>
      <c r="S308" s="33">
        <v>79944592</v>
      </c>
      <c r="T308" s="38">
        <f t="shared" si="78"/>
        <v>0.2469709619208314</v>
      </c>
      <c r="U308" s="38">
        <f t="shared" si="79"/>
        <v>-0.43342079709010528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1229440089</v>
      </c>
      <c r="E310" s="34">
        <f>SUM(E304:E309)</f>
        <v>1230481752</v>
      </c>
      <c r="F310" s="34">
        <f>SUM(F304:F309)</f>
        <v>290371694</v>
      </c>
      <c r="G310" s="39">
        <f t="shared" si="72"/>
        <v>0.23618206092188035</v>
      </c>
      <c r="H310" s="34">
        <f>SUM(H304:H309)</f>
        <v>298875516</v>
      </c>
      <c r="I310" s="39">
        <f t="shared" si="73"/>
        <v>0.24309888596775697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589247210</v>
      </c>
      <c r="O310" s="39">
        <f t="shared" si="77"/>
        <v>0.47928094688963735</v>
      </c>
      <c r="P310" s="34">
        <f>SUM(P304:P309)</f>
        <v>515112149</v>
      </c>
      <c r="Q310" s="34">
        <f>SUM(Q304:Q309)</f>
        <v>1107659630</v>
      </c>
      <c r="R310" s="34">
        <f>SUM(R304:R309)</f>
        <v>1107659630</v>
      </c>
      <c r="S310" s="34">
        <f>SUM(S304:S309)</f>
        <v>242206681</v>
      </c>
      <c r="T310" s="39">
        <f t="shared" si="78"/>
        <v>0.21866526001313238</v>
      </c>
      <c r="U310" s="39">
        <f t="shared" si="79"/>
        <v>-0.41978554266247758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322002046</v>
      </c>
      <c r="E311" s="33">
        <v>322002046</v>
      </c>
      <c r="F311" s="33">
        <v>87648688</v>
      </c>
      <c r="G311" s="38">
        <f t="shared" si="72"/>
        <v>0.27219916484630041</v>
      </c>
      <c r="H311" s="33">
        <v>60623320</v>
      </c>
      <c r="I311" s="38">
        <f t="shared" si="73"/>
        <v>0.18826998384972995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148272008</v>
      </c>
      <c r="O311" s="38">
        <f t="shared" si="77"/>
        <v>0.46046914869603034</v>
      </c>
      <c r="P311" s="33">
        <v>122273977</v>
      </c>
      <c r="Q311" s="33">
        <v>265685197</v>
      </c>
      <c r="R311" s="33">
        <v>265685197</v>
      </c>
      <c r="S311" s="33">
        <v>52945420</v>
      </c>
      <c r="T311" s="38">
        <f t="shared" si="78"/>
        <v>0.19927877276504796</v>
      </c>
      <c r="U311" s="38">
        <f t="shared" si="79"/>
        <v>-0.50420096338242115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1470290135</v>
      </c>
      <c r="E312" s="33">
        <v>1470290135</v>
      </c>
      <c r="F312" s="33">
        <v>360489671</v>
      </c>
      <c r="G312" s="38">
        <f t="shared" si="72"/>
        <v>0.24518267681908917</v>
      </c>
      <c r="H312" s="33">
        <v>331554283</v>
      </c>
      <c r="I312" s="38">
        <f t="shared" si="73"/>
        <v>0.22550262367093962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692043954</v>
      </c>
      <c r="O312" s="38">
        <f t="shared" si="77"/>
        <v>0.47068530049002877</v>
      </c>
      <c r="P312" s="33">
        <v>601416049</v>
      </c>
      <c r="Q312" s="33">
        <v>1308520584</v>
      </c>
      <c r="R312" s="33">
        <v>1308520584</v>
      </c>
      <c r="S312" s="33">
        <v>285376703</v>
      </c>
      <c r="T312" s="38">
        <f t="shared" si="78"/>
        <v>0.21809110723167655</v>
      </c>
      <c r="U312" s="38">
        <f t="shared" si="79"/>
        <v>-0.44871061630082976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824933773</v>
      </c>
      <c r="E313" s="33">
        <v>824933773</v>
      </c>
      <c r="F313" s="33">
        <v>225653786</v>
      </c>
      <c r="G313" s="38">
        <f t="shared" si="72"/>
        <v>0.27354169920741017</v>
      </c>
      <c r="H313" s="33">
        <v>176643637</v>
      </c>
      <c r="I313" s="38">
        <f t="shared" si="73"/>
        <v>0.21413068876742425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402297423</v>
      </c>
      <c r="O313" s="38">
        <f t="shared" si="77"/>
        <v>0.48767238797483442</v>
      </c>
      <c r="P313" s="33">
        <v>314794802</v>
      </c>
      <c r="Q313" s="33">
        <v>741047798</v>
      </c>
      <c r="R313" s="33">
        <v>741047798</v>
      </c>
      <c r="S313" s="33">
        <v>129380355</v>
      </c>
      <c r="T313" s="38">
        <f t="shared" si="78"/>
        <v>0.17459110647003095</v>
      </c>
      <c r="U313" s="38">
        <f t="shared" si="79"/>
        <v>-0.43886101079902839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531483500</v>
      </c>
      <c r="E314" s="33">
        <v>531483500</v>
      </c>
      <c r="F314" s="33">
        <v>108243906</v>
      </c>
      <c r="G314" s="38">
        <f t="shared" si="72"/>
        <v>0.20366371862908256</v>
      </c>
      <c r="H314" s="33">
        <v>115253153</v>
      </c>
      <c r="I314" s="38">
        <f t="shared" si="73"/>
        <v>0.21685179878585131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223497059</v>
      </c>
      <c r="O314" s="38">
        <f t="shared" si="77"/>
        <v>0.42051551741493387</v>
      </c>
      <c r="P314" s="33">
        <v>198536172</v>
      </c>
      <c r="Q314" s="33">
        <v>460480388</v>
      </c>
      <c r="R314" s="33">
        <v>460480388</v>
      </c>
      <c r="S314" s="33">
        <v>103690324</v>
      </c>
      <c r="T314" s="38">
        <f t="shared" si="78"/>
        <v>0.22517858893048015</v>
      </c>
      <c r="U314" s="38">
        <f t="shared" si="79"/>
        <v>-0.41948536712997564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515975807</v>
      </c>
      <c r="E315" s="33">
        <v>516745807</v>
      </c>
      <c r="F315" s="33">
        <v>114030819</v>
      </c>
      <c r="G315" s="38">
        <f t="shared" si="72"/>
        <v>0.22100032104799827</v>
      </c>
      <c r="H315" s="33">
        <v>119368096</v>
      </c>
      <c r="I315" s="38">
        <f t="shared" si="73"/>
        <v>0.23134436611288636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233398915</v>
      </c>
      <c r="O315" s="38">
        <f t="shared" si="77"/>
        <v>0.45234468716088466</v>
      </c>
      <c r="P315" s="33">
        <v>206359578</v>
      </c>
      <c r="Q315" s="33">
        <v>452870708</v>
      </c>
      <c r="R315" s="33">
        <v>452870708</v>
      </c>
      <c r="S315" s="33">
        <v>108040750</v>
      </c>
      <c r="T315" s="38">
        <f t="shared" si="78"/>
        <v>0.23856864242144801</v>
      </c>
      <c r="U315" s="38">
        <f t="shared" si="79"/>
        <v>-0.42155291672480544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3664685261</v>
      </c>
      <c r="E317" s="34">
        <f>SUM(E311:E316)</f>
        <v>3665455261</v>
      </c>
      <c r="F317" s="34">
        <f>SUM(F311:F316)</f>
        <v>896066870</v>
      </c>
      <c r="G317" s="39">
        <f t="shared" si="72"/>
        <v>0.24451400493680758</v>
      </c>
      <c r="H317" s="34">
        <f>SUM(H311:H316)</f>
        <v>803442489</v>
      </c>
      <c r="I317" s="39">
        <f t="shared" si="73"/>
        <v>0.21923915200858501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1699509359</v>
      </c>
      <c r="O317" s="39">
        <f t="shared" si="77"/>
        <v>0.4637531569453926</v>
      </c>
      <c r="P317" s="34">
        <f>SUM(P311:P316)</f>
        <v>1443380578</v>
      </c>
      <c r="Q317" s="34">
        <f>SUM(Q311:Q316)</f>
        <v>3228604675</v>
      </c>
      <c r="R317" s="34">
        <f>SUM(R311:R316)</f>
        <v>3228604675</v>
      </c>
      <c r="S317" s="34">
        <f>SUM(S311:S316)</f>
        <v>679433552</v>
      </c>
      <c r="T317" s="39">
        <f t="shared" si="78"/>
        <v>0.21044185349201974</v>
      </c>
      <c r="U317" s="39">
        <f t="shared" si="79"/>
        <v>-0.44336060686553036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127355002</v>
      </c>
      <c r="E318" s="33">
        <v>127355002</v>
      </c>
      <c r="F318" s="33">
        <v>31672985</v>
      </c>
      <c r="G318" s="38">
        <f t="shared" si="72"/>
        <v>0.24869839819876097</v>
      </c>
      <c r="H318" s="33">
        <v>25130998</v>
      </c>
      <c r="I318" s="38">
        <f t="shared" si="73"/>
        <v>0.19733027839770281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56803983</v>
      </c>
      <c r="O318" s="38">
        <f t="shared" si="77"/>
        <v>0.44602867659646378</v>
      </c>
      <c r="P318" s="33">
        <v>52589529</v>
      </c>
      <c r="Q318" s="33">
        <v>109515556</v>
      </c>
      <c r="R318" s="33">
        <v>109515556</v>
      </c>
      <c r="S318" s="33">
        <v>23545480</v>
      </c>
      <c r="T318" s="38">
        <f t="shared" si="78"/>
        <v>0.21499667134046235</v>
      </c>
      <c r="U318" s="38">
        <f t="shared" si="79"/>
        <v>-0.52212924363707458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539243532</v>
      </c>
      <c r="E319" s="33">
        <v>539243532</v>
      </c>
      <c r="F319" s="33">
        <v>147920301</v>
      </c>
      <c r="G319" s="38">
        <f t="shared" si="72"/>
        <v>0.27431075612790101</v>
      </c>
      <c r="H319" s="33">
        <v>137798938</v>
      </c>
      <c r="I319" s="38">
        <f t="shared" si="73"/>
        <v>0.25554119766428651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285719239</v>
      </c>
      <c r="O319" s="38">
        <f t="shared" si="77"/>
        <v>0.52985195379218752</v>
      </c>
      <c r="P319" s="33">
        <v>253276603</v>
      </c>
      <c r="Q319" s="33">
        <v>427955392</v>
      </c>
      <c r="R319" s="33">
        <v>427955392</v>
      </c>
      <c r="S319" s="33">
        <v>122897474</v>
      </c>
      <c r="T319" s="38">
        <f t="shared" si="78"/>
        <v>0.28717356130425853</v>
      </c>
      <c r="U319" s="38">
        <f t="shared" si="79"/>
        <v>-0.455934988199443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156363440</v>
      </c>
      <c r="E320" s="33">
        <v>156363440</v>
      </c>
      <c r="F320" s="33">
        <v>40075152</v>
      </c>
      <c r="G320" s="38">
        <f t="shared" si="72"/>
        <v>0.25629489860289589</v>
      </c>
      <c r="H320" s="33">
        <v>35949662</v>
      </c>
      <c r="I320" s="38">
        <f t="shared" si="73"/>
        <v>0.22991091779510606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76024814</v>
      </c>
      <c r="O320" s="38">
        <f t="shared" si="77"/>
        <v>0.48620581639800198</v>
      </c>
      <c r="P320" s="33">
        <v>67578112</v>
      </c>
      <c r="Q320" s="33">
        <v>136887600</v>
      </c>
      <c r="R320" s="33">
        <v>136887600</v>
      </c>
      <c r="S320" s="33">
        <v>33750544</v>
      </c>
      <c r="T320" s="38">
        <f t="shared" si="78"/>
        <v>0.24655662017596919</v>
      </c>
      <c r="U320" s="38">
        <f t="shared" si="79"/>
        <v>-0.46802802067036142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114161336</v>
      </c>
      <c r="E321" s="33">
        <v>114161336</v>
      </c>
      <c r="F321" s="33">
        <v>27909021</v>
      </c>
      <c r="G321" s="38">
        <f t="shared" si="72"/>
        <v>0.2444699928879599</v>
      </c>
      <c r="H321" s="33">
        <v>26959843</v>
      </c>
      <c r="I321" s="38">
        <f t="shared" si="73"/>
        <v>0.2361556367910761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54868864</v>
      </c>
      <c r="O321" s="38">
        <f t="shared" si="77"/>
        <v>0.48062562967903599</v>
      </c>
      <c r="P321" s="33">
        <v>44665354</v>
      </c>
      <c r="Q321" s="33">
        <v>91020203</v>
      </c>
      <c r="R321" s="33">
        <v>91020203</v>
      </c>
      <c r="S321" s="33">
        <v>22732527</v>
      </c>
      <c r="T321" s="38">
        <f t="shared" si="78"/>
        <v>0.24975254120230869</v>
      </c>
      <c r="U321" s="38">
        <f t="shared" si="79"/>
        <v>-0.3964036868486478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937123310</v>
      </c>
      <c r="E323" s="34">
        <f>SUM(E318:E322)</f>
        <v>937123310</v>
      </c>
      <c r="F323" s="34">
        <f>SUM(F318:F322)</f>
        <v>247577459</v>
      </c>
      <c r="G323" s="39">
        <f t="shared" si="72"/>
        <v>0.26418877468750618</v>
      </c>
      <c r="H323" s="34">
        <f>SUM(H318:H322)</f>
        <v>225839441</v>
      </c>
      <c r="I323" s="39">
        <f t="shared" si="73"/>
        <v>0.2409922350560248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473416900</v>
      </c>
      <c r="O323" s="39">
        <f t="shared" si="77"/>
        <v>0.50518100974353097</v>
      </c>
      <c r="P323" s="34">
        <f>SUM(P318:P322)</f>
        <v>418109598</v>
      </c>
      <c r="Q323" s="34">
        <f>SUM(Q318:Q322)</f>
        <v>765378751</v>
      </c>
      <c r="R323" s="34">
        <f>SUM(R318:R322)</f>
        <v>765378751</v>
      </c>
      <c r="S323" s="34">
        <f>SUM(S318:S322)</f>
        <v>202926025</v>
      </c>
      <c r="T323" s="39">
        <f t="shared" si="78"/>
        <v>0.26513151133980201</v>
      </c>
      <c r="U323" s="39">
        <f t="shared" si="79"/>
        <v>-0.45985587970166619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71621830</v>
      </c>
      <c r="E324" s="33">
        <v>71621830</v>
      </c>
      <c r="F324" s="33">
        <v>17939563</v>
      </c>
      <c r="G324" s="38">
        <f t="shared" si="72"/>
        <v>0.25047618861456067</v>
      </c>
      <c r="H324" s="33">
        <v>13343439</v>
      </c>
      <c r="I324" s="38">
        <f t="shared" si="73"/>
        <v>0.18630407796058826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31283002</v>
      </c>
      <c r="O324" s="38">
        <f t="shared" si="77"/>
        <v>0.43678026657514896</v>
      </c>
      <c r="P324" s="33">
        <v>27681456</v>
      </c>
      <c r="Q324" s="33">
        <v>59734880</v>
      </c>
      <c r="R324" s="33">
        <v>59734880</v>
      </c>
      <c r="S324" s="33">
        <v>12872626</v>
      </c>
      <c r="T324" s="38">
        <f t="shared" si="78"/>
        <v>0.21549597153287994</v>
      </c>
      <c r="U324" s="38">
        <f t="shared" si="79"/>
        <v>-0.51796469809969525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187381841</v>
      </c>
      <c r="E325" s="33">
        <v>187381841</v>
      </c>
      <c r="F325" s="33">
        <v>47987370</v>
      </c>
      <c r="G325" s="38">
        <f t="shared" si="72"/>
        <v>0.2560940256745583</v>
      </c>
      <c r="H325" s="33">
        <v>42316862</v>
      </c>
      <c r="I325" s="38">
        <f t="shared" si="73"/>
        <v>0.22583224593251808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90304232</v>
      </c>
      <c r="O325" s="38">
        <f t="shared" si="77"/>
        <v>0.48192627160707635</v>
      </c>
      <c r="P325" s="33">
        <v>80237761</v>
      </c>
      <c r="Q325" s="33">
        <v>167335007</v>
      </c>
      <c r="R325" s="33">
        <v>167335007</v>
      </c>
      <c r="S325" s="33">
        <v>35102247</v>
      </c>
      <c r="T325" s="38">
        <f t="shared" si="78"/>
        <v>0.20977228632141509</v>
      </c>
      <c r="U325" s="38">
        <f t="shared" si="79"/>
        <v>-0.47260664464453339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570904232</v>
      </c>
      <c r="E326" s="33">
        <v>570904232</v>
      </c>
      <c r="F326" s="33">
        <v>127251558</v>
      </c>
      <c r="G326" s="38">
        <f t="shared" si="72"/>
        <v>0.22289475338834061</v>
      </c>
      <c r="H326" s="33">
        <v>138158475</v>
      </c>
      <c r="I326" s="38">
        <f t="shared" si="73"/>
        <v>0.2419993884368333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265410033</v>
      </c>
      <c r="O326" s="38">
        <f t="shared" si="77"/>
        <v>0.46489414182517391</v>
      </c>
      <c r="P326" s="33">
        <v>233360334</v>
      </c>
      <c r="Q326" s="33">
        <v>492946310</v>
      </c>
      <c r="R326" s="33">
        <v>492946310</v>
      </c>
      <c r="S326" s="33">
        <v>122956110</v>
      </c>
      <c r="T326" s="38">
        <f t="shared" si="78"/>
        <v>0.2494310384431116</v>
      </c>
      <c r="U326" s="38">
        <f t="shared" si="79"/>
        <v>-0.40796075908941754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907881807</v>
      </c>
      <c r="E327" s="33">
        <v>907881807</v>
      </c>
      <c r="F327" s="33">
        <v>205620543</v>
      </c>
      <c r="G327" s="38">
        <f t="shared" si="72"/>
        <v>0.22648382357110058</v>
      </c>
      <c r="H327" s="33">
        <v>202203326</v>
      </c>
      <c r="I327" s="38">
        <f t="shared" si="73"/>
        <v>0.22271987877822955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407823869</v>
      </c>
      <c r="O327" s="38">
        <f t="shared" si="77"/>
        <v>0.44920370234933016</v>
      </c>
      <c r="P327" s="33">
        <v>357158668</v>
      </c>
      <c r="Q327" s="33">
        <v>803990698</v>
      </c>
      <c r="R327" s="33">
        <v>803990698</v>
      </c>
      <c r="S327" s="33">
        <v>179381060</v>
      </c>
      <c r="T327" s="38">
        <f t="shared" si="78"/>
        <v>0.22311335248806571</v>
      </c>
      <c r="U327" s="38">
        <f t="shared" si="79"/>
        <v>-0.43385575063237725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292704800</v>
      </c>
      <c r="E328" s="33">
        <v>292704800</v>
      </c>
      <c r="F328" s="33">
        <v>75047729</v>
      </c>
      <c r="G328" s="38">
        <f t="shared" si="72"/>
        <v>0.25639391291157509</v>
      </c>
      <c r="H328" s="33">
        <v>65402755</v>
      </c>
      <c r="I328" s="38">
        <f t="shared" si="73"/>
        <v>0.22344271429781815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140450484</v>
      </c>
      <c r="O328" s="38">
        <f t="shared" si="77"/>
        <v>0.47983662720939324</v>
      </c>
      <c r="P328" s="33">
        <v>122294059</v>
      </c>
      <c r="Q328" s="33">
        <v>268762712</v>
      </c>
      <c r="R328" s="33">
        <v>268762712</v>
      </c>
      <c r="S328" s="33">
        <v>58957009</v>
      </c>
      <c r="T328" s="38">
        <f t="shared" si="78"/>
        <v>0.21936454116447524</v>
      </c>
      <c r="U328" s="38">
        <f t="shared" si="79"/>
        <v>-0.46520088109922009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203762275</v>
      </c>
      <c r="E329" s="33">
        <v>203762275</v>
      </c>
      <c r="F329" s="33">
        <v>47683744</v>
      </c>
      <c r="G329" s="38">
        <f t="shared" si="72"/>
        <v>0.23401654697858079</v>
      </c>
      <c r="H329" s="33">
        <v>63566322</v>
      </c>
      <c r="I329" s="38">
        <f t="shared" si="73"/>
        <v>0.31196315412163511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111250066</v>
      </c>
      <c r="O329" s="38">
        <f t="shared" si="77"/>
        <v>0.54597970110021588</v>
      </c>
      <c r="P329" s="33">
        <v>82587262</v>
      </c>
      <c r="Q329" s="33">
        <v>197222391</v>
      </c>
      <c r="R329" s="33">
        <v>197222391</v>
      </c>
      <c r="S329" s="33">
        <v>43215884</v>
      </c>
      <c r="T329" s="38">
        <f t="shared" si="78"/>
        <v>0.21912260459310626</v>
      </c>
      <c r="U329" s="38">
        <f t="shared" si="79"/>
        <v>-0.2303132412841099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327723457</v>
      </c>
      <c r="E330" s="33">
        <v>327723457</v>
      </c>
      <c r="F330" s="33">
        <v>97166787</v>
      </c>
      <c r="G330" s="38">
        <f t="shared" si="72"/>
        <v>0.29649018074406558</v>
      </c>
      <c r="H330" s="33">
        <v>83433659</v>
      </c>
      <c r="I330" s="38">
        <f t="shared" si="73"/>
        <v>0.25458555748116618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180600446</v>
      </c>
      <c r="O330" s="38">
        <f t="shared" si="77"/>
        <v>0.55107573822523181</v>
      </c>
      <c r="P330" s="33">
        <v>153384918</v>
      </c>
      <c r="Q330" s="33">
        <v>299990463</v>
      </c>
      <c r="R330" s="33">
        <v>299990463</v>
      </c>
      <c r="S330" s="33">
        <v>73948118</v>
      </c>
      <c r="T330" s="38">
        <f t="shared" si="78"/>
        <v>0.24650156295135289</v>
      </c>
      <c r="U330" s="38">
        <f t="shared" si="79"/>
        <v>-0.4560504377620751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2561980242</v>
      </c>
      <c r="E332" s="34">
        <f>SUM(E324:E331)</f>
        <v>2561980242</v>
      </c>
      <c r="F332" s="34">
        <f>SUM(F324:F331)</f>
        <v>618697294</v>
      </c>
      <c r="G332" s="39">
        <f t="shared" si="72"/>
        <v>0.24149182880388506</v>
      </c>
      <c r="H332" s="34">
        <f>SUM(H324:H331)</f>
        <v>608424838</v>
      </c>
      <c r="I332" s="39">
        <f t="shared" si="73"/>
        <v>0.23748225221480845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1227122132</v>
      </c>
      <c r="O332" s="39">
        <f t="shared" si="77"/>
        <v>0.47897408101869349</v>
      </c>
      <c r="P332" s="34">
        <f>SUM(P324:P331)</f>
        <v>1056704458</v>
      </c>
      <c r="Q332" s="34">
        <f>SUM(Q324:Q331)</f>
        <v>2289982461</v>
      </c>
      <c r="R332" s="34">
        <f>SUM(R324:R331)</f>
        <v>2289982461</v>
      </c>
      <c r="S332" s="34">
        <f>SUM(S324:S331)</f>
        <v>526433054</v>
      </c>
      <c r="T332" s="39">
        <f t="shared" si="78"/>
        <v>0.22988519037395369</v>
      </c>
      <c r="U332" s="39">
        <f t="shared" si="79"/>
        <v>-0.424224215774057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18603804</v>
      </c>
      <c r="E333" s="33">
        <v>18603804</v>
      </c>
      <c r="F333" s="33">
        <v>4696516</v>
      </c>
      <c r="G333" s="38">
        <f t="shared" si="72"/>
        <v>0.2524492302757006</v>
      </c>
      <c r="H333" s="33">
        <v>4401276</v>
      </c>
      <c r="I333" s="38">
        <f t="shared" si="73"/>
        <v>0.23657935764105018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9097792</v>
      </c>
      <c r="O333" s="38">
        <f t="shared" si="77"/>
        <v>0.4890285879167508</v>
      </c>
      <c r="P333" s="33">
        <v>7887157</v>
      </c>
      <c r="Q333" s="33">
        <v>16846540</v>
      </c>
      <c r="R333" s="33">
        <v>16846540</v>
      </c>
      <c r="S333" s="33">
        <v>3826867</v>
      </c>
      <c r="T333" s="38">
        <f t="shared" si="78"/>
        <v>0.22716041394850217</v>
      </c>
      <c r="U333" s="38">
        <f t="shared" si="79"/>
        <v>-0.44196926725307994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19093800</v>
      </c>
      <c r="E334" s="33">
        <v>19093800</v>
      </c>
      <c r="F334" s="33">
        <v>4738413</v>
      </c>
      <c r="G334" s="38">
        <f t="shared" si="72"/>
        <v>0.24816500644188166</v>
      </c>
      <c r="H334" s="33">
        <v>4713292</v>
      </c>
      <c r="I334" s="38">
        <f t="shared" si="73"/>
        <v>0.24684934376603923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9451705</v>
      </c>
      <c r="O334" s="38">
        <f t="shared" si="77"/>
        <v>0.49501435020792089</v>
      </c>
      <c r="P334" s="33">
        <v>8166929</v>
      </c>
      <c r="Q334" s="33">
        <v>16449590</v>
      </c>
      <c r="R334" s="33">
        <v>16449590</v>
      </c>
      <c r="S334" s="33">
        <v>4066414</v>
      </c>
      <c r="T334" s="38">
        <f t="shared" si="78"/>
        <v>0.2472045807828645</v>
      </c>
      <c r="U334" s="38">
        <f t="shared" si="79"/>
        <v>-0.42288074256553476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108655729</v>
      </c>
      <c r="E335" s="33">
        <v>108655729</v>
      </c>
      <c r="F335" s="33">
        <v>25110149</v>
      </c>
      <c r="G335" s="38">
        <f t="shared" si="72"/>
        <v>0.23109825161635059</v>
      </c>
      <c r="H335" s="33">
        <v>22033284</v>
      </c>
      <c r="I335" s="38">
        <f t="shared" si="73"/>
        <v>0.20278069276954555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47143433</v>
      </c>
      <c r="O335" s="38">
        <f t="shared" si="77"/>
        <v>0.43387894438589614</v>
      </c>
      <c r="P335" s="33">
        <v>52614194</v>
      </c>
      <c r="Q335" s="33">
        <v>96717779</v>
      </c>
      <c r="R335" s="33">
        <v>96717779</v>
      </c>
      <c r="S335" s="33">
        <v>24861415</v>
      </c>
      <c r="T335" s="38">
        <f t="shared" si="78"/>
        <v>0.25705113637896915</v>
      </c>
      <c r="U335" s="38">
        <f t="shared" si="79"/>
        <v>-0.58122927816778869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146353333</v>
      </c>
      <c r="E337" s="34">
        <f>SUM(E333:E336)</f>
        <v>146353333</v>
      </c>
      <c r="F337" s="34">
        <f>SUM(F333:F336)</f>
        <v>34545078</v>
      </c>
      <c r="G337" s="39">
        <f t="shared" si="72"/>
        <v>0.23603888816115995</v>
      </c>
      <c r="H337" s="34">
        <f>SUM(H333:H336)</f>
        <v>31147852</v>
      </c>
      <c r="I337" s="39">
        <f t="shared" si="73"/>
        <v>0.21282639323287567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65692930</v>
      </c>
      <c r="O337" s="39">
        <f t="shared" si="77"/>
        <v>0.44886528139403564</v>
      </c>
      <c r="P337" s="34">
        <f>SUM(P333:P336)</f>
        <v>68668280</v>
      </c>
      <c r="Q337" s="34">
        <f>SUM(Q333:Q336)</f>
        <v>130013909</v>
      </c>
      <c r="R337" s="34">
        <f>SUM(R333:R336)</f>
        <v>130013909</v>
      </c>
      <c r="S337" s="34">
        <f>SUM(S333:S336)</f>
        <v>32754696</v>
      </c>
      <c r="T337" s="39">
        <f t="shared" si="78"/>
        <v>0.25193224518770524</v>
      </c>
      <c r="U337" s="39">
        <f t="shared" si="79"/>
        <v>-0.54640116222512058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24567249859</v>
      </c>
      <c r="E338" s="34">
        <f>SUM(E302,E304:E309,E311:E316,E318:E322,E324:E331,E333:E336)</f>
        <v>24569061522</v>
      </c>
      <c r="F338" s="34">
        <f>SUM(F302,F304:F309,F311:F316,F318:F322,F324:F331,F333:F336)</f>
        <v>6681997945</v>
      </c>
      <c r="G338" s="39">
        <f t="shared" si="72"/>
        <v>0.27198803217089063</v>
      </c>
      <c r="H338" s="34">
        <f>SUM(H302,H304:H309,H311:H316,H318:H322,H324:H331,H333:H336)</f>
        <v>5819327664</v>
      </c>
      <c r="I338" s="39">
        <f t="shared" si="73"/>
        <v>0.2368733862112832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12501325609</v>
      </c>
      <c r="O338" s="39">
        <f t="shared" si="77"/>
        <v>0.5088614183821738</v>
      </c>
      <c r="P338" s="34">
        <f>SUM(P302,P304:P309,P311:P316,P318:P322,P324:P331,P333:P336)</f>
        <v>10807947869</v>
      </c>
      <c r="Q338" s="34">
        <f>SUM(Q302,Q304:Q309,Q311:Q316,Q318:Q322,Q324:Q331,Q333:Q336)</f>
        <v>21596723503</v>
      </c>
      <c r="R338" s="34">
        <f>SUM(R302,R304:R309,R311:R316,R318:R322,R324:R331,R333:R336)</f>
        <v>21596723503</v>
      </c>
      <c r="S338" s="34">
        <f>SUM(S302,S304:S309,S311:S316,S318:S322,S324:S331,S333:S336)</f>
        <v>5023205065</v>
      </c>
      <c r="T338" s="39">
        <f t="shared" si="78"/>
        <v>0.23259107171058735</v>
      </c>
      <c r="U338" s="39">
        <f t="shared" si="79"/>
        <v>-0.4615696028020877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145170192125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145172003788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36932922183</v>
      </c>
      <c r="G339" s="41">
        <f t="shared" si="72"/>
        <v>0.25441119586862981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32819212643</v>
      </c>
      <c r="I339" s="41">
        <f t="shared" si="73"/>
        <v>0.22607404566042555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69752134826</v>
      </c>
      <c r="O339" s="41">
        <f t="shared" si="77"/>
        <v>0.48048524152905542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62507956053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126257557311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126257557311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28126597627</v>
      </c>
      <c r="T339" s="41">
        <f t="shared" si="78"/>
        <v>0.22277159661593984</v>
      </c>
      <c r="U339" s="41">
        <f t="shared" si="79"/>
        <v>-0.47495943372115945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0" max="16383" man="1"/>
    <brk id="231" max="16383" man="1"/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184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989976931</v>
      </c>
      <c r="E8" s="33">
        <v>989976931</v>
      </c>
      <c r="F8" s="33">
        <v>362540932</v>
      </c>
      <c r="G8" s="38">
        <f>IF(($D8       =0),0,($F8       /$D8       ))</f>
        <v>0.36621149508381828</v>
      </c>
      <c r="H8" s="33">
        <v>454295752</v>
      </c>
      <c r="I8" s="38">
        <f>IF(($D8       =0),0,($H8       /$D8       ))</f>
        <v>0.45889529116714339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816836684</v>
      </c>
      <c r="O8" s="38">
        <f>IF(($D8       =0),0,($N8       /$D8       ))</f>
        <v>0.82510678625096168</v>
      </c>
      <c r="P8" s="33">
        <v>753956844</v>
      </c>
      <c r="Q8" s="33">
        <v>809409886</v>
      </c>
      <c r="R8" s="33">
        <v>809409886</v>
      </c>
      <c r="S8" s="33">
        <v>447928824</v>
      </c>
      <c r="T8" s="38">
        <f>IF(($Q8       =0),0,($S8       /$Q8       ))</f>
        <v>0.55340172111512853</v>
      </c>
      <c r="U8" s="38">
        <f>IF(($P8       =0),0,(($H8       /$P8       )-1))</f>
        <v>-0.39745125252818847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1762021490</v>
      </c>
      <c r="E9" s="33">
        <v>1762021490</v>
      </c>
      <c r="F9" s="33">
        <v>910603413</v>
      </c>
      <c r="G9" s="38">
        <f>IF(($D9       =0),0,($F9       /$D9       ))</f>
        <v>0.51679472592584552</v>
      </c>
      <c r="H9" s="33">
        <v>776836492</v>
      </c>
      <c r="I9" s="38">
        <f>IF(($D9       =0),0,($H9       /$D9       ))</f>
        <v>0.44087798951873169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1687439905</v>
      </c>
      <c r="O9" s="38">
        <f>IF(($D9       =0),0,($N9       /$D9       ))</f>
        <v>0.95767271544457722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2751998421</v>
      </c>
      <c r="E10" s="34">
        <f>SUM(E8:E9)</f>
        <v>2751998421</v>
      </c>
      <c r="F10" s="34">
        <f>SUM(F8:F9)</f>
        <v>1273144345</v>
      </c>
      <c r="G10" s="39">
        <f t="shared" ref="G10:G54" si="0">IF(($D10      =0),0,($F10      /$D10      ))</f>
        <v>0.46262539080141429</v>
      </c>
      <c r="H10" s="34">
        <f>SUM(H8:H9)</f>
        <v>1231132244</v>
      </c>
      <c r="I10" s="39">
        <f t="shared" ref="I10:I54" si="1">IF(($D10      =0),0,($H10      /$D10      ))</f>
        <v>0.44735935696963103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2504276589</v>
      </c>
      <c r="O10" s="39">
        <f t="shared" ref="O10:O54" si="5">IF(($D10      =0),0,($N10      /$D10      ))</f>
        <v>0.90998474777104532</v>
      </c>
      <c r="P10" s="34">
        <f>SUM(P8:P9)</f>
        <v>753956844</v>
      </c>
      <c r="Q10" s="34">
        <f>SUM(Q8:Q9)</f>
        <v>809409886</v>
      </c>
      <c r="R10" s="34">
        <f>SUM(R8:R9)</f>
        <v>809409886</v>
      </c>
      <c r="S10" s="34">
        <f>SUM(S8:S9)</f>
        <v>447928824</v>
      </c>
      <c r="T10" s="39">
        <f t="shared" ref="T10:T54" si="6">IF(($Q10      =0),0,($S10      /$Q10      ))</f>
        <v>0.55340172111512853</v>
      </c>
      <c r="U10" s="39">
        <f t="shared" ref="U10:U54" si="7">IF(($P10      =0),0,(($H10      /$P10      )-1))</f>
        <v>0.63289484510601501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46371214</v>
      </c>
      <c r="E11" s="33">
        <v>46371214</v>
      </c>
      <c r="F11" s="33">
        <v>12304327</v>
      </c>
      <c r="G11" s="38">
        <f t="shared" si="0"/>
        <v>0.2653440774701305</v>
      </c>
      <c r="H11" s="33">
        <v>11062805</v>
      </c>
      <c r="I11" s="38">
        <f t="shared" si="1"/>
        <v>0.2385705278278891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23367132</v>
      </c>
      <c r="O11" s="38">
        <f t="shared" si="5"/>
        <v>0.50391460529801957</v>
      </c>
      <c r="P11" s="33">
        <v>43779156</v>
      </c>
      <c r="Q11" s="33">
        <v>79465729</v>
      </c>
      <c r="R11" s="33">
        <v>79465729</v>
      </c>
      <c r="S11" s="33">
        <v>22699507</v>
      </c>
      <c r="T11" s="38">
        <f t="shared" si="6"/>
        <v>0.28565152910130603</v>
      </c>
      <c r="U11" s="38">
        <f t="shared" si="7"/>
        <v>-0.74730428791272274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25846366</v>
      </c>
      <c r="E12" s="33">
        <v>25846366</v>
      </c>
      <c r="F12" s="33">
        <v>3680871</v>
      </c>
      <c r="G12" s="38">
        <f t="shared" si="0"/>
        <v>0.14241348280837623</v>
      </c>
      <c r="H12" s="33">
        <v>11280603</v>
      </c>
      <c r="I12" s="38">
        <f t="shared" si="1"/>
        <v>0.43644831927242694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14961474</v>
      </c>
      <c r="O12" s="38">
        <f t="shared" si="5"/>
        <v>0.57886180208080318</v>
      </c>
      <c r="P12" s="33">
        <v>17158888</v>
      </c>
      <c r="Q12" s="33">
        <v>26369910</v>
      </c>
      <c r="R12" s="33">
        <v>26369910</v>
      </c>
      <c r="S12" s="33">
        <v>13230227</v>
      </c>
      <c r="T12" s="38">
        <f t="shared" si="6"/>
        <v>0.5017168052526535</v>
      </c>
      <c r="U12" s="38">
        <f t="shared" si="7"/>
        <v>-0.34257960072937133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123564540</v>
      </c>
      <c r="E13" s="33">
        <v>123564540</v>
      </c>
      <c r="F13" s="33">
        <v>44284694</v>
      </c>
      <c r="G13" s="38">
        <f t="shared" si="0"/>
        <v>0.35839322511134669</v>
      </c>
      <c r="H13" s="33">
        <v>35699352</v>
      </c>
      <c r="I13" s="38">
        <f t="shared" si="1"/>
        <v>0.2889125957981149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79984046</v>
      </c>
      <c r="O13" s="38">
        <f t="shared" si="5"/>
        <v>0.64730582090946154</v>
      </c>
      <c r="P13" s="33">
        <v>71994004</v>
      </c>
      <c r="Q13" s="33">
        <v>120190416</v>
      </c>
      <c r="R13" s="33">
        <v>120190416</v>
      </c>
      <c r="S13" s="33">
        <v>30764304</v>
      </c>
      <c r="T13" s="38">
        <f t="shared" si="6"/>
        <v>0.25596303785153718</v>
      </c>
      <c r="U13" s="38">
        <f t="shared" si="7"/>
        <v>-0.50413437207909695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88324979</v>
      </c>
      <c r="E14" s="33">
        <v>88324979</v>
      </c>
      <c r="F14" s="33">
        <v>18921593</v>
      </c>
      <c r="G14" s="38">
        <f t="shared" si="0"/>
        <v>0.21422697422888717</v>
      </c>
      <c r="H14" s="33">
        <v>16883831</v>
      </c>
      <c r="I14" s="38">
        <f t="shared" si="1"/>
        <v>0.19115578844349343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35805424</v>
      </c>
      <c r="O14" s="38">
        <f t="shared" si="5"/>
        <v>0.4053827626723806</v>
      </c>
      <c r="P14" s="33">
        <v>36815012</v>
      </c>
      <c r="Q14" s="33">
        <v>59779404</v>
      </c>
      <c r="R14" s="33">
        <v>59779404</v>
      </c>
      <c r="S14" s="33">
        <v>21108250</v>
      </c>
      <c r="T14" s="38">
        <f t="shared" si="6"/>
        <v>0.35310238288759116</v>
      </c>
      <c r="U14" s="38">
        <f t="shared" si="7"/>
        <v>-0.54138732862561612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24037417</v>
      </c>
      <c r="E15" s="33">
        <v>24037417</v>
      </c>
      <c r="F15" s="33">
        <v>6568882</v>
      </c>
      <c r="G15" s="38">
        <f t="shared" si="0"/>
        <v>0.27327736586672352</v>
      </c>
      <c r="H15" s="33">
        <v>3322581</v>
      </c>
      <c r="I15" s="38">
        <f t="shared" si="1"/>
        <v>0.13822537587961303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9891463</v>
      </c>
      <c r="O15" s="38">
        <f t="shared" si="5"/>
        <v>0.41150274174633655</v>
      </c>
      <c r="P15" s="33">
        <v>11033780</v>
      </c>
      <c r="Q15" s="33">
        <v>43446385</v>
      </c>
      <c r="R15" s="33">
        <v>43446385</v>
      </c>
      <c r="S15" s="33">
        <v>6103688</v>
      </c>
      <c r="T15" s="38">
        <f t="shared" si="6"/>
        <v>0.1404878219442193</v>
      </c>
      <c r="U15" s="38">
        <f t="shared" si="7"/>
        <v>-0.69887191878032739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109904406</v>
      </c>
      <c r="E16" s="33">
        <v>109904406</v>
      </c>
      <c r="F16" s="33">
        <v>19273608</v>
      </c>
      <c r="G16" s="38">
        <f t="shared" si="0"/>
        <v>0.17536701849787534</v>
      </c>
      <c r="H16" s="33">
        <v>21698901</v>
      </c>
      <c r="I16" s="38">
        <f t="shared" si="1"/>
        <v>0.19743431396189884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40972509</v>
      </c>
      <c r="O16" s="38">
        <f t="shared" si="5"/>
        <v>0.3728013324597742</v>
      </c>
      <c r="P16" s="33">
        <v>43990439</v>
      </c>
      <c r="Q16" s="33">
        <v>100260543</v>
      </c>
      <c r="R16" s="33">
        <v>100260543</v>
      </c>
      <c r="S16" s="33">
        <v>21808724</v>
      </c>
      <c r="T16" s="38">
        <f t="shared" si="6"/>
        <v>0.21752050554922689</v>
      </c>
      <c r="U16" s="38">
        <f t="shared" si="7"/>
        <v>-0.50673597506039891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31295941</v>
      </c>
      <c r="E17" s="33">
        <v>31295941</v>
      </c>
      <c r="F17" s="33">
        <v>6356560</v>
      </c>
      <c r="G17" s="38">
        <f t="shared" si="0"/>
        <v>0.20311132360583117</v>
      </c>
      <c r="H17" s="33">
        <v>3898325</v>
      </c>
      <c r="I17" s="38">
        <f t="shared" si="1"/>
        <v>0.12456327803020846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10254885</v>
      </c>
      <c r="O17" s="38">
        <f t="shared" si="5"/>
        <v>0.32767460163603962</v>
      </c>
      <c r="P17" s="33">
        <v>8921933</v>
      </c>
      <c r="Q17" s="33">
        <v>23206722</v>
      </c>
      <c r="R17" s="33">
        <v>23206722</v>
      </c>
      <c r="S17" s="33">
        <v>5209500</v>
      </c>
      <c r="T17" s="38">
        <f t="shared" si="6"/>
        <v>0.22448237196102061</v>
      </c>
      <c r="U17" s="38">
        <f t="shared" si="7"/>
        <v>-0.56306273539601781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449344863</v>
      </c>
      <c r="E19" s="34">
        <f>SUM(E11:E18)</f>
        <v>449344863</v>
      </c>
      <c r="F19" s="34">
        <f>SUM(F11:F18)</f>
        <v>111390535</v>
      </c>
      <c r="G19" s="39">
        <f t="shared" si="0"/>
        <v>0.2478954232531195</v>
      </c>
      <c r="H19" s="34">
        <f>SUM(H11:H18)</f>
        <v>103846398</v>
      </c>
      <c r="I19" s="39">
        <f t="shared" si="1"/>
        <v>0.23110623165174585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215236933</v>
      </c>
      <c r="O19" s="39">
        <f t="shared" si="5"/>
        <v>0.47900165490486535</v>
      </c>
      <c r="P19" s="34">
        <f>SUM(P11:P18)</f>
        <v>233693212</v>
      </c>
      <c r="Q19" s="34">
        <f>SUM(Q11:Q18)</f>
        <v>452719109</v>
      </c>
      <c r="R19" s="34">
        <f>SUM(R11:R18)</f>
        <v>452719109</v>
      </c>
      <c r="S19" s="34">
        <f>SUM(S11:S18)</f>
        <v>120924200</v>
      </c>
      <c r="T19" s="39">
        <f t="shared" si="6"/>
        <v>0.26710646313805148</v>
      </c>
      <c r="U19" s="39">
        <f t="shared" si="7"/>
        <v>-0.55562937788710776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1052964492</v>
      </c>
      <c r="E26" s="33">
        <v>1052964492</v>
      </c>
      <c r="F26" s="33">
        <v>497433605</v>
      </c>
      <c r="G26" s="38">
        <f t="shared" si="0"/>
        <v>0.4724125160718145</v>
      </c>
      <c r="H26" s="33">
        <v>534613129</v>
      </c>
      <c r="I26" s="38">
        <f t="shared" si="1"/>
        <v>0.50772189666581846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1032046734</v>
      </c>
      <c r="O26" s="38">
        <f t="shared" si="5"/>
        <v>0.98013441273763291</v>
      </c>
      <c r="P26" s="33">
        <v>1003752531</v>
      </c>
      <c r="Q26" s="33">
        <v>1031098560</v>
      </c>
      <c r="R26" s="33">
        <v>1031098560</v>
      </c>
      <c r="S26" s="33">
        <v>471399740</v>
      </c>
      <c r="T26" s="38">
        <f t="shared" si="6"/>
        <v>0.45718203699169163</v>
      </c>
      <c r="U26" s="38">
        <f t="shared" si="7"/>
        <v>-0.46738552333473515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1052964492</v>
      </c>
      <c r="E27" s="34">
        <f>SUM(E20:E26)</f>
        <v>1052964492</v>
      </c>
      <c r="F27" s="34">
        <f>SUM(F20:F26)</f>
        <v>497433605</v>
      </c>
      <c r="G27" s="39">
        <f t="shared" si="0"/>
        <v>0.4724125160718145</v>
      </c>
      <c r="H27" s="34">
        <f>SUM(H20:H26)</f>
        <v>534613129</v>
      </c>
      <c r="I27" s="39">
        <f t="shared" si="1"/>
        <v>0.50772189666581846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1032046734</v>
      </c>
      <c r="O27" s="39">
        <f t="shared" si="5"/>
        <v>0.98013441273763291</v>
      </c>
      <c r="P27" s="34">
        <f>SUM(P20:P26)</f>
        <v>1003752531</v>
      </c>
      <c r="Q27" s="34">
        <f>SUM(Q20:Q26)</f>
        <v>1031098560</v>
      </c>
      <c r="R27" s="34">
        <f>SUM(R20:R26)</f>
        <v>1031098560</v>
      </c>
      <c r="S27" s="34">
        <f>SUM(S20:S26)</f>
        <v>471399740</v>
      </c>
      <c r="T27" s="39">
        <f t="shared" si="6"/>
        <v>0.45718203699169163</v>
      </c>
      <c r="U27" s="39">
        <f t="shared" si="7"/>
        <v>-0.46738552333473515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274388399</v>
      </c>
      <c r="E34" s="33">
        <v>274388399</v>
      </c>
      <c r="F34" s="33">
        <v>71524514</v>
      </c>
      <c r="G34" s="38">
        <f t="shared" si="0"/>
        <v>0.26066887033369074</v>
      </c>
      <c r="H34" s="33">
        <v>33785146</v>
      </c>
      <c r="I34" s="38">
        <f t="shared" si="1"/>
        <v>0.12312891551949323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105309660</v>
      </c>
      <c r="O34" s="38">
        <f t="shared" si="5"/>
        <v>0.38379778585318397</v>
      </c>
      <c r="P34" s="33">
        <v>133051653</v>
      </c>
      <c r="Q34" s="33">
        <v>267087000</v>
      </c>
      <c r="R34" s="33">
        <v>267087000</v>
      </c>
      <c r="S34" s="33">
        <v>67290117</v>
      </c>
      <c r="T34" s="38">
        <f t="shared" si="6"/>
        <v>0.25194081703714521</v>
      </c>
      <c r="U34" s="38">
        <f t="shared" si="7"/>
        <v>-0.74607496233060711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274388399</v>
      </c>
      <c r="E35" s="34">
        <f>SUM(E28:E34)</f>
        <v>274388399</v>
      </c>
      <c r="F35" s="34">
        <f>SUM(F28:F34)</f>
        <v>71524514</v>
      </c>
      <c r="G35" s="39">
        <f t="shared" si="0"/>
        <v>0.26066887033369074</v>
      </c>
      <c r="H35" s="34">
        <f>SUM(H28:H34)</f>
        <v>33785146</v>
      </c>
      <c r="I35" s="39">
        <f t="shared" si="1"/>
        <v>0.12312891551949323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105309660</v>
      </c>
      <c r="O35" s="39">
        <f t="shared" si="5"/>
        <v>0.38379778585318397</v>
      </c>
      <c r="P35" s="34">
        <f>SUM(P28:P34)</f>
        <v>133051653</v>
      </c>
      <c r="Q35" s="34">
        <f>SUM(Q28:Q34)</f>
        <v>267087000</v>
      </c>
      <c r="R35" s="34">
        <f>SUM(R28:R34)</f>
        <v>267087000</v>
      </c>
      <c r="S35" s="34">
        <f>SUM(S28:S34)</f>
        <v>67290117</v>
      </c>
      <c r="T35" s="39">
        <f t="shared" si="6"/>
        <v>0.25194081703714521</v>
      </c>
      <c r="U35" s="39">
        <f t="shared" si="7"/>
        <v>-0.74607496233060711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180857562</v>
      </c>
      <c r="E39" s="33">
        <v>180857562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97741531</v>
      </c>
      <c r="Q39" s="33">
        <v>172211998</v>
      </c>
      <c r="R39" s="33">
        <v>172211998</v>
      </c>
      <c r="S39" s="33">
        <v>77861897</v>
      </c>
      <c r="T39" s="38">
        <f t="shared" si="6"/>
        <v>0.45212817866499638</v>
      </c>
      <c r="U39" s="38">
        <f t="shared" si="7"/>
        <v>-1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180857562</v>
      </c>
      <c r="E40" s="34">
        <f>SUM(E36:E39)</f>
        <v>180857562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97741531</v>
      </c>
      <c r="Q40" s="34">
        <f>SUM(Q36:Q39)</f>
        <v>172211998</v>
      </c>
      <c r="R40" s="34">
        <f>SUM(R36:R39)</f>
        <v>172211998</v>
      </c>
      <c r="S40" s="34">
        <f>SUM(S36:S39)</f>
        <v>77861897</v>
      </c>
      <c r="T40" s="39">
        <f t="shared" si="6"/>
        <v>0.45212817866499638</v>
      </c>
      <c r="U40" s="39">
        <f t="shared" si="7"/>
        <v>-1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845268009</v>
      </c>
      <c r="E46" s="33">
        <v>845268009</v>
      </c>
      <c r="F46" s="33">
        <v>96735481</v>
      </c>
      <c r="G46" s="38">
        <f t="shared" si="0"/>
        <v>0.1144435610599336</v>
      </c>
      <c r="H46" s="33">
        <v>83590143</v>
      </c>
      <c r="I46" s="38">
        <f t="shared" si="1"/>
        <v>9.8891880575123006E-2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180325624</v>
      </c>
      <c r="O46" s="38">
        <f t="shared" si="5"/>
        <v>0.21333544163505661</v>
      </c>
      <c r="P46" s="33">
        <v>394790533</v>
      </c>
      <c r="Q46" s="33">
        <v>731796821</v>
      </c>
      <c r="R46" s="33">
        <v>731796821</v>
      </c>
      <c r="S46" s="33">
        <v>313229904</v>
      </c>
      <c r="T46" s="38">
        <f t="shared" si="6"/>
        <v>0.42802851148215088</v>
      </c>
      <c r="U46" s="38">
        <f t="shared" si="7"/>
        <v>-0.78826710365924602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845268009</v>
      </c>
      <c r="E47" s="34">
        <f>SUM(E41:E46)</f>
        <v>845268009</v>
      </c>
      <c r="F47" s="34">
        <f>SUM(F41:F46)</f>
        <v>96735481</v>
      </c>
      <c r="G47" s="39">
        <f t="shared" si="0"/>
        <v>0.1144435610599336</v>
      </c>
      <c r="H47" s="34">
        <f>SUM(H41:H46)</f>
        <v>83590143</v>
      </c>
      <c r="I47" s="39">
        <f t="shared" si="1"/>
        <v>9.8891880575123006E-2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180325624</v>
      </c>
      <c r="O47" s="39">
        <f t="shared" si="5"/>
        <v>0.21333544163505661</v>
      </c>
      <c r="P47" s="34">
        <f>SUM(P41:P46)</f>
        <v>394790533</v>
      </c>
      <c r="Q47" s="34">
        <f>SUM(Q41:Q46)</f>
        <v>731796821</v>
      </c>
      <c r="R47" s="34">
        <f>SUM(R41:R46)</f>
        <v>731796821</v>
      </c>
      <c r="S47" s="34">
        <f>SUM(S41:S46)</f>
        <v>313229904</v>
      </c>
      <c r="T47" s="39">
        <f t="shared" si="6"/>
        <v>0.42802851148215088</v>
      </c>
      <c r="U47" s="39">
        <f t="shared" si="7"/>
        <v>-0.78826710365924602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34862839</v>
      </c>
      <c r="E52" s="33">
        <v>34862839</v>
      </c>
      <c r="F52" s="33">
        <v>7802593</v>
      </c>
      <c r="G52" s="38">
        <f t="shared" si="0"/>
        <v>0.22380830775141405</v>
      </c>
      <c r="H52" s="33">
        <v>12885746</v>
      </c>
      <c r="I52" s="38">
        <f t="shared" si="1"/>
        <v>0.3696126411277062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20688339</v>
      </c>
      <c r="O52" s="38">
        <f t="shared" si="5"/>
        <v>0.59342094887912022</v>
      </c>
      <c r="P52" s="33">
        <v>14049086</v>
      </c>
      <c r="Q52" s="33">
        <v>45139713</v>
      </c>
      <c r="R52" s="33">
        <v>45139713</v>
      </c>
      <c r="S52" s="33">
        <v>6066231</v>
      </c>
      <c r="T52" s="38">
        <f t="shared" si="6"/>
        <v>0.13438789475688515</v>
      </c>
      <c r="U52" s="38">
        <f t="shared" si="7"/>
        <v>-8.2805386770356426E-2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34862839</v>
      </c>
      <c r="E53" s="34">
        <f>SUM(E48:E52)</f>
        <v>34862839</v>
      </c>
      <c r="F53" s="34">
        <f>SUM(F48:F52)</f>
        <v>7802593</v>
      </c>
      <c r="G53" s="39">
        <f t="shared" si="0"/>
        <v>0.22380830775141405</v>
      </c>
      <c r="H53" s="34">
        <f>SUM(H48:H52)</f>
        <v>12885746</v>
      </c>
      <c r="I53" s="39">
        <f t="shared" si="1"/>
        <v>0.3696126411277062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20688339</v>
      </c>
      <c r="O53" s="39">
        <f t="shared" si="5"/>
        <v>0.59342094887912022</v>
      </c>
      <c r="P53" s="34">
        <f>SUM(P48:P52)</f>
        <v>14049086</v>
      </c>
      <c r="Q53" s="34">
        <f>SUM(Q48:Q52)</f>
        <v>45139713</v>
      </c>
      <c r="R53" s="34">
        <f>SUM(R48:R52)</f>
        <v>45139713</v>
      </c>
      <c r="S53" s="34">
        <f>SUM(S48:S52)</f>
        <v>6066231</v>
      </c>
      <c r="T53" s="39">
        <f t="shared" si="6"/>
        <v>0.13438789475688515</v>
      </c>
      <c r="U53" s="39">
        <f t="shared" si="7"/>
        <v>-8.2805386770356426E-2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5589684585</v>
      </c>
      <c r="E54" s="34">
        <f>SUM(E8:E9,E11:E18,E20:E26,E28:E34,E36:E39,E41:E46,E48:E52)</f>
        <v>5589684585</v>
      </c>
      <c r="F54" s="34">
        <f>SUM(F8:F9,F11:F18,F20:F26,F28:F34,F36:F39,F41:F46,F48:F52)</f>
        <v>2058031073</v>
      </c>
      <c r="G54" s="39">
        <f t="shared" si="0"/>
        <v>0.36818375736669584</v>
      </c>
      <c r="H54" s="34">
        <f>SUM(H8:H9,H11:H18,H20:H26,H28:H34,H36:H39,H41:H46,H48:H52)</f>
        <v>1999852806</v>
      </c>
      <c r="I54" s="39">
        <f t="shared" si="1"/>
        <v>0.35777560890763571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4057883879</v>
      </c>
      <c r="O54" s="39">
        <f t="shared" si="5"/>
        <v>0.72595936627433155</v>
      </c>
      <c r="P54" s="34">
        <f>SUM(P8:P9,P11:P18,P20:P26,P28:P34,P36:P39,P41:P46,P48:P52)</f>
        <v>2631035390</v>
      </c>
      <c r="Q54" s="34">
        <f>SUM(Q8:Q9,Q11:Q18,Q20:Q26,Q28:Q34,Q36:Q39,Q41:Q46,Q48:Q52)</f>
        <v>3509463087</v>
      </c>
      <c r="R54" s="34">
        <f>SUM(R8:R9,R11:R18,R20:R26,R28:R34,R36:R39,R41:R46,R48:R52)</f>
        <v>3509463087</v>
      </c>
      <c r="S54" s="34">
        <f>SUM(S8:S9,S11:S18,S20:S26,S28:S34,S36:S39,S41:S46,S48:S52)</f>
        <v>1504700913</v>
      </c>
      <c r="T54" s="39">
        <f t="shared" si="6"/>
        <v>0.42875530407309853</v>
      </c>
      <c r="U54" s="39">
        <f t="shared" si="7"/>
        <v>-0.23989893347652769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1476772259</v>
      </c>
      <c r="E57" s="33">
        <v>1476772259</v>
      </c>
      <c r="F57" s="33">
        <v>280198619</v>
      </c>
      <c r="G57" s="38">
        <f t="shared" ref="G57:G85" si="8">IF(($D57      =0),0,($F57      /$D57      ))</f>
        <v>0.18973719020814842</v>
      </c>
      <c r="H57" s="33">
        <v>391069572</v>
      </c>
      <c r="I57" s="38">
        <f t="shared" ref="I57:I85" si="9">IF(($D57      =0),0,($H57      /$D57      ))</f>
        <v>0.26481373117396839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671268191</v>
      </c>
      <c r="O57" s="38">
        <f t="shared" ref="O57:O85" si="13">IF(($D57      =0),0,($N57      /$D57      ))</f>
        <v>0.45455092138211678</v>
      </c>
      <c r="P57" s="33">
        <v>687276639</v>
      </c>
      <c r="Q57" s="33">
        <v>1412164941</v>
      </c>
      <c r="R57" s="33">
        <v>1412164941</v>
      </c>
      <c r="S57" s="33">
        <v>344154796</v>
      </c>
      <c r="T57" s="38">
        <f t="shared" ref="T57:T85" si="14">IF(($Q57      =0),0,($S57      /$Q57      ))</f>
        <v>0.24370722286611418</v>
      </c>
      <c r="U57" s="38">
        <f t="shared" ref="U57:U85" si="15">IF(($P57      =0),0,(($H57      /$P57      )-1))</f>
        <v>-0.43098666561835519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1476772259</v>
      </c>
      <c r="E58" s="34">
        <f>E57</f>
        <v>1476772259</v>
      </c>
      <c r="F58" s="34">
        <f>F57</f>
        <v>280198619</v>
      </c>
      <c r="G58" s="39">
        <f t="shared" si="8"/>
        <v>0.18973719020814842</v>
      </c>
      <c r="H58" s="34">
        <f>H57</f>
        <v>391069572</v>
      </c>
      <c r="I58" s="39">
        <f t="shared" si="9"/>
        <v>0.26481373117396839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671268191</v>
      </c>
      <c r="O58" s="39">
        <f t="shared" si="13"/>
        <v>0.45455092138211678</v>
      </c>
      <c r="P58" s="34">
        <f>P57</f>
        <v>687276639</v>
      </c>
      <c r="Q58" s="34">
        <f>Q57</f>
        <v>1412164941</v>
      </c>
      <c r="R58" s="34">
        <f>R57</f>
        <v>1412164941</v>
      </c>
      <c r="S58" s="34">
        <f>S57</f>
        <v>344154796</v>
      </c>
      <c r="T58" s="39">
        <f t="shared" si="14"/>
        <v>0.24370722286611418</v>
      </c>
      <c r="U58" s="39">
        <f t="shared" si="15"/>
        <v>-0.43098666561835519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15161000</v>
      </c>
      <c r="E59" s="33">
        <v>15161000</v>
      </c>
      <c r="F59" s="33">
        <v>4487004</v>
      </c>
      <c r="G59" s="38">
        <f t="shared" si="8"/>
        <v>0.29595699492117933</v>
      </c>
      <c r="H59" s="33">
        <v>4184885</v>
      </c>
      <c r="I59" s="38">
        <f t="shared" si="9"/>
        <v>0.27602961546072158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8671889</v>
      </c>
      <c r="O59" s="38">
        <f t="shared" si="13"/>
        <v>0.57198661038190091</v>
      </c>
      <c r="P59" s="33">
        <v>6892771</v>
      </c>
      <c r="Q59" s="33">
        <v>21347415</v>
      </c>
      <c r="R59" s="33">
        <v>21347415</v>
      </c>
      <c r="S59" s="33">
        <v>3795871</v>
      </c>
      <c r="T59" s="38">
        <f t="shared" si="14"/>
        <v>0.17781408193919498</v>
      </c>
      <c r="U59" s="38">
        <f t="shared" si="15"/>
        <v>-0.39285883717883563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48825000</v>
      </c>
      <c r="E60" s="33">
        <v>48825000</v>
      </c>
      <c r="F60" s="33">
        <v>23918442</v>
      </c>
      <c r="G60" s="38">
        <f t="shared" si="8"/>
        <v>0.489881044546851</v>
      </c>
      <c r="H60" s="33">
        <v>5614188</v>
      </c>
      <c r="I60" s="38">
        <f t="shared" si="9"/>
        <v>0.11498592933947772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29532630</v>
      </c>
      <c r="O60" s="38">
        <f t="shared" si="13"/>
        <v>0.60486697388632871</v>
      </c>
      <c r="P60" s="33">
        <v>10499986</v>
      </c>
      <c r="Q60" s="33">
        <v>38467716</v>
      </c>
      <c r="R60" s="33">
        <v>38467716</v>
      </c>
      <c r="S60" s="33">
        <v>-9</v>
      </c>
      <c r="T60" s="38">
        <f t="shared" si="14"/>
        <v>-2.3396242189164546E-7</v>
      </c>
      <c r="U60" s="38">
        <f t="shared" si="15"/>
        <v>-0.46531471565771609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42491607</v>
      </c>
      <c r="E61" s="33">
        <v>42491607</v>
      </c>
      <c r="F61" s="33">
        <v>28752753</v>
      </c>
      <c r="G61" s="38">
        <f t="shared" si="8"/>
        <v>0.67666899489115584</v>
      </c>
      <c r="H61" s="33">
        <v>19123891</v>
      </c>
      <c r="I61" s="38">
        <f t="shared" si="9"/>
        <v>0.45006278534017319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47876644</v>
      </c>
      <c r="O61" s="38">
        <f t="shared" si="13"/>
        <v>1.126731780231329</v>
      </c>
      <c r="P61" s="33">
        <v>13248353</v>
      </c>
      <c r="Q61" s="33">
        <v>30828276</v>
      </c>
      <c r="R61" s="33">
        <v>30828276</v>
      </c>
      <c r="S61" s="33">
        <v>3262346</v>
      </c>
      <c r="T61" s="38">
        <f t="shared" si="14"/>
        <v>0.1058231735047396</v>
      </c>
      <c r="U61" s="38">
        <f t="shared" si="15"/>
        <v>0.44349195707572098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106477607</v>
      </c>
      <c r="E63" s="34">
        <f>SUM(E59:E62)</f>
        <v>106477607</v>
      </c>
      <c r="F63" s="34">
        <f>SUM(F59:F62)</f>
        <v>57158199</v>
      </c>
      <c r="G63" s="39">
        <f t="shared" si="8"/>
        <v>0.53680957536921359</v>
      </c>
      <c r="H63" s="34">
        <f>SUM(H59:H62)</f>
        <v>28922964</v>
      </c>
      <c r="I63" s="39">
        <f t="shared" si="9"/>
        <v>0.27163424136682562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86081163</v>
      </c>
      <c r="O63" s="39">
        <f t="shared" si="13"/>
        <v>0.80844381673603916</v>
      </c>
      <c r="P63" s="34">
        <f>SUM(P59:P62)</f>
        <v>30641110</v>
      </c>
      <c r="Q63" s="34">
        <f>SUM(Q59:Q62)</f>
        <v>90643407</v>
      </c>
      <c r="R63" s="34">
        <f>SUM(R59:R62)</f>
        <v>90643407</v>
      </c>
      <c r="S63" s="34">
        <f>SUM(S59:S62)</f>
        <v>7058208</v>
      </c>
      <c r="T63" s="39">
        <f t="shared" si="14"/>
        <v>7.7867858607741869E-2</v>
      </c>
      <c r="U63" s="39">
        <f t="shared" si="15"/>
        <v>-5.6073229723074602E-2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37427031</v>
      </c>
      <c r="E64" s="33">
        <v>37427031</v>
      </c>
      <c r="F64" s="33">
        <v>11967534</v>
      </c>
      <c r="G64" s="38">
        <f t="shared" si="8"/>
        <v>0.31975643486121036</v>
      </c>
      <c r="H64" s="33">
        <v>11291087</v>
      </c>
      <c r="I64" s="38">
        <f t="shared" si="9"/>
        <v>0.30168267955852551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23258621</v>
      </c>
      <c r="O64" s="38">
        <f t="shared" si="13"/>
        <v>0.62143911441973587</v>
      </c>
      <c r="P64" s="33">
        <v>18518021</v>
      </c>
      <c r="Q64" s="33">
        <v>40003880</v>
      </c>
      <c r="R64" s="33">
        <v>40003880</v>
      </c>
      <c r="S64" s="33">
        <v>14171759</v>
      </c>
      <c r="T64" s="38">
        <f t="shared" si="14"/>
        <v>0.3542596118176537</v>
      </c>
      <c r="U64" s="38">
        <f t="shared" si="15"/>
        <v>-0.39026492085736375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4479191</v>
      </c>
      <c r="E65" s="33">
        <v>4479191</v>
      </c>
      <c r="F65" s="33">
        <v>466692</v>
      </c>
      <c r="G65" s="38">
        <f t="shared" si="8"/>
        <v>0.10419113630117581</v>
      </c>
      <c r="H65" s="33">
        <v>944001</v>
      </c>
      <c r="I65" s="38">
        <f t="shared" si="9"/>
        <v>0.2107525667023353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1410693</v>
      </c>
      <c r="O65" s="38">
        <f t="shared" si="13"/>
        <v>0.3149437030035111</v>
      </c>
      <c r="P65" s="33">
        <v>456187</v>
      </c>
      <c r="Q65" s="33">
        <v>5942148</v>
      </c>
      <c r="R65" s="33">
        <v>5942148</v>
      </c>
      <c r="S65" s="33">
        <v>51423</v>
      </c>
      <c r="T65" s="38">
        <f t="shared" si="14"/>
        <v>8.6539413020342137E-3</v>
      </c>
      <c r="U65" s="38">
        <f t="shared" si="15"/>
        <v>1.0693290251585426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4931955</v>
      </c>
      <c r="E66" s="33">
        <v>4931955</v>
      </c>
      <c r="F66" s="33">
        <v>1331072</v>
      </c>
      <c r="G66" s="38">
        <f t="shared" si="8"/>
        <v>0.26988729621417878</v>
      </c>
      <c r="H66" s="33">
        <v>1534148</v>
      </c>
      <c r="I66" s="38">
        <f t="shared" si="9"/>
        <v>0.31106285438532993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2865220</v>
      </c>
      <c r="O66" s="38">
        <f t="shared" si="13"/>
        <v>0.58095015059950872</v>
      </c>
      <c r="P66" s="33">
        <v>2886313</v>
      </c>
      <c r="Q66" s="33">
        <v>6336750</v>
      </c>
      <c r="R66" s="33">
        <v>6336750</v>
      </c>
      <c r="S66" s="33">
        <v>1574384</v>
      </c>
      <c r="T66" s="38">
        <f t="shared" si="14"/>
        <v>0.2484529135597901</v>
      </c>
      <c r="U66" s="38">
        <f t="shared" si="15"/>
        <v>-0.46847483277108204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537463138</v>
      </c>
      <c r="E67" s="33">
        <v>537463138</v>
      </c>
      <c r="F67" s="33">
        <v>125135975</v>
      </c>
      <c r="G67" s="38">
        <f t="shared" si="8"/>
        <v>0.23282708366875943</v>
      </c>
      <c r="H67" s="33">
        <v>137971454</v>
      </c>
      <c r="I67" s="38">
        <f t="shared" si="9"/>
        <v>0.25670868241014139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263107429</v>
      </c>
      <c r="O67" s="38">
        <f t="shared" si="13"/>
        <v>0.48953576607890081</v>
      </c>
      <c r="P67" s="33">
        <v>247531045</v>
      </c>
      <c r="Q67" s="33">
        <v>507040696</v>
      </c>
      <c r="R67" s="33">
        <v>507040696</v>
      </c>
      <c r="S67" s="33">
        <v>125413258</v>
      </c>
      <c r="T67" s="38">
        <f t="shared" si="14"/>
        <v>0.24734357417338351</v>
      </c>
      <c r="U67" s="38">
        <f t="shared" si="15"/>
        <v>-0.44260949570992192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67831158</v>
      </c>
      <c r="E68" s="33">
        <v>67831158</v>
      </c>
      <c r="F68" s="33">
        <v>8225499</v>
      </c>
      <c r="G68" s="38">
        <f t="shared" si="8"/>
        <v>0.12126431631905797</v>
      </c>
      <c r="H68" s="33">
        <v>13795540</v>
      </c>
      <c r="I68" s="38">
        <f t="shared" si="9"/>
        <v>0.20338057622427735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22021039</v>
      </c>
      <c r="O68" s="38">
        <f t="shared" si="13"/>
        <v>0.32464489254333534</v>
      </c>
      <c r="P68" s="33">
        <v>26277898</v>
      </c>
      <c r="Q68" s="33">
        <v>62552132</v>
      </c>
      <c r="R68" s="33">
        <v>62552132</v>
      </c>
      <c r="S68" s="33">
        <v>15029127</v>
      </c>
      <c r="T68" s="38">
        <f t="shared" si="14"/>
        <v>0.24026562356020095</v>
      </c>
      <c r="U68" s="38">
        <f t="shared" si="15"/>
        <v>-0.47501356463138722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652132473</v>
      </c>
      <c r="E70" s="34">
        <f>SUM(E64:E69)</f>
        <v>652132473</v>
      </c>
      <c r="F70" s="34">
        <f>SUM(F64:F69)</f>
        <v>147126772</v>
      </c>
      <c r="G70" s="39">
        <f t="shared" si="8"/>
        <v>0.22560871922720524</v>
      </c>
      <c r="H70" s="34">
        <f>SUM(H64:H69)</f>
        <v>165536230</v>
      </c>
      <c r="I70" s="39">
        <f t="shared" si="9"/>
        <v>0.25383834857737564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312663002</v>
      </c>
      <c r="O70" s="39">
        <f t="shared" si="13"/>
        <v>0.47944706780458085</v>
      </c>
      <c r="P70" s="34">
        <f>SUM(P64:P69)</f>
        <v>295669464</v>
      </c>
      <c r="Q70" s="34">
        <f>SUM(Q64:Q69)</f>
        <v>621875606</v>
      </c>
      <c r="R70" s="34">
        <f>SUM(R64:R69)</f>
        <v>621875606</v>
      </c>
      <c r="S70" s="34">
        <f>SUM(S64:S69)</f>
        <v>156239951</v>
      </c>
      <c r="T70" s="39">
        <f t="shared" si="14"/>
        <v>0.25123987738473857</v>
      </c>
      <c r="U70" s="39">
        <f t="shared" si="15"/>
        <v>-0.4401307873984579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106907543</v>
      </c>
      <c r="E71" s="33">
        <v>106907543</v>
      </c>
      <c r="F71" s="33">
        <v>34378005</v>
      </c>
      <c r="G71" s="38">
        <f t="shared" si="8"/>
        <v>0.32156762783333259</v>
      </c>
      <c r="H71" s="33">
        <v>16399160</v>
      </c>
      <c r="I71" s="38">
        <f t="shared" si="9"/>
        <v>0.15339572437840052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50777165</v>
      </c>
      <c r="O71" s="38">
        <f t="shared" si="13"/>
        <v>0.47496335221173308</v>
      </c>
      <c r="P71" s="33">
        <v>46242131</v>
      </c>
      <c r="Q71" s="33">
        <v>94088856</v>
      </c>
      <c r="R71" s="33">
        <v>94088856</v>
      </c>
      <c r="S71" s="33">
        <v>19075903</v>
      </c>
      <c r="T71" s="38">
        <f t="shared" si="14"/>
        <v>0.20274348962219288</v>
      </c>
      <c r="U71" s="38">
        <f t="shared" si="15"/>
        <v>-0.64536322947573499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82135160</v>
      </c>
      <c r="E72" s="33">
        <v>82135160</v>
      </c>
      <c r="F72" s="33">
        <v>22126932</v>
      </c>
      <c r="G72" s="38">
        <f t="shared" si="8"/>
        <v>0.26939658971870267</v>
      </c>
      <c r="H72" s="33">
        <v>23451807</v>
      </c>
      <c r="I72" s="38">
        <f t="shared" si="9"/>
        <v>0.28552701425309207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45578739</v>
      </c>
      <c r="O72" s="38">
        <f t="shared" si="13"/>
        <v>0.55492360397179474</v>
      </c>
      <c r="P72" s="33">
        <v>47344512</v>
      </c>
      <c r="Q72" s="33">
        <v>77486000</v>
      </c>
      <c r="R72" s="33">
        <v>77486000</v>
      </c>
      <c r="S72" s="33">
        <v>23197808</v>
      </c>
      <c r="T72" s="38">
        <f t="shared" si="14"/>
        <v>0.2993806365020778</v>
      </c>
      <c r="U72" s="38">
        <f t="shared" si="15"/>
        <v>-0.5046562735718978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108023820</v>
      </c>
      <c r="E73" s="33">
        <v>108023820</v>
      </c>
      <c r="F73" s="33">
        <v>21334873</v>
      </c>
      <c r="G73" s="38">
        <f t="shared" si="8"/>
        <v>0.19750156030401442</v>
      </c>
      <c r="H73" s="33">
        <v>17002643</v>
      </c>
      <c r="I73" s="38">
        <f t="shared" si="9"/>
        <v>0.15739716481050198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38337516</v>
      </c>
      <c r="O73" s="38">
        <f t="shared" si="13"/>
        <v>0.35489872511451642</v>
      </c>
      <c r="P73" s="33">
        <v>25666275</v>
      </c>
      <c r="Q73" s="33">
        <v>104369196</v>
      </c>
      <c r="R73" s="33">
        <v>104369196</v>
      </c>
      <c r="S73" s="33">
        <v>13055939</v>
      </c>
      <c r="T73" s="38">
        <f t="shared" si="14"/>
        <v>0.12509379683254435</v>
      </c>
      <c r="U73" s="38">
        <f t="shared" si="15"/>
        <v>-0.33754925481005715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119045272</v>
      </c>
      <c r="E74" s="33">
        <v>119045272</v>
      </c>
      <c r="F74" s="33">
        <v>25754008</v>
      </c>
      <c r="G74" s="38">
        <f t="shared" si="8"/>
        <v>0.21633793234560378</v>
      </c>
      <c r="H74" s="33">
        <v>26275844</v>
      </c>
      <c r="I74" s="38">
        <f t="shared" si="9"/>
        <v>0.2207214411673569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52029852</v>
      </c>
      <c r="O74" s="38">
        <f t="shared" si="13"/>
        <v>0.4370593735129607</v>
      </c>
      <c r="P74" s="33">
        <v>40766860</v>
      </c>
      <c r="Q74" s="33">
        <v>109266478</v>
      </c>
      <c r="R74" s="33">
        <v>109266478</v>
      </c>
      <c r="S74" s="33">
        <v>22759765</v>
      </c>
      <c r="T74" s="38">
        <f t="shared" si="14"/>
        <v>0.20829595148111207</v>
      </c>
      <c r="U74" s="38">
        <f t="shared" si="15"/>
        <v>-0.35546068546853993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13228331</v>
      </c>
      <c r="E75" s="33">
        <v>13228331</v>
      </c>
      <c r="F75" s="33">
        <v>2292706</v>
      </c>
      <c r="G75" s="38">
        <f t="shared" si="8"/>
        <v>0.17331785846604533</v>
      </c>
      <c r="H75" s="33">
        <v>2455575</v>
      </c>
      <c r="I75" s="38">
        <f t="shared" si="9"/>
        <v>0.18562999368552238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4748281</v>
      </c>
      <c r="O75" s="38">
        <f t="shared" si="13"/>
        <v>0.35894785215156771</v>
      </c>
      <c r="P75" s="33">
        <v>5069492</v>
      </c>
      <c r="Q75" s="33">
        <v>13545009</v>
      </c>
      <c r="R75" s="33">
        <v>13545009</v>
      </c>
      <c r="S75" s="33">
        <v>2895123</v>
      </c>
      <c r="T75" s="38">
        <f t="shared" si="14"/>
        <v>0.21374094325075754</v>
      </c>
      <c r="U75" s="38">
        <f t="shared" si="15"/>
        <v>-0.51561714664901337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55232099</v>
      </c>
      <c r="E76" s="33">
        <v>55232099</v>
      </c>
      <c r="F76" s="33">
        <v>2028461</v>
      </c>
      <c r="G76" s="38">
        <f t="shared" si="8"/>
        <v>3.6726125509008813E-2</v>
      </c>
      <c r="H76" s="33">
        <v>2070313</v>
      </c>
      <c r="I76" s="38">
        <f t="shared" si="9"/>
        <v>3.7483873281730612E-2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4098774</v>
      </c>
      <c r="O76" s="38">
        <f t="shared" si="13"/>
        <v>7.4209998790739418E-2</v>
      </c>
      <c r="P76" s="33">
        <v>12593106</v>
      </c>
      <c r="Q76" s="33">
        <v>57399974</v>
      </c>
      <c r="R76" s="33">
        <v>57399974</v>
      </c>
      <c r="S76" s="33">
        <v>12593106</v>
      </c>
      <c r="T76" s="38">
        <f t="shared" si="14"/>
        <v>0.21939218996858778</v>
      </c>
      <c r="U76" s="38">
        <f t="shared" si="15"/>
        <v>-0.83559949388181121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484572225</v>
      </c>
      <c r="E78" s="34">
        <f>SUM(E71:E77)</f>
        <v>484572225</v>
      </c>
      <c r="F78" s="34">
        <f>SUM(F71:F77)</f>
        <v>107914985</v>
      </c>
      <c r="G78" s="39">
        <f t="shared" si="8"/>
        <v>0.22270154877325046</v>
      </c>
      <c r="H78" s="34">
        <f>SUM(H71:H77)</f>
        <v>87655342</v>
      </c>
      <c r="I78" s="39">
        <f t="shared" si="9"/>
        <v>0.18089221271400771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195570327</v>
      </c>
      <c r="O78" s="39">
        <f t="shared" si="13"/>
        <v>0.40359376148725817</v>
      </c>
      <c r="P78" s="34">
        <f>SUM(P71:P77)</f>
        <v>177682376</v>
      </c>
      <c r="Q78" s="34">
        <f>SUM(Q71:Q77)</f>
        <v>456155513</v>
      </c>
      <c r="R78" s="34">
        <f>SUM(R71:R77)</f>
        <v>456155513</v>
      </c>
      <c r="S78" s="34">
        <f>SUM(S71:S77)</f>
        <v>93577644</v>
      </c>
      <c r="T78" s="39">
        <f t="shared" si="14"/>
        <v>0.20514416976913749</v>
      </c>
      <c r="U78" s="39">
        <f t="shared" si="15"/>
        <v>-0.50667396523333297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198308029</v>
      </c>
      <c r="E79" s="33">
        <v>198308029</v>
      </c>
      <c r="F79" s="33">
        <v>42437029</v>
      </c>
      <c r="G79" s="38">
        <f t="shared" si="8"/>
        <v>0.21399551603631742</v>
      </c>
      <c r="H79" s="33">
        <v>45414636</v>
      </c>
      <c r="I79" s="38">
        <f t="shared" si="9"/>
        <v>0.22901057626869964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87851665</v>
      </c>
      <c r="O79" s="38">
        <f t="shared" si="13"/>
        <v>0.44300609230501709</v>
      </c>
      <c r="P79" s="33">
        <v>66831599</v>
      </c>
      <c r="Q79" s="33">
        <v>176835572</v>
      </c>
      <c r="R79" s="33">
        <v>176835572</v>
      </c>
      <c r="S79" s="33">
        <v>31444357</v>
      </c>
      <c r="T79" s="38">
        <f t="shared" si="14"/>
        <v>0.17781692136014354</v>
      </c>
      <c r="U79" s="38">
        <f t="shared" si="15"/>
        <v>-0.32046162773989595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90257838</v>
      </c>
      <c r="E80" s="33">
        <v>90257838</v>
      </c>
      <c r="F80" s="33">
        <v>22618933</v>
      </c>
      <c r="G80" s="38">
        <f t="shared" si="8"/>
        <v>0.25060353207219521</v>
      </c>
      <c r="H80" s="33">
        <v>22040695</v>
      </c>
      <c r="I80" s="38">
        <f t="shared" si="9"/>
        <v>0.24419701921067508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44659628</v>
      </c>
      <c r="O80" s="38">
        <f t="shared" si="13"/>
        <v>0.49480055128287032</v>
      </c>
      <c r="P80" s="33">
        <v>40474313</v>
      </c>
      <c r="Q80" s="33">
        <v>87777109</v>
      </c>
      <c r="R80" s="33">
        <v>87777109</v>
      </c>
      <c r="S80" s="33">
        <v>22971339</v>
      </c>
      <c r="T80" s="38">
        <f t="shared" si="14"/>
        <v>0.26170079262920359</v>
      </c>
      <c r="U80" s="38">
        <f t="shared" si="15"/>
        <v>-0.45543992309393866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551156830</v>
      </c>
      <c r="E81" s="33">
        <v>551156830</v>
      </c>
      <c r="F81" s="33">
        <v>143421198</v>
      </c>
      <c r="G81" s="38">
        <f t="shared" si="8"/>
        <v>0.26021848989878255</v>
      </c>
      <c r="H81" s="33">
        <v>136724302</v>
      </c>
      <c r="I81" s="38">
        <f t="shared" si="9"/>
        <v>0.24806787207916847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280145500</v>
      </c>
      <c r="O81" s="38">
        <f t="shared" si="13"/>
        <v>0.50828636197795096</v>
      </c>
      <c r="P81" s="33">
        <v>188206144</v>
      </c>
      <c r="Q81" s="33">
        <v>547016570</v>
      </c>
      <c r="R81" s="33">
        <v>547016570</v>
      </c>
      <c r="S81" s="33">
        <v>89182538</v>
      </c>
      <c r="T81" s="38">
        <f t="shared" si="14"/>
        <v>0.16303443605008164</v>
      </c>
      <c r="U81" s="38">
        <f t="shared" si="15"/>
        <v>-0.27353964597457558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57314610</v>
      </c>
      <c r="E82" s="33">
        <v>57314610</v>
      </c>
      <c r="F82" s="33">
        <v>13292646</v>
      </c>
      <c r="G82" s="38">
        <f t="shared" si="8"/>
        <v>0.23192421618152859</v>
      </c>
      <c r="H82" s="33">
        <v>11900994</v>
      </c>
      <c r="I82" s="38">
        <f t="shared" si="9"/>
        <v>0.20764328676405544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25193640</v>
      </c>
      <c r="O82" s="38">
        <f t="shared" si="13"/>
        <v>0.43956750294558405</v>
      </c>
      <c r="P82" s="33">
        <v>9550015</v>
      </c>
      <c r="Q82" s="33">
        <v>66107646</v>
      </c>
      <c r="R82" s="33">
        <v>66107646</v>
      </c>
      <c r="S82" s="33">
        <v>2336966</v>
      </c>
      <c r="T82" s="38">
        <f t="shared" si="14"/>
        <v>3.5350918409649622E-2</v>
      </c>
      <c r="U82" s="38">
        <f t="shared" si="15"/>
        <v>0.2461754248553536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897037307</v>
      </c>
      <c r="E84" s="34">
        <f>SUM(E79:E83)</f>
        <v>897037307</v>
      </c>
      <c r="F84" s="34">
        <f>SUM(F79:F83)</f>
        <v>221769806</v>
      </c>
      <c r="G84" s="39">
        <f t="shared" si="8"/>
        <v>0.24722472997435768</v>
      </c>
      <c r="H84" s="34">
        <f>SUM(H79:H83)</f>
        <v>216080627</v>
      </c>
      <c r="I84" s="39">
        <f t="shared" si="9"/>
        <v>0.24088254224637282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437850433</v>
      </c>
      <c r="O84" s="39">
        <f t="shared" si="13"/>
        <v>0.48810727222073053</v>
      </c>
      <c r="P84" s="34">
        <f>SUM(P79:P83)</f>
        <v>305062071</v>
      </c>
      <c r="Q84" s="34">
        <f>SUM(Q79:Q83)</f>
        <v>877736897</v>
      </c>
      <c r="R84" s="34">
        <f>SUM(R79:R83)</f>
        <v>877736897</v>
      </c>
      <c r="S84" s="34">
        <f>SUM(S79:S83)</f>
        <v>145935200</v>
      </c>
      <c r="T84" s="39">
        <f t="shared" si="14"/>
        <v>0.16626303451386071</v>
      </c>
      <c r="U84" s="39">
        <f t="shared" si="15"/>
        <v>-0.2916830784906066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3616991871</v>
      </c>
      <c r="E85" s="34">
        <f>SUM(E57,E59:E62,E64:E69,E71:E77,E79:E83)</f>
        <v>3616991871</v>
      </c>
      <c r="F85" s="34">
        <f>SUM(F57,F59:F62,F64:F69,F71:F77,F79:F83)</f>
        <v>814168381</v>
      </c>
      <c r="G85" s="39">
        <f t="shared" si="8"/>
        <v>0.2250954411945926</v>
      </c>
      <c r="H85" s="34">
        <f>SUM(H57,H59:H62,H64:H69,H71:H77,H79:H83)</f>
        <v>889264735</v>
      </c>
      <c r="I85" s="39">
        <f t="shared" si="9"/>
        <v>0.24585754315066857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1703433116</v>
      </c>
      <c r="O85" s="39">
        <f t="shared" si="13"/>
        <v>0.47095298434526117</v>
      </c>
      <c r="P85" s="34">
        <f>SUM(P57,P59:P62,P64:P69,P71:P77,P79:P83)</f>
        <v>1496331660</v>
      </c>
      <c r="Q85" s="34">
        <f>SUM(Q57,Q59:Q62,Q64:Q69,Q71:Q77,Q79:Q83)</f>
        <v>3458576364</v>
      </c>
      <c r="R85" s="34">
        <f>SUM(R57,R59:R62,R64:R69,R71:R77,R79:R83)</f>
        <v>3458576364</v>
      </c>
      <c r="S85" s="34">
        <f>SUM(S57,S59:S62,S64:S69,S71:S77,S79:S83)</f>
        <v>746965799</v>
      </c>
      <c r="T85" s="39">
        <f t="shared" si="14"/>
        <v>0.21597493314737751</v>
      </c>
      <c r="U85" s="39">
        <f t="shared" si="15"/>
        <v>-0.40570345547590703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7534069831</v>
      </c>
      <c r="E88" s="33">
        <v>7534069831</v>
      </c>
      <c r="F88" s="33">
        <v>2203450655</v>
      </c>
      <c r="G88" s="38">
        <f t="shared" ref="G88:G99" si="16">IF(($D88      =0),0,($F88      /$D88      ))</f>
        <v>0.29246485690026253</v>
      </c>
      <c r="H88" s="33">
        <v>1990694661</v>
      </c>
      <c r="I88" s="38">
        <f t="shared" ref="I88:I99" si="17">IF(($D88      =0),0,($H88      /$D88      ))</f>
        <v>0.26422567160301652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4194145316</v>
      </c>
      <c r="O88" s="38">
        <f t="shared" ref="O88:O99" si="21">IF(($D88      =0),0,($N88      /$D88      ))</f>
        <v>0.55669052850327905</v>
      </c>
      <c r="P88" s="33">
        <v>3948778531</v>
      </c>
      <c r="Q88" s="33">
        <v>7885578420</v>
      </c>
      <c r="R88" s="33">
        <v>7885578420</v>
      </c>
      <c r="S88" s="33">
        <v>2042047033</v>
      </c>
      <c r="T88" s="38">
        <f t="shared" ref="T88:T99" si="22">IF(($Q88      =0),0,($S88      /$Q88      ))</f>
        <v>0.25895970139879732</v>
      </c>
      <c r="U88" s="38">
        <f t="shared" ref="U88:U99" si="23">IF(($P88      =0),0,(($H88      /$P88      )-1))</f>
        <v>-0.49587077488089193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0</v>
      </c>
      <c r="E89" s="33">
        <v>0</v>
      </c>
      <c r="F89" s="33">
        <v>0</v>
      </c>
      <c r="G89" s="38">
        <f t="shared" si="16"/>
        <v>0</v>
      </c>
      <c r="H89" s="33">
        <v>0</v>
      </c>
      <c r="I89" s="38">
        <f t="shared" si="17"/>
        <v>0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0</v>
      </c>
      <c r="O89" s="38">
        <f t="shared" si="21"/>
        <v>0</v>
      </c>
      <c r="P89" s="33">
        <v>0</v>
      </c>
      <c r="Q89" s="33">
        <v>0</v>
      </c>
      <c r="R89" s="33">
        <v>0</v>
      </c>
      <c r="S89" s="33">
        <v>0</v>
      </c>
      <c r="T89" s="38">
        <f t="shared" si="22"/>
        <v>0</v>
      </c>
      <c r="U89" s="38">
        <f t="shared" si="23"/>
        <v>0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5193511811</v>
      </c>
      <c r="E90" s="33">
        <v>5193511811</v>
      </c>
      <c r="F90" s="33">
        <v>1362205030</v>
      </c>
      <c r="G90" s="38">
        <f t="shared" si="16"/>
        <v>0.26228977223365746</v>
      </c>
      <c r="H90" s="33">
        <v>1320564722</v>
      </c>
      <c r="I90" s="38">
        <f t="shared" si="17"/>
        <v>0.25427201671189192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2682769752</v>
      </c>
      <c r="O90" s="38">
        <f t="shared" si="21"/>
        <v>0.51656178894554938</v>
      </c>
      <c r="P90" s="33">
        <v>2190125172</v>
      </c>
      <c r="Q90" s="33">
        <v>5103449044</v>
      </c>
      <c r="R90" s="33">
        <v>5103449044</v>
      </c>
      <c r="S90" s="33">
        <v>1180726826</v>
      </c>
      <c r="T90" s="38">
        <f t="shared" si="22"/>
        <v>0.23135860000172856</v>
      </c>
      <c r="U90" s="38">
        <f t="shared" si="23"/>
        <v>-0.39703687310526015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12727581642</v>
      </c>
      <c r="E91" s="34">
        <f>SUM(E88:E90)</f>
        <v>12727581642</v>
      </c>
      <c r="F91" s="34">
        <f>SUM(F88:F90)</f>
        <v>3565655685</v>
      </c>
      <c r="G91" s="39">
        <f t="shared" si="16"/>
        <v>0.28015186115433133</v>
      </c>
      <c r="H91" s="34">
        <f>SUM(H88:H90)</f>
        <v>3311259383</v>
      </c>
      <c r="I91" s="39">
        <f t="shared" si="17"/>
        <v>0.26016406542411086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6876915068</v>
      </c>
      <c r="O91" s="39">
        <f t="shared" si="21"/>
        <v>0.54031592657844218</v>
      </c>
      <c r="P91" s="34">
        <f>SUM(P88:P90)</f>
        <v>6138903703</v>
      </c>
      <c r="Q91" s="34">
        <f>SUM(Q88:Q90)</f>
        <v>12989027464</v>
      </c>
      <c r="R91" s="34">
        <f>SUM(R88:R90)</f>
        <v>12989027464</v>
      </c>
      <c r="S91" s="34">
        <f>SUM(S88:S90)</f>
        <v>3222773859</v>
      </c>
      <c r="T91" s="39">
        <f t="shared" si="22"/>
        <v>0.24811510083662103</v>
      </c>
      <c r="U91" s="39">
        <f t="shared" si="23"/>
        <v>-0.46061063290798454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956101043</v>
      </c>
      <c r="E92" s="33">
        <v>956101043</v>
      </c>
      <c r="F92" s="33">
        <v>237101122</v>
      </c>
      <c r="G92" s="38">
        <f t="shared" si="16"/>
        <v>0.24798751526934587</v>
      </c>
      <c r="H92" s="33">
        <v>183133687</v>
      </c>
      <c r="I92" s="38">
        <f t="shared" si="17"/>
        <v>0.19154218933322512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420234809</v>
      </c>
      <c r="O92" s="38">
        <f t="shared" si="21"/>
        <v>0.43952970460257096</v>
      </c>
      <c r="P92" s="33">
        <v>467085189</v>
      </c>
      <c r="Q92" s="33">
        <v>838015279</v>
      </c>
      <c r="R92" s="33">
        <v>838015279</v>
      </c>
      <c r="S92" s="33">
        <v>233617345</v>
      </c>
      <c r="T92" s="38">
        <f t="shared" si="22"/>
        <v>0.27877456515921112</v>
      </c>
      <c r="U92" s="38">
        <f t="shared" si="23"/>
        <v>-0.60792229915900842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291005009</v>
      </c>
      <c r="E93" s="33">
        <v>291005009</v>
      </c>
      <c r="F93" s="33">
        <v>66745120</v>
      </c>
      <c r="G93" s="38">
        <f t="shared" si="16"/>
        <v>0.2293607255399511</v>
      </c>
      <c r="H93" s="33">
        <v>68228389</v>
      </c>
      <c r="I93" s="38">
        <f t="shared" si="17"/>
        <v>0.23445778213391508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134973509</v>
      </c>
      <c r="O93" s="38">
        <f t="shared" si="21"/>
        <v>0.46381850767386618</v>
      </c>
      <c r="P93" s="33">
        <v>149914525</v>
      </c>
      <c r="Q93" s="33">
        <v>288588541</v>
      </c>
      <c r="R93" s="33">
        <v>288588541</v>
      </c>
      <c r="S93" s="33">
        <v>75251077</v>
      </c>
      <c r="T93" s="38">
        <f t="shared" si="22"/>
        <v>0.26075559597496284</v>
      </c>
      <c r="U93" s="38">
        <f t="shared" si="23"/>
        <v>-0.5448847334839636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171872060</v>
      </c>
      <c r="E94" s="33">
        <v>171872060</v>
      </c>
      <c r="F94" s="33">
        <v>39674531</v>
      </c>
      <c r="G94" s="38">
        <f t="shared" si="16"/>
        <v>0.23083758349088271</v>
      </c>
      <c r="H94" s="33">
        <v>41897419</v>
      </c>
      <c r="I94" s="38">
        <f t="shared" si="17"/>
        <v>0.24377097126781397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81571950</v>
      </c>
      <c r="O94" s="38">
        <f t="shared" si="21"/>
        <v>0.47460855475869668</v>
      </c>
      <c r="P94" s="33">
        <v>77196102</v>
      </c>
      <c r="Q94" s="33">
        <v>137055234</v>
      </c>
      <c r="R94" s="33">
        <v>137055234</v>
      </c>
      <c r="S94" s="33">
        <v>44913305</v>
      </c>
      <c r="T94" s="38">
        <f t="shared" si="22"/>
        <v>0.32770222405369792</v>
      </c>
      <c r="U94" s="38">
        <f t="shared" si="23"/>
        <v>-0.45725991449671899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1418978112</v>
      </c>
      <c r="E96" s="34">
        <f>SUM(E92:E95)</f>
        <v>1418978112</v>
      </c>
      <c r="F96" s="34">
        <f>SUM(F92:F95)</f>
        <v>343520773</v>
      </c>
      <c r="G96" s="39">
        <f t="shared" si="16"/>
        <v>0.24209025501867643</v>
      </c>
      <c r="H96" s="34">
        <f>SUM(H92:H95)</f>
        <v>293259495</v>
      </c>
      <c r="I96" s="39">
        <f t="shared" si="17"/>
        <v>0.20666949864833434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636780268</v>
      </c>
      <c r="O96" s="39">
        <f t="shared" si="21"/>
        <v>0.44875975366701076</v>
      </c>
      <c r="P96" s="34">
        <f>SUM(P92:P95)</f>
        <v>694195816</v>
      </c>
      <c r="Q96" s="34">
        <f>SUM(Q92:Q95)</f>
        <v>1263659054</v>
      </c>
      <c r="R96" s="34">
        <f>SUM(R92:R95)</f>
        <v>1263659054</v>
      </c>
      <c r="S96" s="34">
        <f>SUM(S92:S95)</f>
        <v>353781727</v>
      </c>
      <c r="T96" s="39">
        <f t="shared" si="22"/>
        <v>0.27996612367880047</v>
      </c>
      <c r="U96" s="39">
        <f t="shared" si="23"/>
        <v>-0.57755508137490708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431389075</v>
      </c>
      <c r="E97" s="33">
        <v>431389075</v>
      </c>
      <c r="F97" s="33">
        <v>110003232</v>
      </c>
      <c r="G97" s="38">
        <f t="shared" si="16"/>
        <v>0.25499772334290105</v>
      </c>
      <c r="H97" s="33">
        <v>110715880</v>
      </c>
      <c r="I97" s="38">
        <f t="shared" si="17"/>
        <v>0.25664970769136886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220719112</v>
      </c>
      <c r="O97" s="38">
        <f t="shared" si="21"/>
        <v>0.51164743103426991</v>
      </c>
      <c r="P97" s="33">
        <v>225392052</v>
      </c>
      <c r="Q97" s="33">
        <v>490962005</v>
      </c>
      <c r="R97" s="33">
        <v>490962005</v>
      </c>
      <c r="S97" s="33">
        <v>119995253</v>
      </c>
      <c r="T97" s="38">
        <f t="shared" si="22"/>
        <v>0.244408430342792</v>
      </c>
      <c r="U97" s="38">
        <f t="shared" si="23"/>
        <v>-0.50878534084245342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421026516</v>
      </c>
      <c r="E98" s="33">
        <v>421026516</v>
      </c>
      <c r="F98" s="33">
        <v>110450431</v>
      </c>
      <c r="G98" s="38">
        <f t="shared" si="16"/>
        <v>0.26233604488701612</v>
      </c>
      <c r="H98" s="33">
        <v>104986397</v>
      </c>
      <c r="I98" s="38">
        <f t="shared" si="17"/>
        <v>0.2493581591901447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215436828</v>
      </c>
      <c r="O98" s="38">
        <f t="shared" si="21"/>
        <v>0.51169420407716082</v>
      </c>
      <c r="P98" s="33">
        <v>930823498</v>
      </c>
      <c r="Q98" s="33">
        <v>417984103</v>
      </c>
      <c r="R98" s="33">
        <v>417984103</v>
      </c>
      <c r="S98" s="33">
        <v>101118298</v>
      </c>
      <c r="T98" s="38">
        <f t="shared" si="22"/>
        <v>0.24191900427371038</v>
      </c>
      <c r="U98" s="38">
        <f t="shared" si="23"/>
        <v>-0.88721127343091633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371828746</v>
      </c>
      <c r="E99" s="33">
        <v>371828746</v>
      </c>
      <c r="F99" s="33">
        <v>82269990</v>
      </c>
      <c r="G99" s="38">
        <f t="shared" si="16"/>
        <v>0.22125774536001044</v>
      </c>
      <c r="H99" s="33">
        <v>83120785</v>
      </c>
      <c r="I99" s="38">
        <f t="shared" si="17"/>
        <v>0.22354588206044726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165390775</v>
      </c>
      <c r="O99" s="38">
        <f t="shared" si="21"/>
        <v>0.4448036274204577</v>
      </c>
      <c r="P99" s="33">
        <v>148638536</v>
      </c>
      <c r="Q99" s="33">
        <v>386373096</v>
      </c>
      <c r="R99" s="33">
        <v>386373096</v>
      </c>
      <c r="S99" s="33">
        <v>52882404</v>
      </c>
      <c r="T99" s="38">
        <f t="shared" si="22"/>
        <v>0.13686875340823421</v>
      </c>
      <c r="U99" s="38">
        <f t="shared" si="23"/>
        <v>-0.44078576635065891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1224244337</v>
      </c>
      <c r="E101" s="34">
        <f>SUM(E97:E100)</f>
        <v>1224244337</v>
      </c>
      <c r="F101" s="34">
        <f>SUM(F97:F100)</f>
        <v>302723653</v>
      </c>
      <c r="G101" s="39">
        <f>IF(($D101     =0),0,($F101     /$D101     ))</f>
        <v>0.24727388467388925</v>
      </c>
      <c r="H101" s="34">
        <f>SUM(H97:H100)</f>
        <v>298823062</v>
      </c>
      <c r="I101" s="39">
        <f>IF(($D101     =0),0,($H101     /$D101     ))</f>
        <v>0.24408776334000717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601546715</v>
      </c>
      <c r="O101" s="39">
        <f>IF(($D101     =0),0,($N101     /$D101     ))</f>
        <v>0.49136164801389642</v>
      </c>
      <c r="P101" s="34">
        <f>SUM(P97:P100)</f>
        <v>1304854086</v>
      </c>
      <c r="Q101" s="34">
        <f>SUM(Q97:Q100)</f>
        <v>1295319204</v>
      </c>
      <c r="R101" s="34">
        <f>SUM(R97:R100)</f>
        <v>1295319204</v>
      </c>
      <c r="S101" s="34">
        <f>SUM(S97:S100)</f>
        <v>273995955</v>
      </c>
      <c r="T101" s="39">
        <f>IF(($Q101     =0),0,($S101     /$Q101     ))</f>
        <v>0.21152774864596233</v>
      </c>
      <c r="U101" s="39">
        <f>IF(($P101     =0),0,(($H101     /$P101     )-1))</f>
        <v>-0.77099120491239359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15370804091</v>
      </c>
      <c r="E102" s="34">
        <f>SUM(E88:E90,E92:E95,E97:E100)</f>
        <v>15370804091</v>
      </c>
      <c r="F102" s="34">
        <f>SUM(F88:F90,F92:F95,F97:F100)</f>
        <v>4211900111</v>
      </c>
      <c r="G102" s="39">
        <f>IF(($D102     =0),0,($F102     /$D102     ))</f>
        <v>0.2740195038635731</v>
      </c>
      <c r="H102" s="34">
        <f>SUM(H88:H90,H92:H95,H97:H100)</f>
        <v>3903341940</v>
      </c>
      <c r="I102" s="39">
        <f>IF(($D102     =0),0,($H102     /$D102     ))</f>
        <v>0.25394520136298576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8115242051</v>
      </c>
      <c r="O102" s="39">
        <f>IF(($D102     =0),0,($N102     /$D102     ))</f>
        <v>0.52796470522655881</v>
      </c>
      <c r="P102" s="34">
        <f>SUM(P88:P90,P92:P95,P97:P100)</f>
        <v>8137953605</v>
      </c>
      <c r="Q102" s="34">
        <f>SUM(Q88:Q90,Q92:Q95,Q97:Q100)</f>
        <v>15548005722</v>
      </c>
      <c r="R102" s="34">
        <f>SUM(R88:R90,R92:R95,R97:R100)</f>
        <v>15548005722</v>
      </c>
      <c r="S102" s="34">
        <f>SUM(S88:S90,S92:S95,S97:S100)</f>
        <v>3850551541</v>
      </c>
      <c r="T102" s="39">
        <f>IF(($Q102     =0),0,($S102     /$Q102     ))</f>
        <v>0.24765565499834977</v>
      </c>
      <c r="U102" s="39">
        <f>IF(($P102     =0),0,(($H102     /$P102     )-1))</f>
        <v>-0.52035338004363074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6797108050</v>
      </c>
      <c r="E105" s="33">
        <v>6797108050</v>
      </c>
      <c r="F105" s="33">
        <v>1429931754</v>
      </c>
      <c r="G105" s="38">
        <f t="shared" ref="G105:G136" si="24">IF(($D105     =0),0,($F105     /$D105     ))</f>
        <v>0.21037355055728443</v>
      </c>
      <c r="H105" s="33">
        <v>1529785458</v>
      </c>
      <c r="I105" s="38">
        <f t="shared" ref="I105:I136" si="25">IF(($D105     =0),0,($H105     /$D105     ))</f>
        <v>0.22506416651711164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2959717212</v>
      </c>
      <c r="O105" s="38">
        <f t="shared" ref="O105:O136" si="29">IF(($D105     =0),0,($N105     /$D105     ))</f>
        <v>0.43543771707439605</v>
      </c>
      <c r="P105" s="33">
        <v>2864292248</v>
      </c>
      <c r="Q105" s="33">
        <v>6841458050</v>
      </c>
      <c r="R105" s="33">
        <v>6841458050</v>
      </c>
      <c r="S105" s="33">
        <v>1120846673</v>
      </c>
      <c r="T105" s="38">
        <f t="shared" ref="T105:T136" si="30">IF(($Q105     =0),0,($S105     /$Q105     ))</f>
        <v>0.16383154947504208</v>
      </c>
      <c r="U105" s="38">
        <f t="shared" ref="U105:U136" si="31">IF(($P105     =0),0,(($H105     /$P105     )-1))</f>
        <v>-0.46591153222295079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6797108050</v>
      </c>
      <c r="E106" s="34">
        <f>E105</f>
        <v>6797108050</v>
      </c>
      <c r="F106" s="34">
        <f>F105</f>
        <v>1429931754</v>
      </c>
      <c r="G106" s="39">
        <f t="shared" si="24"/>
        <v>0.21037355055728443</v>
      </c>
      <c r="H106" s="34">
        <f>H105</f>
        <v>1529785458</v>
      </c>
      <c r="I106" s="39">
        <f t="shared" si="25"/>
        <v>0.22506416651711164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2959717212</v>
      </c>
      <c r="O106" s="39">
        <f t="shared" si="29"/>
        <v>0.43543771707439605</v>
      </c>
      <c r="P106" s="34">
        <f>P105</f>
        <v>2864292248</v>
      </c>
      <c r="Q106" s="34">
        <f>Q105</f>
        <v>6841458050</v>
      </c>
      <c r="R106" s="34">
        <f>R105</f>
        <v>6841458050</v>
      </c>
      <c r="S106" s="34">
        <f>S105</f>
        <v>1120846673</v>
      </c>
      <c r="T106" s="39">
        <f t="shared" si="30"/>
        <v>0.16383154947504208</v>
      </c>
      <c r="U106" s="39">
        <f t="shared" si="31"/>
        <v>-0.46591153222295079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693167575</v>
      </c>
      <c r="E111" s="33">
        <v>693167575</v>
      </c>
      <c r="F111" s="33">
        <v>51223684</v>
      </c>
      <c r="G111" s="38">
        <f t="shared" si="24"/>
        <v>7.3897980585719114E-2</v>
      </c>
      <c r="H111" s="33">
        <v>64843567</v>
      </c>
      <c r="I111" s="38">
        <f t="shared" si="25"/>
        <v>9.3546740122689667E-2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116067251</v>
      </c>
      <c r="O111" s="38">
        <f t="shared" si="29"/>
        <v>0.1674447207084088</v>
      </c>
      <c r="P111" s="33">
        <v>113425689</v>
      </c>
      <c r="Q111" s="33">
        <v>809226629</v>
      </c>
      <c r="R111" s="33">
        <v>809226629</v>
      </c>
      <c r="S111" s="33">
        <v>63666714</v>
      </c>
      <c r="T111" s="38">
        <f t="shared" si="30"/>
        <v>7.8675999674746241E-2</v>
      </c>
      <c r="U111" s="38">
        <f t="shared" si="31"/>
        <v>-0.42831674577705237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693167575</v>
      </c>
      <c r="E112" s="34">
        <f>SUM(E107:E111)</f>
        <v>693167575</v>
      </c>
      <c r="F112" s="34">
        <f>SUM(F107:F111)</f>
        <v>51223684</v>
      </c>
      <c r="G112" s="39">
        <f t="shared" si="24"/>
        <v>7.3897980585719114E-2</v>
      </c>
      <c r="H112" s="34">
        <f>SUM(H107:H111)</f>
        <v>64843567</v>
      </c>
      <c r="I112" s="39">
        <f t="shared" si="25"/>
        <v>9.3546740122689667E-2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116067251</v>
      </c>
      <c r="O112" s="39">
        <f t="shared" si="29"/>
        <v>0.1674447207084088</v>
      </c>
      <c r="P112" s="34">
        <f>SUM(P107:P111)</f>
        <v>113425689</v>
      </c>
      <c r="Q112" s="34">
        <f>SUM(Q107:Q111)</f>
        <v>809226629</v>
      </c>
      <c r="R112" s="34">
        <f>SUM(R107:R111)</f>
        <v>809226629</v>
      </c>
      <c r="S112" s="34">
        <f>SUM(S107:S111)</f>
        <v>63666714</v>
      </c>
      <c r="T112" s="39">
        <f t="shared" si="30"/>
        <v>7.8675999674746241E-2</v>
      </c>
      <c r="U112" s="39">
        <f t="shared" si="31"/>
        <v>-0.42831674577705237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1046395219</v>
      </c>
      <c r="E117" s="33">
        <v>1046395219</v>
      </c>
      <c r="F117" s="33">
        <v>298139716</v>
      </c>
      <c r="G117" s="38">
        <f t="shared" si="24"/>
        <v>0.28492075516640908</v>
      </c>
      <c r="H117" s="33">
        <v>738415153</v>
      </c>
      <c r="I117" s="38">
        <f t="shared" si="25"/>
        <v>0.70567519766162079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1036554869</v>
      </c>
      <c r="O117" s="38">
        <f t="shared" si="29"/>
        <v>0.99059595282802992</v>
      </c>
      <c r="P117" s="33">
        <v>1548567707</v>
      </c>
      <c r="Q117" s="33">
        <v>1009109069</v>
      </c>
      <c r="R117" s="33">
        <v>1009109069</v>
      </c>
      <c r="S117" s="33">
        <v>311141615</v>
      </c>
      <c r="T117" s="38">
        <f t="shared" si="30"/>
        <v>0.30833298853248142</v>
      </c>
      <c r="U117" s="38">
        <f t="shared" si="31"/>
        <v>-0.523162500637113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349298455</v>
      </c>
      <c r="E120" s="33">
        <v>349298455</v>
      </c>
      <c r="F120" s="33">
        <v>93836756</v>
      </c>
      <c r="G120" s="38">
        <f t="shared" si="24"/>
        <v>0.26864348999196119</v>
      </c>
      <c r="H120" s="33">
        <v>81471899</v>
      </c>
      <c r="I120" s="38">
        <f t="shared" si="25"/>
        <v>0.23324437263829295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175308655</v>
      </c>
      <c r="O120" s="38">
        <f t="shared" si="29"/>
        <v>0.50188786263025409</v>
      </c>
      <c r="P120" s="33">
        <v>158493843</v>
      </c>
      <c r="Q120" s="33">
        <v>317901045</v>
      </c>
      <c r="R120" s="33">
        <v>317901045</v>
      </c>
      <c r="S120" s="33">
        <v>81456632</v>
      </c>
      <c r="T120" s="38">
        <f t="shared" si="30"/>
        <v>0.25623266510495429</v>
      </c>
      <c r="U120" s="38">
        <f t="shared" si="31"/>
        <v>-0.48596174174412565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1395693674</v>
      </c>
      <c r="E121" s="34">
        <f>SUM(E113:E120)</f>
        <v>1395693674</v>
      </c>
      <c r="F121" s="34">
        <f>SUM(F113:F120)</f>
        <v>391976472</v>
      </c>
      <c r="G121" s="39">
        <f t="shared" si="24"/>
        <v>0.28084706501292062</v>
      </c>
      <c r="H121" s="34">
        <f>SUM(H113:H120)</f>
        <v>819887052</v>
      </c>
      <c r="I121" s="39">
        <f t="shared" si="25"/>
        <v>0.58744054463630102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1211863524</v>
      </c>
      <c r="O121" s="39">
        <f t="shared" si="29"/>
        <v>0.86828760964922169</v>
      </c>
      <c r="P121" s="34">
        <f>SUM(P113:P120)</f>
        <v>1707061550</v>
      </c>
      <c r="Q121" s="34">
        <f>SUM(Q113:Q120)</f>
        <v>1327010114</v>
      </c>
      <c r="R121" s="34">
        <f>SUM(R113:R120)</f>
        <v>1327010114</v>
      </c>
      <c r="S121" s="34">
        <f>SUM(S113:S120)</f>
        <v>392598247</v>
      </c>
      <c r="T121" s="39">
        <f t="shared" si="30"/>
        <v>0.29585173681652888</v>
      </c>
      <c r="U121" s="39">
        <f t="shared" si="31"/>
        <v>-0.51970855883901779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312969984</v>
      </c>
      <c r="E125" s="33">
        <v>312969984</v>
      </c>
      <c r="F125" s="33">
        <v>78145499</v>
      </c>
      <c r="G125" s="38">
        <f t="shared" si="24"/>
        <v>0.24969007571026364</v>
      </c>
      <c r="H125" s="33">
        <v>73857150</v>
      </c>
      <c r="I125" s="38">
        <f t="shared" si="25"/>
        <v>0.23598796618144696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152002649</v>
      </c>
      <c r="O125" s="38">
        <f t="shared" si="29"/>
        <v>0.4856780418917106</v>
      </c>
      <c r="P125" s="33">
        <v>151489482</v>
      </c>
      <c r="Q125" s="33">
        <v>381029392</v>
      </c>
      <c r="R125" s="33">
        <v>381029392</v>
      </c>
      <c r="S125" s="33">
        <v>78657648</v>
      </c>
      <c r="T125" s="38">
        <f t="shared" si="30"/>
        <v>0.20643459442099943</v>
      </c>
      <c r="U125" s="38">
        <f t="shared" si="31"/>
        <v>-0.51246021159409594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312969984</v>
      </c>
      <c r="E126" s="34">
        <f>SUM(E122:E125)</f>
        <v>312969984</v>
      </c>
      <c r="F126" s="34">
        <f>SUM(F122:F125)</f>
        <v>78145499</v>
      </c>
      <c r="G126" s="39">
        <f t="shared" si="24"/>
        <v>0.24969007571026364</v>
      </c>
      <c r="H126" s="34">
        <f>SUM(H122:H125)</f>
        <v>73857150</v>
      </c>
      <c r="I126" s="39">
        <f t="shared" si="25"/>
        <v>0.23598796618144696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152002649</v>
      </c>
      <c r="O126" s="39">
        <f t="shared" si="29"/>
        <v>0.4856780418917106</v>
      </c>
      <c r="P126" s="34">
        <f>SUM(P122:P125)</f>
        <v>151489482</v>
      </c>
      <c r="Q126" s="34">
        <f>SUM(Q122:Q125)</f>
        <v>381029392</v>
      </c>
      <c r="R126" s="34">
        <f>SUM(R122:R125)</f>
        <v>381029392</v>
      </c>
      <c r="S126" s="34">
        <f>SUM(S122:S125)</f>
        <v>78657648</v>
      </c>
      <c r="T126" s="39">
        <f t="shared" si="30"/>
        <v>0.20643459442099943</v>
      </c>
      <c r="U126" s="39">
        <f t="shared" si="31"/>
        <v>-0.51246021159409594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93093560</v>
      </c>
      <c r="E131" s="33">
        <v>117093560</v>
      </c>
      <c r="F131" s="33">
        <v>29179021</v>
      </c>
      <c r="G131" s="38">
        <f t="shared" si="24"/>
        <v>0.31343758902334384</v>
      </c>
      <c r="H131" s="33">
        <v>30833705</v>
      </c>
      <c r="I131" s="38">
        <f t="shared" si="25"/>
        <v>0.33121200865022243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60012726</v>
      </c>
      <c r="O131" s="38">
        <f t="shared" si="29"/>
        <v>0.64464959767356622</v>
      </c>
      <c r="P131" s="33">
        <v>50834612</v>
      </c>
      <c r="Q131" s="33">
        <v>79061220</v>
      </c>
      <c r="R131" s="33">
        <v>79061220</v>
      </c>
      <c r="S131" s="33">
        <v>24936544</v>
      </c>
      <c r="T131" s="38">
        <f t="shared" si="30"/>
        <v>0.31540803443205151</v>
      </c>
      <c r="U131" s="38">
        <f t="shared" si="31"/>
        <v>-0.39345056867946582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93093560</v>
      </c>
      <c r="E132" s="34">
        <f>SUM(E127:E131)</f>
        <v>117093560</v>
      </c>
      <c r="F132" s="34">
        <f>SUM(F127:F131)</f>
        <v>29179021</v>
      </c>
      <c r="G132" s="39">
        <f t="shared" si="24"/>
        <v>0.31343758902334384</v>
      </c>
      <c r="H132" s="34">
        <f>SUM(H127:H131)</f>
        <v>30833705</v>
      </c>
      <c r="I132" s="39">
        <f t="shared" si="25"/>
        <v>0.33121200865022243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60012726</v>
      </c>
      <c r="O132" s="39">
        <f t="shared" si="29"/>
        <v>0.64464959767356622</v>
      </c>
      <c r="P132" s="34">
        <f>SUM(P127:P131)</f>
        <v>50834612</v>
      </c>
      <c r="Q132" s="34">
        <f>SUM(Q127:Q131)</f>
        <v>79061220</v>
      </c>
      <c r="R132" s="34">
        <f>SUM(R127:R131)</f>
        <v>79061220</v>
      </c>
      <c r="S132" s="34">
        <f>SUM(S127:S131)</f>
        <v>24936544</v>
      </c>
      <c r="T132" s="39">
        <f t="shared" si="30"/>
        <v>0.31540803443205151</v>
      </c>
      <c r="U132" s="39">
        <f t="shared" si="31"/>
        <v>-0.39345056867946582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314574058</v>
      </c>
      <c r="E133" s="33">
        <v>314574058</v>
      </c>
      <c r="F133" s="33">
        <v>100473174</v>
      </c>
      <c r="G133" s="38">
        <f t="shared" si="24"/>
        <v>0.31939434115701937</v>
      </c>
      <c r="H133" s="33">
        <v>69377320</v>
      </c>
      <c r="I133" s="38">
        <f t="shared" si="25"/>
        <v>0.22054367877976766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169850494</v>
      </c>
      <c r="O133" s="38">
        <f t="shared" si="29"/>
        <v>0.53993801993678703</v>
      </c>
      <c r="P133" s="33">
        <v>168194021</v>
      </c>
      <c r="Q133" s="33">
        <v>272240427</v>
      </c>
      <c r="R133" s="33">
        <v>272240427</v>
      </c>
      <c r="S133" s="33">
        <v>84493087</v>
      </c>
      <c r="T133" s="38">
        <f t="shared" si="30"/>
        <v>0.31036201320680412</v>
      </c>
      <c r="U133" s="38">
        <f t="shared" si="31"/>
        <v>-0.58751613411989245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59516924</v>
      </c>
      <c r="E136" s="33">
        <v>59516924</v>
      </c>
      <c r="F136" s="33">
        <v>24142159</v>
      </c>
      <c r="G136" s="38">
        <f t="shared" si="24"/>
        <v>0.40563519378118401</v>
      </c>
      <c r="H136" s="33">
        <v>24358576</v>
      </c>
      <c r="I136" s="38">
        <f t="shared" si="25"/>
        <v>0.40927142000819799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48500735</v>
      </c>
      <c r="O136" s="38">
        <f t="shared" si="29"/>
        <v>0.81490661378938201</v>
      </c>
      <c r="P136" s="33">
        <v>3838821</v>
      </c>
      <c r="Q136" s="33">
        <v>81617378</v>
      </c>
      <c r="R136" s="33">
        <v>81617378</v>
      </c>
      <c r="S136" s="33">
        <v>1904321</v>
      </c>
      <c r="T136" s="38">
        <f t="shared" si="30"/>
        <v>2.3332298177968912E-2</v>
      </c>
      <c r="U136" s="38">
        <f t="shared" si="31"/>
        <v>5.3453273804639494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374090982</v>
      </c>
      <c r="E137" s="34">
        <f>SUM(E133:E136)</f>
        <v>374090982</v>
      </c>
      <c r="F137" s="34">
        <f>SUM(F133:F136)</f>
        <v>124615333</v>
      </c>
      <c r="G137" s="39">
        <f t="shared" ref="G137:G170" si="32">IF(($D137     =0),0,($F137     /$D137     ))</f>
        <v>0.33311504151682547</v>
      </c>
      <c r="H137" s="34">
        <f>SUM(H133:H136)</f>
        <v>93735896</v>
      </c>
      <c r="I137" s="39">
        <f t="shared" ref="I137:I170" si="33">IF(($D137     =0),0,($H137     /$D137     ))</f>
        <v>0.2505697825134956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218351229</v>
      </c>
      <c r="O137" s="39">
        <f t="shared" ref="O137:O170" si="37">IF(($D137     =0),0,($N137     /$D137     ))</f>
        <v>0.58368482403032107</v>
      </c>
      <c r="P137" s="34">
        <f>SUM(P133:P136)</f>
        <v>172032842</v>
      </c>
      <c r="Q137" s="34">
        <f>SUM(Q133:Q136)</f>
        <v>353857805</v>
      </c>
      <c r="R137" s="34">
        <f>SUM(R133:R136)</f>
        <v>353857805</v>
      </c>
      <c r="S137" s="34">
        <f>SUM(S133:S136)</f>
        <v>86397408</v>
      </c>
      <c r="T137" s="39">
        <f t="shared" ref="T137:T170" si="38">IF(($Q137     =0),0,($S137     /$Q137     ))</f>
        <v>0.24415854837510226</v>
      </c>
      <c r="U137" s="39">
        <f t="shared" ref="U137:U170" si="39">IF(($P137     =0),0,(($H137     /$P137     )-1))</f>
        <v>-0.45512789935772846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41679202</v>
      </c>
      <c r="E140" s="33">
        <v>41679202</v>
      </c>
      <c r="F140" s="33">
        <v>11153401</v>
      </c>
      <c r="G140" s="38">
        <f t="shared" si="32"/>
        <v>0.26760111673923126</v>
      </c>
      <c r="H140" s="33">
        <v>13116843</v>
      </c>
      <c r="I140" s="38">
        <f t="shared" si="33"/>
        <v>0.31470955226062147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24270244</v>
      </c>
      <c r="O140" s="38">
        <f t="shared" si="37"/>
        <v>0.58231066899985273</v>
      </c>
      <c r="P140" s="33">
        <v>22813498</v>
      </c>
      <c r="Q140" s="33">
        <v>39317194</v>
      </c>
      <c r="R140" s="33">
        <v>39317194</v>
      </c>
      <c r="S140" s="33">
        <v>13203704</v>
      </c>
      <c r="T140" s="38">
        <f t="shared" si="38"/>
        <v>0.335825186303987</v>
      </c>
      <c r="U140" s="38">
        <f t="shared" si="39"/>
        <v>-0.42504025467729678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52697000</v>
      </c>
      <c r="E143" s="33">
        <v>52697000</v>
      </c>
      <c r="F143" s="33">
        <v>10120810</v>
      </c>
      <c r="G143" s="38">
        <f t="shared" si="32"/>
        <v>0.19205666356718598</v>
      </c>
      <c r="H143" s="33">
        <v>16023812</v>
      </c>
      <c r="I143" s="38">
        <f t="shared" si="33"/>
        <v>0.30407446344194167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26144622</v>
      </c>
      <c r="O143" s="38">
        <f t="shared" si="37"/>
        <v>0.49613112700912765</v>
      </c>
      <c r="P143" s="33">
        <v>20235939</v>
      </c>
      <c r="Q143" s="33">
        <v>50628699</v>
      </c>
      <c r="R143" s="33">
        <v>50628699</v>
      </c>
      <c r="S143" s="33">
        <v>11654258</v>
      </c>
      <c r="T143" s="38">
        <f t="shared" si="38"/>
        <v>0.23019074616157922</v>
      </c>
      <c r="U143" s="38">
        <f t="shared" si="39"/>
        <v>-0.20815080535674668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94376202</v>
      </c>
      <c r="E144" s="34">
        <f>SUM(E138:E143)</f>
        <v>94376202</v>
      </c>
      <c r="F144" s="34">
        <f>SUM(F138:F143)</f>
        <v>21274211</v>
      </c>
      <c r="G144" s="39">
        <f t="shared" si="32"/>
        <v>0.22541923227637409</v>
      </c>
      <c r="H144" s="34">
        <f>SUM(H138:H143)</f>
        <v>29140655</v>
      </c>
      <c r="I144" s="39">
        <f t="shared" si="33"/>
        <v>0.30877121967675708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50414866</v>
      </c>
      <c r="O144" s="39">
        <f t="shared" si="37"/>
        <v>0.5341904519531312</v>
      </c>
      <c r="P144" s="34">
        <f>SUM(P138:P143)</f>
        <v>43049437</v>
      </c>
      <c r="Q144" s="34">
        <f>SUM(Q138:Q143)</f>
        <v>89945893</v>
      </c>
      <c r="R144" s="34">
        <f>SUM(R138:R143)</f>
        <v>89945893</v>
      </c>
      <c r="S144" s="34">
        <f>SUM(S138:S143)</f>
        <v>24857962</v>
      </c>
      <c r="T144" s="39">
        <f t="shared" si="38"/>
        <v>0.27636572578138724</v>
      </c>
      <c r="U144" s="39">
        <f t="shared" si="39"/>
        <v>-0.32308859230841969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56213980</v>
      </c>
      <c r="E149" s="33">
        <v>56213980</v>
      </c>
      <c r="F149" s="33">
        <v>9853758</v>
      </c>
      <c r="G149" s="38">
        <f t="shared" si="32"/>
        <v>0.17529016803293415</v>
      </c>
      <c r="H149" s="33">
        <v>7608978</v>
      </c>
      <c r="I149" s="38">
        <f t="shared" si="33"/>
        <v>0.13535739686106552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17462736</v>
      </c>
      <c r="O149" s="38">
        <f t="shared" si="37"/>
        <v>0.31064756489399969</v>
      </c>
      <c r="P149" s="33">
        <v>25699201</v>
      </c>
      <c r="Q149" s="33">
        <v>59274506</v>
      </c>
      <c r="R149" s="33">
        <v>59274506</v>
      </c>
      <c r="S149" s="33">
        <v>14330644</v>
      </c>
      <c r="T149" s="38">
        <f t="shared" si="38"/>
        <v>0.24176741346439901</v>
      </c>
      <c r="U149" s="38">
        <f t="shared" si="39"/>
        <v>-0.70392161219331295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56213980</v>
      </c>
      <c r="E150" s="34">
        <f>SUM(E145:E149)</f>
        <v>56213980</v>
      </c>
      <c r="F150" s="34">
        <f>SUM(F145:F149)</f>
        <v>9853758</v>
      </c>
      <c r="G150" s="39">
        <f t="shared" si="32"/>
        <v>0.17529016803293415</v>
      </c>
      <c r="H150" s="34">
        <f>SUM(H145:H149)</f>
        <v>7608978</v>
      </c>
      <c r="I150" s="39">
        <f t="shared" si="33"/>
        <v>0.13535739686106552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17462736</v>
      </c>
      <c r="O150" s="39">
        <f t="shared" si="37"/>
        <v>0.31064756489399969</v>
      </c>
      <c r="P150" s="34">
        <f>SUM(P145:P149)</f>
        <v>25699201</v>
      </c>
      <c r="Q150" s="34">
        <f>SUM(Q145:Q149)</f>
        <v>59274506</v>
      </c>
      <c r="R150" s="34">
        <f>SUM(R145:R149)</f>
        <v>59274506</v>
      </c>
      <c r="S150" s="34">
        <f>SUM(S145:S149)</f>
        <v>14330644</v>
      </c>
      <c r="T150" s="39">
        <f t="shared" si="38"/>
        <v>0.24176741346439901</v>
      </c>
      <c r="U150" s="39">
        <f t="shared" si="39"/>
        <v>-0.70392161219331295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635288800</v>
      </c>
      <c r="E152" s="33">
        <v>635288800</v>
      </c>
      <c r="F152" s="33">
        <v>256698909</v>
      </c>
      <c r="G152" s="38">
        <f t="shared" si="32"/>
        <v>0.40406647968608922</v>
      </c>
      <c r="H152" s="33">
        <v>325443530</v>
      </c>
      <c r="I152" s="38">
        <f t="shared" si="33"/>
        <v>0.51227651109227801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582142439</v>
      </c>
      <c r="O152" s="38">
        <f t="shared" si="37"/>
        <v>0.91634299077836723</v>
      </c>
      <c r="P152" s="33">
        <v>411785487</v>
      </c>
      <c r="Q152" s="33">
        <v>557225400</v>
      </c>
      <c r="R152" s="33">
        <v>557225400</v>
      </c>
      <c r="S152" s="33">
        <v>210830788</v>
      </c>
      <c r="T152" s="38">
        <f t="shared" si="38"/>
        <v>0.3783581796522556</v>
      </c>
      <c r="U152" s="38">
        <f t="shared" si="39"/>
        <v>-0.20967702778704289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338794396</v>
      </c>
      <c r="E156" s="33">
        <v>338794396</v>
      </c>
      <c r="F156" s="33">
        <v>120060751</v>
      </c>
      <c r="G156" s="38">
        <f t="shared" si="32"/>
        <v>0.3543764372064761</v>
      </c>
      <c r="H156" s="33">
        <v>97269581</v>
      </c>
      <c r="I156" s="38">
        <f t="shared" si="33"/>
        <v>0.2871050470386175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217330332</v>
      </c>
      <c r="O156" s="38">
        <f t="shared" si="37"/>
        <v>0.64148148424509355</v>
      </c>
      <c r="P156" s="33">
        <v>250108069</v>
      </c>
      <c r="Q156" s="33">
        <v>313103282</v>
      </c>
      <c r="R156" s="33">
        <v>313103282</v>
      </c>
      <c r="S156" s="33">
        <v>123656963</v>
      </c>
      <c r="T156" s="38">
        <f t="shared" si="38"/>
        <v>0.39493984927312259</v>
      </c>
      <c r="U156" s="38">
        <f t="shared" si="39"/>
        <v>-0.61108979254883611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974083196</v>
      </c>
      <c r="E157" s="34">
        <f>SUM(E151:E156)</f>
        <v>974083196</v>
      </c>
      <c r="F157" s="34">
        <f>SUM(F151:F156)</f>
        <v>376759660</v>
      </c>
      <c r="G157" s="39">
        <f t="shared" si="32"/>
        <v>0.38678386152962646</v>
      </c>
      <c r="H157" s="34">
        <f>SUM(H151:H156)</f>
        <v>422713111</v>
      </c>
      <c r="I157" s="39">
        <f t="shared" si="33"/>
        <v>0.43395996639285006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799472771</v>
      </c>
      <c r="O157" s="39">
        <f t="shared" si="37"/>
        <v>0.82074382792247658</v>
      </c>
      <c r="P157" s="34">
        <f>SUM(P151:P156)</f>
        <v>661893556</v>
      </c>
      <c r="Q157" s="34">
        <f>SUM(Q151:Q156)</f>
        <v>870328682</v>
      </c>
      <c r="R157" s="34">
        <f>SUM(R151:R156)</f>
        <v>870328682</v>
      </c>
      <c r="S157" s="34">
        <f>SUM(S151:S156)</f>
        <v>334487751</v>
      </c>
      <c r="T157" s="39">
        <f t="shared" si="38"/>
        <v>0.38432348366522062</v>
      </c>
      <c r="U157" s="39">
        <f t="shared" si="39"/>
        <v>-0.36135786914958268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557791415</v>
      </c>
      <c r="E162" s="33">
        <v>557791415</v>
      </c>
      <c r="F162" s="33">
        <v>162856943</v>
      </c>
      <c r="G162" s="38">
        <f t="shared" si="32"/>
        <v>0.29196746063221501</v>
      </c>
      <c r="H162" s="33">
        <v>140863379</v>
      </c>
      <c r="I162" s="38">
        <f t="shared" si="33"/>
        <v>0.25253773222737752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303720322</v>
      </c>
      <c r="O162" s="38">
        <f t="shared" si="37"/>
        <v>0.54450519285959254</v>
      </c>
      <c r="P162" s="33">
        <v>203023946</v>
      </c>
      <c r="Q162" s="33">
        <v>430242696</v>
      </c>
      <c r="R162" s="33">
        <v>430242696</v>
      </c>
      <c r="S162" s="33">
        <v>46659624</v>
      </c>
      <c r="T162" s="38">
        <f t="shared" si="38"/>
        <v>0.10844954355715547</v>
      </c>
      <c r="U162" s="38">
        <f t="shared" si="39"/>
        <v>-0.3061735732394838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557791415</v>
      </c>
      <c r="E163" s="34">
        <f>SUM(E158:E162)</f>
        <v>557791415</v>
      </c>
      <c r="F163" s="34">
        <f>SUM(F158:F162)</f>
        <v>162856943</v>
      </c>
      <c r="G163" s="39">
        <f t="shared" si="32"/>
        <v>0.29196746063221501</v>
      </c>
      <c r="H163" s="34">
        <f>SUM(H158:H162)</f>
        <v>140863379</v>
      </c>
      <c r="I163" s="39">
        <f t="shared" si="33"/>
        <v>0.25253773222737752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303720322</v>
      </c>
      <c r="O163" s="39">
        <f t="shared" si="37"/>
        <v>0.54450519285959254</v>
      </c>
      <c r="P163" s="34">
        <f>SUM(P158:P162)</f>
        <v>203023946</v>
      </c>
      <c r="Q163" s="34">
        <f>SUM(Q158:Q162)</f>
        <v>430242696</v>
      </c>
      <c r="R163" s="34">
        <f>SUM(R158:R162)</f>
        <v>430242696</v>
      </c>
      <c r="S163" s="34">
        <f>SUM(S158:S162)</f>
        <v>46659624</v>
      </c>
      <c r="T163" s="39">
        <f t="shared" si="38"/>
        <v>0.10844954355715547</v>
      </c>
      <c r="U163" s="39">
        <f t="shared" si="39"/>
        <v>-0.3061735732394838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61940857</v>
      </c>
      <c r="E168" s="33">
        <v>61940857</v>
      </c>
      <c r="F168" s="33">
        <v>16353368</v>
      </c>
      <c r="G168" s="38">
        <f t="shared" si="32"/>
        <v>0.26401584982913623</v>
      </c>
      <c r="H168" s="33">
        <v>17715064</v>
      </c>
      <c r="I168" s="38">
        <f t="shared" si="33"/>
        <v>0.28599965932018023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34068432</v>
      </c>
      <c r="O168" s="38">
        <f t="shared" si="37"/>
        <v>0.55001550914931641</v>
      </c>
      <c r="P168" s="33">
        <v>32449515</v>
      </c>
      <c r="Q168" s="33">
        <v>57980225</v>
      </c>
      <c r="R168" s="33">
        <v>57980225</v>
      </c>
      <c r="S168" s="33">
        <v>17845478</v>
      </c>
      <c r="T168" s="38">
        <f t="shared" si="38"/>
        <v>0.30778559414007101</v>
      </c>
      <c r="U168" s="38">
        <f t="shared" si="39"/>
        <v>-0.4540730732030972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61940857</v>
      </c>
      <c r="E169" s="34">
        <f>SUM(E164:E168)</f>
        <v>61940857</v>
      </c>
      <c r="F169" s="34">
        <f>SUM(F164:F168)</f>
        <v>16353368</v>
      </c>
      <c r="G169" s="39">
        <f t="shared" si="32"/>
        <v>0.26401584982913623</v>
      </c>
      <c r="H169" s="34">
        <f>SUM(H164:H168)</f>
        <v>17715064</v>
      </c>
      <c r="I169" s="39">
        <f t="shared" si="33"/>
        <v>0.28599965932018023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34068432</v>
      </c>
      <c r="O169" s="39">
        <f t="shared" si="37"/>
        <v>0.55001550914931641</v>
      </c>
      <c r="P169" s="34">
        <f>SUM(P164:P168)</f>
        <v>32449515</v>
      </c>
      <c r="Q169" s="34">
        <f>SUM(Q164:Q168)</f>
        <v>57980225</v>
      </c>
      <c r="R169" s="34">
        <f>SUM(R164:R168)</f>
        <v>57980225</v>
      </c>
      <c r="S169" s="34">
        <f>SUM(S164:S168)</f>
        <v>17845478</v>
      </c>
      <c r="T169" s="39">
        <f t="shared" si="38"/>
        <v>0.30778559414007101</v>
      </c>
      <c r="U169" s="39">
        <f t="shared" si="39"/>
        <v>-0.4540730732030972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11410529475</v>
      </c>
      <c r="E170" s="34">
        <f>SUM(E105,E107:E111,E113:E120,E122:E125,E127:E131,E133:E136,E138:E143,E145:E149,E151:E156,E158:E162,E164:E168)</f>
        <v>11434529475</v>
      </c>
      <c r="F170" s="34">
        <f>SUM(F105,F107:F111,F113:F120,F122:F125,F127:F131,F133:F136,F138:F143,F145:F149,F151:F156,F158:F162,F164:F168)</f>
        <v>2692169703</v>
      </c>
      <c r="G170" s="39">
        <f t="shared" si="32"/>
        <v>0.23593731639696763</v>
      </c>
      <c r="H170" s="34">
        <f>SUM(H105,H107:H111,H113:H120,H122:H125,H127:H131,H133:H136,H138:H143,H145:H149,H151:H156,H158:H162,H164:H168)</f>
        <v>3230984015</v>
      </c>
      <c r="I170" s="39">
        <f t="shared" si="33"/>
        <v>0.28315811479905056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5923153718</v>
      </c>
      <c r="O170" s="39">
        <f t="shared" si="37"/>
        <v>0.5190954311960182</v>
      </c>
      <c r="P170" s="34">
        <f>SUM(P105,P107:P111,P113:P120,P122:P125,P127:P131,P133:P136,P138:P143,P145:P149,P151:P156,P158:P162,P164:P168)</f>
        <v>6025252078</v>
      </c>
      <c r="Q170" s="34">
        <f>SUM(Q105,Q107:Q111,Q113:Q120,Q122:Q125,Q127:Q131,Q133:Q136,Q138:Q143,Q145:Q149,Q151:Q156,Q158:Q162,Q164:Q168)</f>
        <v>11299415212</v>
      </c>
      <c r="R170" s="34">
        <f>SUM(R105,R107:R111,R113:R120,R122:R125,R127:R131,R133:R136,R138:R143,R145:R149,R151:R156,R158:R162,R164:R168)</f>
        <v>11299415212</v>
      </c>
      <c r="S170" s="34">
        <f>SUM(S105,S107:S111,S113:S120,S122:S125,S127:S131,S133:S136,S138:S143,S145:S149,S151:S156,S158:S162,S164:S168)</f>
        <v>2205284693</v>
      </c>
      <c r="T170" s="39">
        <f t="shared" si="38"/>
        <v>0.19516803760410392</v>
      </c>
      <c r="U170" s="39">
        <f t="shared" si="39"/>
        <v>-0.46375952853536362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7620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-1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-489415</v>
      </c>
      <c r="G174" s="38">
        <f t="shared" si="40"/>
        <v>0</v>
      </c>
      <c r="H174" s="33">
        <v>1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-489414</v>
      </c>
      <c r="O174" s="38">
        <f t="shared" si="45"/>
        <v>0</v>
      </c>
      <c r="P174" s="33">
        <v>1236970</v>
      </c>
      <c r="Q174" s="33">
        <v>0</v>
      </c>
      <c r="R174" s="33">
        <v>0</v>
      </c>
      <c r="S174" s="33">
        <v>1236970</v>
      </c>
      <c r="T174" s="38">
        <f t="shared" si="46"/>
        <v>0</v>
      </c>
      <c r="U174" s="38">
        <f t="shared" si="47"/>
        <v>-0.99999919157295647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</v>
      </c>
      <c r="E175" s="33">
        <v>1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13564664</v>
      </c>
      <c r="G176" s="38">
        <f t="shared" si="40"/>
        <v>0</v>
      </c>
      <c r="H176" s="33">
        <v>-90080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13474584</v>
      </c>
      <c r="O176" s="38">
        <f t="shared" si="45"/>
        <v>0</v>
      </c>
      <c r="P176" s="33">
        <v>20982679</v>
      </c>
      <c r="Q176" s="33">
        <v>0</v>
      </c>
      <c r="R176" s="33">
        <v>0</v>
      </c>
      <c r="S176" s="33">
        <v>10733954</v>
      </c>
      <c r="T176" s="38">
        <f t="shared" si="46"/>
        <v>0</v>
      </c>
      <c r="U176" s="38">
        <f t="shared" si="47"/>
        <v>-1.0042930647702326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886009</v>
      </c>
      <c r="G177" s="38">
        <f t="shared" si="40"/>
        <v>0</v>
      </c>
      <c r="H177" s="33">
        <v>968945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1854954</v>
      </c>
      <c r="O177" s="38">
        <f t="shared" si="45"/>
        <v>0</v>
      </c>
      <c r="P177" s="33">
        <v>-503228</v>
      </c>
      <c r="Q177" s="33">
        <v>0</v>
      </c>
      <c r="R177" s="33">
        <v>0</v>
      </c>
      <c r="S177" s="33">
        <v>-1506306</v>
      </c>
      <c r="T177" s="38">
        <f t="shared" si="46"/>
        <v>0</v>
      </c>
      <c r="U177" s="38">
        <f t="shared" si="47"/>
        <v>-2.9254592351776929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196049040</v>
      </c>
      <c r="E178" s="33">
        <v>196049040</v>
      </c>
      <c r="F178" s="33">
        <v>0</v>
      </c>
      <c r="G178" s="38">
        <f t="shared" si="40"/>
        <v>0</v>
      </c>
      <c r="H178" s="33">
        <v>5778873</v>
      </c>
      <c r="I178" s="38">
        <f t="shared" si="41"/>
        <v>2.94766707350365E-2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5778873</v>
      </c>
      <c r="O178" s="38">
        <f t="shared" si="45"/>
        <v>2.94766707350365E-2</v>
      </c>
      <c r="P178" s="33">
        <v>0</v>
      </c>
      <c r="Q178" s="33">
        <v>196049040</v>
      </c>
      <c r="R178" s="33">
        <v>196049040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196049041</v>
      </c>
      <c r="E179" s="34">
        <f>SUM(E173:E178)</f>
        <v>196049041</v>
      </c>
      <c r="F179" s="34">
        <f>SUM(F173:F178)</f>
        <v>13961258</v>
      </c>
      <c r="G179" s="39">
        <f t="shared" si="40"/>
        <v>7.1213089994151005E-2</v>
      </c>
      <c r="H179" s="34">
        <f>SUM(H173:H178)</f>
        <v>6657739</v>
      </c>
      <c r="I179" s="39">
        <f t="shared" si="41"/>
        <v>3.3959559128881434E-2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20618997</v>
      </c>
      <c r="O179" s="39">
        <f t="shared" si="45"/>
        <v>0.10517264912303244</v>
      </c>
      <c r="P179" s="34">
        <f>SUM(P173:P178)</f>
        <v>21724041</v>
      </c>
      <c r="Q179" s="34">
        <f>SUM(Q173:Q178)</f>
        <v>196049040</v>
      </c>
      <c r="R179" s="34">
        <f>SUM(R173:R178)</f>
        <v>196049040</v>
      </c>
      <c r="S179" s="34">
        <f>SUM(S173:S178)</f>
        <v>10464618</v>
      </c>
      <c r="T179" s="39">
        <f t="shared" si="46"/>
        <v>5.3377552881666748E-2</v>
      </c>
      <c r="U179" s="39">
        <f t="shared" si="47"/>
        <v>-0.69353128177211598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7607345</v>
      </c>
      <c r="G180" s="38">
        <f t="shared" si="40"/>
        <v>0</v>
      </c>
      <c r="H180" s="33">
        <v>6432632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14039977</v>
      </c>
      <c r="O180" s="38">
        <f t="shared" si="45"/>
        <v>0</v>
      </c>
      <c r="P180" s="33">
        <v>15505238</v>
      </c>
      <c r="Q180" s="33">
        <v>0</v>
      </c>
      <c r="R180" s="33">
        <v>0</v>
      </c>
      <c r="S180" s="33">
        <v>7103974</v>
      </c>
      <c r="T180" s="38">
        <f t="shared" si="46"/>
        <v>0</v>
      </c>
      <c r="U180" s="38">
        <f t="shared" si="47"/>
        <v>-0.58513168259655224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1070292956</v>
      </c>
      <c r="E184" s="33">
        <v>1070292956</v>
      </c>
      <c r="F184" s="33">
        <v>163089</v>
      </c>
      <c r="G184" s="38">
        <f t="shared" si="40"/>
        <v>1.5237790652151129E-4</v>
      </c>
      <c r="H184" s="33">
        <v>80314</v>
      </c>
      <c r="I184" s="38">
        <f t="shared" si="41"/>
        <v>7.5039268033826062E-5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243403</v>
      </c>
      <c r="O184" s="38">
        <f t="shared" si="45"/>
        <v>2.2741717455533736E-4</v>
      </c>
      <c r="P184" s="33">
        <v>993154</v>
      </c>
      <c r="Q184" s="33">
        <v>858642054</v>
      </c>
      <c r="R184" s="33">
        <v>858642054</v>
      </c>
      <c r="S184" s="33">
        <v>432078</v>
      </c>
      <c r="T184" s="38">
        <f t="shared" si="46"/>
        <v>5.032108525166646E-4</v>
      </c>
      <c r="U184" s="38">
        <f t="shared" si="47"/>
        <v>-0.91913238027536515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1070292956</v>
      </c>
      <c r="E185" s="34">
        <f>SUM(E180:E184)</f>
        <v>1070292956</v>
      </c>
      <c r="F185" s="34">
        <f>SUM(F180:F184)</f>
        <v>7770434</v>
      </c>
      <c r="G185" s="39">
        <f t="shared" si="40"/>
        <v>7.2601001029105154E-3</v>
      </c>
      <c r="H185" s="34">
        <f>SUM(H180:H184)</f>
        <v>6512946</v>
      </c>
      <c r="I185" s="39">
        <f t="shared" si="41"/>
        <v>6.0851993498497806E-3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14283380</v>
      </c>
      <c r="O185" s="39">
        <f t="shared" si="45"/>
        <v>1.3345299452760296E-2</v>
      </c>
      <c r="P185" s="34">
        <f>SUM(P180:P184)</f>
        <v>16498392</v>
      </c>
      <c r="Q185" s="34">
        <f>SUM(Q180:Q184)</f>
        <v>858642054</v>
      </c>
      <c r="R185" s="34">
        <f>SUM(R180:R184)</f>
        <v>858642054</v>
      </c>
      <c r="S185" s="34">
        <f>SUM(S180:S184)</f>
        <v>7536052</v>
      </c>
      <c r="T185" s="39">
        <f t="shared" si="46"/>
        <v>8.7767096485586293E-3</v>
      </c>
      <c r="U185" s="39">
        <f t="shared" si="47"/>
        <v>-0.60523752860278746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2029728</v>
      </c>
      <c r="G186" s="38">
        <f t="shared" si="40"/>
        <v>0</v>
      </c>
      <c r="H186" s="33">
        <v>-898959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1130769</v>
      </c>
      <c r="O186" s="38">
        <f t="shared" si="45"/>
        <v>0</v>
      </c>
      <c r="P186" s="33">
        <v>3042182</v>
      </c>
      <c r="Q186" s="33">
        <v>0</v>
      </c>
      <c r="R186" s="33">
        <v>0</v>
      </c>
      <c r="S186" s="33">
        <v>744738</v>
      </c>
      <c r="T186" s="38">
        <f t="shared" si="46"/>
        <v>0</v>
      </c>
      <c r="U186" s="38">
        <f t="shared" si="47"/>
        <v>-1.2954980997192147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438143</v>
      </c>
      <c r="E187" s="33">
        <v>438143</v>
      </c>
      <c r="F187" s="33">
        <v>232138</v>
      </c>
      <c r="G187" s="38">
        <f t="shared" si="40"/>
        <v>0.52982245522580529</v>
      </c>
      <c r="H187" s="33">
        <v>405514</v>
      </c>
      <c r="I187" s="38">
        <f t="shared" si="41"/>
        <v>0.92552887984059995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637652</v>
      </c>
      <c r="O187" s="38">
        <f t="shared" si="45"/>
        <v>1.4553513350664053</v>
      </c>
      <c r="P187" s="33">
        <v>631085</v>
      </c>
      <c r="Q187" s="33">
        <v>421696</v>
      </c>
      <c r="R187" s="33">
        <v>421696</v>
      </c>
      <c r="S187" s="33">
        <v>287268</v>
      </c>
      <c r="T187" s="38">
        <f t="shared" si="46"/>
        <v>0.68122059493094556</v>
      </c>
      <c r="U187" s="38">
        <f t="shared" si="47"/>
        <v>-0.35743362621516916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275255400</v>
      </c>
      <c r="E188" s="33">
        <v>275255400</v>
      </c>
      <c r="F188" s="33">
        <v>57753083</v>
      </c>
      <c r="G188" s="38">
        <f t="shared" si="40"/>
        <v>0.20981634874374852</v>
      </c>
      <c r="H188" s="33">
        <v>76604613</v>
      </c>
      <c r="I188" s="38">
        <f t="shared" si="41"/>
        <v>0.27830376079815328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134357696</v>
      </c>
      <c r="O188" s="38">
        <f t="shared" si="45"/>
        <v>0.48812010954190183</v>
      </c>
      <c r="P188" s="33">
        <v>104599387</v>
      </c>
      <c r="Q188" s="33">
        <v>296691354</v>
      </c>
      <c r="R188" s="33">
        <v>296691354</v>
      </c>
      <c r="S188" s="33">
        <v>52163366</v>
      </c>
      <c r="T188" s="38">
        <f t="shared" si="46"/>
        <v>0.17581694005144485</v>
      </c>
      <c r="U188" s="38">
        <f t="shared" si="47"/>
        <v>-0.26763803118654983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233012000</v>
      </c>
      <c r="E190" s="33">
        <v>233012000</v>
      </c>
      <c r="F190" s="33">
        <v>94165777</v>
      </c>
      <c r="G190" s="38">
        <f t="shared" si="40"/>
        <v>0.40412415240416805</v>
      </c>
      <c r="H190" s="33">
        <v>81127039</v>
      </c>
      <c r="I190" s="38">
        <f t="shared" si="41"/>
        <v>0.34816678540161022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175292816</v>
      </c>
      <c r="O190" s="38">
        <f t="shared" si="45"/>
        <v>0.75229093780577827</v>
      </c>
      <c r="P190" s="33">
        <v>192503030</v>
      </c>
      <c r="Q190" s="33">
        <v>226713000</v>
      </c>
      <c r="R190" s="33">
        <v>226713000</v>
      </c>
      <c r="S190" s="33">
        <v>90482288</v>
      </c>
      <c r="T190" s="38">
        <f t="shared" si="46"/>
        <v>0.39910498295201424</v>
      </c>
      <c r="U190" s="38">
        <f t="shared" si="47"/>
        <v>-0.57856746982112439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508705543</v>
      </c>
      <c r="E191" s="34">
        <f>SUM(E186:E190)</f>
        <v>508705543</v>
      </c>
      <c r="F191" s="34">
        <f>SUM(F186:F190)</f>
        <v>154180726</v>
      </c>
      <c r="G191" s="39">
        <f t="shared" si="40"/>
        <v>0.30308442304510136</v>
      </c>
      <c r="H191" s="34">
        <f>SUM(H186:H190)</f>
        <v>157238207</v>
      </c>
      <c r="I191" s="39">
        <f t="shared" si="41"/>
        <v>0.30909473891854172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311418933</v>
      </c>
      <c r="O191" s="39">
        <f t="shared" si="45"/>
        <v>0.61217916196364308</v>
      </c>
      <c r="P191" s="34">
        <f>SUM(P186:P190)</f>
        <v>300775684</v>
      </c>
      <c r="Q191" s="34">
        <f>SUM(Q186:Q190)</f>
        <v>523826050</v>
      </c>
      <c r="R191" s="34">
        <f>SUM(R186:R190)</f>
        <v>523826050</v>
      </c>
      <c r="S191" s="34">
        <f>SUM(S186:S190)</f>
        <v>143677660</v>
      </c>
      <c r="T191" s="39">
        <f t="shared" si="46"/>
        <v>0.27428506085178467</v>
      </c>
      <c r="U191" s="39">
        <f t="shared" si="47"/>
        <v>-0.47722433905262107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49334537</v>
      </c>
      <c r="E192" s="33">
        <v>49334537</v>
      </c>
      <c r="F192" s="33">
        <v>17688834</v>
      </c>
      <c r="G192" s="38">
        <f t="shared" si="40"/>
        <v>0.35854869784224386</v>
      </c>
      <c r="H192" s="33">
        <v>15288469</v>
      </c>
      <c r="I192" s="38">
        <f t="shared" si="41"/>
        <v>0.30989383765778528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32977303</v>
      </c>
      <c r="O192" s="38">
        <f t="shared" si="45"/>
        <v>0.66844253550002908</v>
      </c>
      <c r="P192" s="33">
        <v>16474259</v>
      </c>
      <c r="Q192" s="33">
        <v>49386876</v>
      </c>
      <c r="R192" s="33">
        <v>49386876</v>
      </c>
      <c r="S192" s="33">
        <v>10119073</v>
      </c>
      <c r="T192" s="38">
        <f t="shared" si="46"/>
        <v>0.20489396818701389</v>
      </c>
      <c r="U192" s="38">
        <f t="shared" si="47"/>
        <v>-7.1978351196251067E-2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56019393</v>
      </c>
      <c r="E193" s="33">
        <v>56019393</v>
      </c>
      <c r="F193" s="33">
        <v>25475277</v>
      </c>
      <c r="G193" s="38">
        <f t="shared" si="40"/>
        <v>0.45475817633368504</v>
      </c>
      <c r="H193" s="33">
        <v>11383503</v>
      </c>
      <c r="I193" s="38">
        <f t="shared" si="41"/>
        <v>0.20320646816005308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36858780</v>
      </c>
      <c r="O193" s="38">
        <f t="shared" si="45"/>
        <v>0.65796464449373804</v>
      </c>
      <c r="P193" s="33">
        <v>24543625</v>
      </c>
      <c r="Q193" s="33">
        <v>98132489</v>
      </c>
      <c r="R193" s="33">
        <v>98132489</v>
      </c>
      <c r="S193" s="33">
        <v>13912904</v>
      </c>
      <c r="T193" s="38">
        <f t="shared" si="46"/>
        <v>0.14177673614290981</v>
      </c>
      <c r="U193" s="38">
        <f t="shared" si="47"/>
        <v>-0.5361930847623364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49340889</v>
      </c>
      <c r="E194" s="33">
        <v>49340889</v>
      </c>
      <c r="F194" s="33">
        <v>10016419</v>
      </c>
      <c r="G194" s="38">
        <f t="shared" si="40"/>
        <v>0.20300442904464083</v>
      </c>
      <c r="H194" s="33">
        <v>11091607</v>
      </c>
      <c r="I194" s="38">
        <f t="shared" si="41"/>
        <v>0.22479544298441806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21108026</v>
      </c>
      <c r="O194" s="38">
        <f t="shared" si="45"/>
        <v>0.42779987202905889</v>
      </c>
      <c r="P194" s="33">
        <v>20650116</v>
      </c>
      <c r="Q194" s="33">
        <v>37409340</v>
      </c>
      <c r="R194" s="33">
        <v>37409340</v>
      </c>
      <c r="S194" s="33">
        <v>8942237</v>
      </c>
      <c r="T194" s="38">
        <f t="shared" si="46"/>
        <v>0.2390375505154595</v>
      </c>
      <c r="U194" s="38">
        <f t="shared" si="47"/>
        <v>-0.46287919157451707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152350349</v>
      </c>
      <c r="E195" s="33">
        <v>152350349</v>
      </c>
      <c r="F195" s="33">
        <v>30928325</v>
      </c>
      <c r="G195" s="38">
        <f t="shared" si="40"/>
        <v>0.20300790384142803</v>
      </c>
      <c r="H195" s="33">
        <v>29461485</v>
      </c>
      <c r="I195" s="38">
        <f t="shared" si="41"/>
        <v>0.19337983269076725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60389810</v>
      </c>
      <c r="O195" s="38">
        <f t="shared" si="45"/>
        <v>0.39638773653219528</v>
      </c>
      <c r="P195" s="33">
        <v>60785077</v>
      </c>
      <c r="Q195" s="33">
        <v>142916785</v>
      </c>
      <c r="R195" s="33">
        <v>142916785</v>
      </c>
      <c r="S195" s="33">
        <v>32065675</v>
      </c>
      <c r="T195" s="38">
        <f t="shared" si="46"/>
        <v>0.22436605329457979</v>
      </c>
      <c r="U195" s="38">
        <f t="shared" si="47"/>
        <v>-0.51531713943539137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79889902</v>
      </c>
      <c r="E196" s="33">
        <v>79889902</v>
      </c>
      <c r="F196" s="33">
        <v>16585366</v>
      </c>
      <c r="G196" s="38">
        <f t="shared" si="40"/>
        <v>0.20760278314022715</v>
      </c>
      <c r="H196" s="33">
        <v>12638436</v>
      </c>
      <c r="I196" s="38">
        <f t="shared" si="41"/>
        <v>0.15819816627137684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29223802</v>
      </c>
      <c r="O196" s="38">
        <f t="shared" si="45"/>
        <v>0.36580094941160396</v>
      </c>
      <c r="P196" s="33">
        <v>54383242</v>
      </c>
      <c r="Q196" s="33">
        <v>76294596</v>
      </c>
      <c r="R196" s="33">
        <v>76294596</v>
      </c>
      <c r="S196" s="33">
        <v>19669845</v>
      </c>
      <c r="T196" s="38">
        <f t="shared" si="46"/>
        <v>0.25781439356465036</v>
      </c>
      <c r="U196" s="38">
        <f t="shared" si="47"/>
        <v>-0.76760421896142195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386935070</v>
      </c>
      <c r="E198" s="34">
        <f>SUM(E192:E197)</f>
        <v>386935070</v>
      </c>
      <c r="F198" s="34">
        <f>SUM(F192:F197)</f>
        <v>100694221</v>
      </c>
      <c r="G198" s="39">
        <f t="shared" si="40"/>
        <v>0.26023544725475517</v>
      </c>
      <c r="H198" s="34">
        <f>SUM(H192:H197)</f>
        <v>79863500</v>
      </c>
      <c r="I198" s="39">
        <f t="shared" si="41"/>
        <v>0.20640026245230239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180557721</v>
      </c>
      <c r="O198" s="39">
        <f t="shared" si="45"/>
        <v>0.46663570970705759</v>
      </c>
      <c r="P198" s="34">
        <f>SUM(P192:P197)</f>
        <v>176836319</v>
      </c>
      <c r="Q198" s="34">
        <f>SUM(Q192:Q197)</f>
        <v>404140086</v>
      </c>
      <c r="R198" s="34">
        <f>SUM(R192:R197)</f>
        <v>404140086</v>
      </c>
      <c r="S198" s="34">
        <f>SUM(S192:S197)</f>
        <v>84709734</v>
      </c>
      <c r="T198" s="39">
        <f t="shared" si="46"/>
        <v>0.20960487943282122</v>
      </c>
      <c r="U198" s="39">
        <f t="shared" si="47"/>
        <v>-0.54837614551341118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0</v>
      </c>
      <c r="F204" s="34">
        <f>SUM(F199:F203)</f>
        <v>0</v>
      </c>
      <c r="G204" s="39">
        <f t="shared" si="40"/>
        <v>0</v>
      </c>
      <c r="H204" s="34">
        <f>SUM(H199:H203)</f>
        <v>0</v>
      </c>
      <c r="I204" s="39">
        <f t="shared" si="41"/>
        <v>0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0</v>
      </c>
      <c r="O204" s="39">
        <f t="shared" si="45"/>
        <v>0</v>
      </c>
      <c r="P204" s="34">
        <f>SUM(P199:P203)</f>
        <v>0</v>
      </c>
      <c r="Q204" s="34">
        <f>SUM(Q199:Q203)</f>
        <v>0</v>
      </c>
      <c r="R204" s="34">
        <f>SUM(R199:R203)</f>
        <v>0</v>
      </c>
      <c r="S204" s="34">
        <f>SUM(S199:S203)</f>
        <v>0</v>
      </c>
      <c r="T204" s="39">
        <f t="shared" si="46"/>
        <v>0</v>
      </c>
      <c r="U204" s="39">
        <f t="shared" si="47"/>
        <v>0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2161982610</v>
      </c>
      <c r="E205" s="34">
        <f>SUM(E173:E178,E180:E184,E186:E190,E192:E197,E199:E203)</f>
        <v>2161982610</v>
      </c>
      <c r="F205" s="34">
        <f>SUM(F173:F178,F180:F184,F186:F190,F192:F197,F199:F203)</f>
        <v>276606639</v>
      </c>
      <c r="G205" s="39">
        <f t="shared" si="40"/>
        <v>0.12794119514217553</v>
      </c>
      <c r="H205" s="34">
        <f>SUM(H173:H178,H180:H184,H186:H190,H192:H197,H199:H203)</f>
        <v>250272392</v>
      </c>
      <c r="I205" s="39">
        <f t="shared" si="41"/>
        <v>0.11576059439257007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526879031</v>
      </c>
      <c r="O205" s="39">
        <f t="shared" si="45"/>
        <v>0.24370178953474561</v>
      </c>
      <c r="P205" s="34">
        <f>SUM(P173:P178,P180:P184,P186:P190,P192:P197,P199:P203)</f>
        <v>515834436</v>
      </c>
      <c r="Q205" s="34">
        <f>SUM(Q173:Q178,Q180:Q184,Q186:Q190,Q192:Q197,Q199:Q203)</f>
        <v>1982657230</v>
      </c>
      <c r="R205" s="34">
        <f>SUM(R173:R178,R180:R184,R186:R190,R192:R197,R199:R203)</f>
        <v>1982657230</v>
      </c>
      <c r="S205" s="34">
        <f>SUM(S173:S178,S180:S184,S186:S190,S192:S197,S199:S203)</f>
        <v>246388064</v>
      </c>
      <c r="T205" s="39">
        <f t="shared" si="46"/>
        <v>0.12427163922832996</v>
      </c>
      <c r="U205" s="39">
        <f t="shared" si="47"/>
        <v>-0.51482030951497004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47282976</v>
      </c>
      <c r="E208" s="33">
        <v>47282976</v>
      </c>
      <c r="F208" s="33">
        <v>-118041</v>
      </c>
      <c r="G208" s="38">
        <f t="shared" ref="G208:G231" si="48">IF(($D208     =0),0,($F208     /$D208     ))</f>
        <v>-2.4964799170001484E-3</v>
      </c>
      <c r="H208" s="33">
        <v>711590</v>
      </c>
      <c r="I208" s="38">
        <f t="shared" ref="I208:I231" si="49">IF(($D208     =0),0,($H208     /$D208     ))</f>
        <v>1.5049602630765034E-2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593549</v>
      </c>
      <c r="O208" s="38">
        <f t="shared" ref="O208:O231" si="53">IF(($D208     =0),0,($N208     /$D208     ))</f>
        <v>1.2553122713764887E-2</v>
      </c>
      <c r="P208" s="33">
        <v>3415106</v>
      </c>
      <c r="Q208" s="33">
        <v>45595889</v>
      </c>
      <c r="R208" s="33">
        <v>45595889</v>
      </c>
      <c r="S208" s="33">
        <v>1099199</v>
      </c>
      <c r="T208" s="38">
        <f t="shared" ref="T208:T231" si="54">IF(($Q208     =0),0,($S208     /$Q208     ))</f>
        <v>2.4107414596083433E-2</v>
      </c>
      <c r="U208" s="38">
        <f t="shared" ref="U208:U231" si="55">IF(($P208     =0),0,(($H208     /$P208     )-1))</f>
        <v>-0.79163457883884125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88157047</v>
      </c>
      <c r="E209" s="33">
        <v>88157047</v>
      </c>
      <c r="F209" s="33">
        <v>18239516</v>
      </c>
      <c r="G209" s="38">
        <f t="shared" si="48"/>
        <v>0.20689799194385447</v>
      </c>
      <c r="H209" s="33">
        <v>17579896</v>
      </c>
      <c r="I209" s="38">
        <f t="shared" si="49"/>
        <v>0.19941566327647067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35819412</v>
      </c>
      <c r="O209" s="38">
        <f t="shared" si="53"/>
        <v>0.40631365522032514</v>
      </c>
      <c r="P209" s="33">
        <v>69358471</v>
      </c>
      <c r="Q209" s="33">
        <v>70226710</v>
      </c>
      <c r="R209" s="33">
        <v>70226710</v>
      </c>
      <c r="S209" s="33">
        <v>24969516</v>
      </c>
      <c r="T209" s="38">
        <f t="shared" si="54"/>
        <v>0.35555582769006266</v>
      </c>
      <c r="U209" s="38">
        <f t="shared" si="55"/>
        <v>-0.74653570434100258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26618840</v>
      </c>
      <c r="E210" s="33">
        <v>26618840</v>
      </c>
      <c r="F210" s="33">
        <v>7351173</v>
      </c>
      <c r="G210" s="38">
        <f t="shared" si="48"/>
        <v>0.27616428815079846</v>
      </c>
      <c r="H210" s="33">
        <v>6119151</v>
      </c>
      <c r="I210" s="38">
        <f t="shared" si="49"/>
        <v>0.22988045309262162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13470324</v>
      </c>
      <c r="O210" s="38">
        <f t="shared" si="53"/>
        <v>0.50604474124342003</v>
      </c>
      <c r="P210" s="33">
        <v>14140268</v>
      </c>
      <c r="Q210" s="33">
        <v>41474424</v>
      </c>
      <c r="R210" s="33">
        <v>41474424</v>
      </c>
      <c r="S210" s="33">
        <v>7652440</v>
      </c>
      <c r="T210" s="38">
        <f t="shared" si="54"/>
        <v>0.1845098560018579</v>
      </c>
      <c r="U210" s="38">
        <f t="shared" si="55"/>
        <v>-0.56725353437431314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25137347</v>
      </c>
      <c r="E211" s="33">
        <v>25137347</v>
      </c>
      <c r="F211" s="33">
        <v>10033407</v>
      </c>
      <c r="G211" s="38">
        <f t="shared" si="48"/>
        <v>0.3991434338715219</v>
      </c>
      <c r="H211" s="33">
        <v>6619659</v>
      </c>
      <c r="I211" s="38">
        <f t="shared" si="49"/>
        <v>0.26333960381737975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16653066</v>
      </c>
      <c r="O211" s="38">
        <f t="shared" si="53"/>
        <v>0.66248303768890171</v>
      </c>
      <c r="P211" s="33">
        <v>21870850</v>
      </c>
      <c r="Q211" s="33">
        <v>26393225</v>
      </c>
      <c r="R211" s="33">
        <v>26393225</v>
      </c>
      <c r="S211" s="33">
        <v>12631906</v>
      </c>
      <c r="T211" s="38">
        <f t="shared" si="54"/>
        <v>0.47860411147178866</v>
      </c>
      <c r="U211" s="38">
        <f t="shared" si="55"/>
        <v>-0.69732959624340163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94076076</v>
      </c>
      <c r="E212" s="33">
        <v>94076076</v>
      </c>
      <c r="F212" s="33">
        <v>22414297</v>
      </c>
      <c r="G212" s="38">
        <f t="shared" si="48"/>
        <v>0.23825714201770065</v>
      </c>
      <c r="H212" s="33">
        <v>11308212</v>
      </c>
      <c r="I212" s="38">
        <f t="shared" si="49"/>
        <v>0.12020284519520139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33722509</v>
      </c>
      <c r="O212" s="38">
        <f t="shared" si="53"/>
        <v>0.35845998721290201</v>
      </c>
      <c r="P212" s="33">
        <v>42919526</v>
      </c>
      <c r="Q212" s="33">
        <v>99516765</v>
      </c>
      <c r="R212" s="33">
        <v>99516765</v>
      </c>
      <c r="S212" s="33">
        <v>21143274</v>
      </c>
      <c r="T212" s="38">
        <f t="shared" si="54"/>
        <v>0.21245941826987644</v>
      </c>
      <c r="U212" s="38">
        <f t="shared" si="55"/>
        <v>-0.73652523562352479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25027728</v>
      </c>
      <c r="E213" s="33">
        <v>25027728</v>
      </c>
      <c r="F213" s="33">
        <v>5494038</v>
      </c>
      <c r="G213" s="38">
        <f t="shared" si="48"/>
        <v>0.21951804814244424</v>
      </c>
      <c r="H213" s="33">
        <v>27185374</v>
      </c>
      <c r="I213" s="38">
        <f t="shared" si="49"/>
        <v>1.0862102225180008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32679412</v>
      </c>
      <c r="O213" s="38">
        <f t="shared" si="53"/>
        <v>1.3057282706604452</v>
      </c>
      <c r="P213" s="33">
        <v>11672256</v>
      </c>
      <c r="Q213" s="33">
        <v>21965856</v>
      </c>
      <c r="R213" s="33">
        <v>21965856</v>
      </c>
      <c r="S213" s="33">
        <v>5924945</v>
      </c>
      <c r="T213" s="38">
        <f t="shared" si="54"/>
        <v>0.26973430946647381</v>
      </c>
      <c r="U213" s="38">
        <f t="shared" si="55"/>
        <v>1.3290590953454071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666425011</v>
      </c>
      <c r="E214" s="33">
        <v>666425011</v>
      </c>
      <c r="F214" s="33">
        <v>126556078</v>
      </c>
      <c r="G214" s="38">
        <f t="shared" si="48"/>
        <v>0.18990295368731291</v>
      </c>
      <c r="H214" s="33">
        <v>128690827</v>
      </c>
      <c r="I214" s="38">
        <f t="shared" si="49"/>
        <v>0.19310623832513993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255246905</v>
      </c>
      <c r="O214" s="38">
        <f t="shared" si="53"/>
        <v>0.38300919201245287</v>
      </c>
      <c r="P214" s="33">
        <v>247062799</v>
      </c>
      <c r="Q214" s="33">
        <v>631262388</v>
      </c>
      <c r="R214" s="33">
        <v>631262388</v>
      </c>
      <c r="S214" s="33">
        <v>89465948</v>
      </c>
      <c r="T214" s="38">
        <f t="shared" si="54"/>
        <v>0.14172545315657234</v>
      </c>
      <c r="U214" s="38">
        <f t="shared" si="55"/>
        <v>-0.47911693900950258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137070</v>
      </c>
      <c r="E215" s="33">
        <v>137070</v>
      </c>
      <c r="F215" s="33">
        <v>27006</v>
      </c>
      <c r="G215" s="38">
        <f t="shared" si="48"/>
        <v>0.1970234186911797</v>
      </c>
      <c r="H215" s="33">
        <v>13994</v>
      </c>
      <c r="I215" s="38">
        <f t="shared" si="49"/>
        <v>0.10209382067556723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41000</v>
      </c>
      <c r="O215" s="38">
        <f t="shared" si="53"/>
        <v>0.29911723936674695</v>
      </c>
      <c r="P215" s="33">
        <v>50941</v>
      </c>
      <c r="Q215" s="33">
        <v>131802</v>
      </c>
      <c r="R215" s="33">
        <v>131802</v>
      </c>
      <c r="S215" s="33">
        <v>13927</v>
      </c>
      <c r="T215" s="38">
        <f t="shared" si="54"/>
        <v>0.10566607486988058</v>
      </c>
      <c r="U215" s="38">
        <f t="shared" si="55"/>
        <v>-0.72529004142046682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972862095</v>
      </c>
      <c r="E216" s="34">
        <f>SUM(E208:E215)</f>
        <v>972862095</v>
      </c>
      <c r="F216" s="34">
        <f>SUM(F208:F215)</f>
        <v>189997474</v>
      </c>
      <c r="G216" s="39">
        <f t="shared" si="48"/>
        <v>0.19529743730019619</v>
      </c>
      <c r="H216" s="34">
        <f>SUM(H208:H215)</f>
        <v>198228703</v>
      </c>
      <c r="I216" s="39">
        <f t="shared" si="49"/>
        <v>0.20375827572971686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388226177</v>
      </c>
      <c r="O216" s="39">
        <f t="shared" si="53"/>
        <v>0.39905571302991305</v>
      </c>
      <c r="P216" s="34">
        <f>SUM(P208:P215)</f>
        <v>410490217</v>
      </c>
      <c r="Q216" s="34">
        <f>SUM(Q208:Q215)</f>
        <v>936567059</v>
      </c>
      <c r="R216" s="34">
        <f>SUM(R208:R215)</f>
        <v>936567059</v>
      </c>
      <c r="S216" s="34">
        <f>SUM(S208:S215)</f>
        <v>162901155</v>
      </c>
      <c r="T216" s="39">
        <f t="shared" si="54"/>
        <v>0.17393432048948457</v>
      </c>
      <c r="U216" s="39">
        <f t="shared" si="55"/>
        <v>-0.51709274718232812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68392416</v>
      </c>
      <c r="E217" s="33">
        <v>68392416</v>
      </c>
      <c r="F217" s="33">
        <v>25647968</v>
      </c>
      <c r="G217" s="38">
        <f t="shared" si="48"/>
        <v>0.3750118726614366</v>
      </c>
      <c r="H217" s="33">
        <v>19917085</v>
      </c>
      <c r="I217" s="38">
        <f t="shared" si="49"/>
        <v>0.29121774262222289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45565053</v>
      </c>
      <c r="O217" s="38">
        <f t="shared" si="53"/>
        <v>0.66622961528365954</v>
      </c>
      <c r="P217" s="33">
        <v>50872250</v>
      </c>
      <c r="Q217" s="33">
        <v>80774969</v>
      </c>
      <c r="R217" s="33">
        <v>80774969</v>
      </c>
      <c r="S217" s="33">
        <v>26066160</v>
      </c>
      <c r="T217" s="38">
        <f t="shared" si="54"/>
        <v>0.3227009595014515</v>
      </c>
      <c r="U217" s="38">
        <f t="shared" si="55"/>
        <v>-0.60848822295062632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529053671</v>
      </c>
      <c r="E218" s="33">
        <v>529053671</v>
      </c>
      <c r="F218" s="33">
        <v>102655996</v>
      </c>
      <c r="G218" s="38">
        <f t="shared" si="48"/>
        <v>0.19403701670940679</v>
      </c>
      <c r="H218" s="33">
        <v>131582023</v>
      </c>
      <c r="I218" s="38">
        <f t="shared" si="49"/>
        <v>0.24871204985930434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234238019</v>
      </c>
      <c r="O218" s="38">
        <f t="shared" si="53"/>
        <v>0.44274906656871116</v>
      </c>
      <c r="P218" s="33">
        <v>212764942</v>
      </c>
      <c r="Q218" s="33">
        <v>572542566</v>
      </c>
      <c r="R218" s="33">
        <v>572542566</v>
      </c>
      <c r="S218" s="33">
        <v>111407382</v>
      </c>
      <c r="T218" s="38">
        <f t="shared" si="54"/>
        <v>0.19458357965999684</v>
      </c>
      <c r="U218" s="38">
        <f t="shared" si="55"/>
        <v>-0.38156154034060741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161937559</v>
      </c>
      <c r="E219" s="33">
        <v>161937559</v>
      </c>
      <c r="F219" s="33">
        <v>43000141</v>
      </c>
      <c r="G219" s="38">
        <f t="shared" si="48"/>
        <v>0.26553531660928642</v>
      </c>
      <c r="H219" s="33">
        <v>38949325</v>
      </c>
      <c r="I219" s="38">
        <f t="shared" si="49"/>
        <v>0.24052063795774517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81949466</v>
      </c>
      <c r="O219" s="38">
        <f t="shared" si="53"/>
        <v>0.50605595456703156</v>
      </c>
      <c r="P219" s="33">
        <v>80481549</v>
      </c>
      <c r="Q219" s="33">
        <v>159981876</v>
      </c>
      <c r="R219" s="33">
        <v>159981876</v>
      </c>
      <c r="S219" s="33">
        <v>37919108</v>
      </c>
      <c r="T219" s="38">
        <f t="shared" si="54"/>
        <v>0.23702127358476532</v>
      </c>
      <c r="U219" s="38">
        <f t="shared" si="55"/>
        <v>-0.51604652887582969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20218764</v>
      </c>
      <c r="E220" s="33">
        <v>20218764</v>
      </c>
      <c r="F220" s="33">
        <v>4254316</v>
      </c>
      <c r="G220" s="38">
        <f t="shared" si="48"/>
        <v>0.21041424688472549</v>
      </c>
      <c r="H220" s="33">
        <v>4252776</v>
      </c>
      <c r="I220" s="38">
        <f t="shared" si="49"/>
        <v>0.21033808001319962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8507092</v>
      </c>
      <c r="O220" s="38">
        <f t="shared" si="53"/>
        <v>0.42075232689792513</v>
      </c>
      <c r="P220" s="33">
        <v>9103948</v>
      </c>
      <c r="Q220" s="33">
        <v>21348106</v>
      </c>
      <c r="R220" s="33">
        <v>21348106</v>
      </c>
      <c r="S220" s="33">
        <v>3827860</v>
      </c>
      <c r="T220" s="38">
        <f t="shared" si="54"/>
        <v>0.17930677316292135</v>
      </c>
      <c r="U220" s="38">
        <f t="shared" si="55"/>
        <v>-0.53286464289998148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137346372</v>
      </c>
      <c r="E221" s="33">
        <v>137346372</v>
      </c>
      <c r="F221" s="33">
        <v>62152763</v>
      </c>
      <c r="G221" s="38">
        <f t="shared" si="48"/>
        <v>0.45252569904067069</v>
      </c>
      <c r="H221" s="33">
        <v>62579426</v>
      </c>
      <c r="I221" s="38">
        <f t="shared" si="49"/>
        <v>0.45563217352403018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124732189</v>
      </c>
      <c r="O221" s="38">
        <f t="shared" si="53"/>
        <v>0.90815787256470082</v>
      </c>
      <c r="P221" s="33">
        <v>102692279</v>
      </c>
      <c r="Q221" s="33">
        <v>116487213</v>
      </c>
      <c r="R221" s="33">
        <v>116487213</v>
      </c>
      <c r="S221" s="33">
        <v>51435320</v>
      </c>
      <c r="T221" s="38">
        <f t="shared" si="54"/>
        <v>0.44155335744876995</v>
      </c>
      <c r="U221" s="38">
        <f t="shared" si="55"/>
        <v>-0.39061216082272354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82000000</v>
      </c>
      <c r="E222" s="33">
        <v>82000000</v>
      </c>
      <c r="F222" s="33">
        <v>12645650</v>
      </c>
      <c r="G222" s="38">
        <f t="shared" si="48"/>
        <v>0.15421524390243901</v>
      </c>
      <c r="H222" s="33">
        <v>14547123</v>
      </c>
      <c r="I222" s="38">
        <f t="shared" si="49"/>
        <v>0.17740393902439025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27192773</v>
      </c>
      <c r="O222" s="38">
        <f t="shared" si="53"/>
        <v>0.33161918292682929</v>
      </c>
      <c r="P222" s="33">
        <v>42396349</v>
      </c>
      <c r="Q222" s="33">
        <v>81000000</v>
      </c>
      <c r="R222" s="33">
        <v>81000000</v>
      </c>
      <c r="S222" s="33">
        <v>11611402</v>
      </c>
      <c r="T222" s="38">
        <f t="shared" si="54"/>
        <v>0.14335064197530864</v>
      </c>
      <c r="U222" s="38">
        <f t="shared" si="55"/>
        <v>-0.65687793069162637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998948782</v>
      </c>
      <c r="E224" s="34">
        <f>SUM(E217:E223)</f>
        <v>998948782</v>
      </c>
      <c r="F224" s="34">
        <f>SUM(F217:F223)</f>
        <v>250356834</v>
      </c>
      <c r="G224" s="39">
        <f t="shared" si="48"/>
        <v>0.25062029056060253</v>
      </c>
      <c r="H224" s="34">
        <f>SUM(H217:H223)</f>
        <v>271827758</v>
      </c>
      <c r="I224" s="39">
        <f t="shared" si="49"/>
        <v>0.272113808934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522184592</v>
      </c>
      <c r="O224" s="39">
        <f t="shared" si="53"/>
        <v>0.52273409949460248</v>
      </c>
      <c r="P224" s="34">
        <f>SUM(P217:P223)</f>
        <v>498311317</v>
      </c>
      <c r="Q224" s="34">
        <f>SUM(Q217:Q223)</f>
        <v>1032134730</v>
      </c>
      <c r="R224" s="34">
        <f>SUM(R217:R223)</f>
        <v>1032134730</v>
      </c>
      <c r="S224" s="34">
        <f>SUM(S217:S223)</f>
        <v>242267232</v>
      </c>
      <c r="T224" s="39">
        <f t="shared" si="54"/>
        <v>0.23472442594776363</v>
      </c>
      <c r="U224" s="39">
        <f t="shared" si="55"/>
        <v>-0.4545021380680383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63978680</v>
      </c>
      <c r="E225" s="33">
        <v>63978680</v>
      </c>
      <c r="F225" s="33">
        <v>13630746</v>
      </c>
      <c r="G225" s="38">
        <f t="shared" si="48"/>
        <v>0.21305137899062626</v>
      </c>
      <c r="H225" s="33">
        <v>13635842</v>
      </c>
      <c r="I225" s="38">
        <f t="shared" si="49"/>
        <v>0.21313103052454349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27266588</v>
      </c>
      <c r="O225" s="38">
        <f t="shared" si="53"/>
        <v>0.42618240951516972</v>
      </c>
      <c r="P225" s="33">
        <v>25138244</v>
      </c>
      <c r="Q225" s="33">
        <v>59472324</v>
      </c>
      <c r="R225" s="33">
        <v>59472324</v>
      </c>
      <c r="S225" s="33">
        <v>11782542</v>
      </c>
      <c r="T225" s="38">
        <f t="shared" si="54"/>
        <v>0.19811806917113245</v>
      </c>
      <c r="U225" s="38">
        <f t="shared" si="55"/>
        <v>-0.45756585066164523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179890837</v>
      </c>
      <c r="E226" s="33">
        <v>179890837</v>
      </c>
      <c r="F226" s="33">
        <v>69839266</v>
      </c>
      <c r="G226" s="38">
        <f t="shared" si="48"/>
        <v>0.38823136944990699</v>
      </c>
      <c r="H226" s="33">
        <v>56379978</v>
      </c>
      <c r="I226" s="38">
        <f t="shared" si="49"/>
        <v>0.31341217229424534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126219244</v>
      </c>
      <c r="O226" s="38">
        <f t="shared" si="53"/>
        <v>0.70164354174415233</v>
      </c>
      <c r="P226" s="33">
        <v>69947937</v>
      </c>
      <c r="Q226" s="33">
        <v>152153765</v>
      </c>
      <c r="R226" s="33">
        <v>152153765</v>
      </c>
      <c r="S226" s="33">
        <v>6986625</v>
      </c>
      <c r="T226" s="38">
        <f t="shared" si="54"/>
        <v>4.5918186776383749E-2</v>
      </c>
      <c r="U226" s="38">
        <f t="shared" si="55"/>
        <v>-0.19397225396368734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16942408</v>
      </c>
      <c r="E227" s="33">
        <v>16942408</v>
      </c>
      <c r="F227" s="33">
        <v>2903</v>
      </c>
      <c r="G227" s="38">
        <f t="shared" si="48"/>
        <v>1.7134518304599914E-4</v>
      </c>
      <c r="H227" s="33">
        <v>1531</v>
      </c>
      <c r="I227" s="38">
        <f t="shared" si="49"/>
        <v>9.0364958747304397E-5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4434</v>
      </c>
      <c r="O227" s="38">
        <f t="shared" si="53"/>
        <v>2.6171014179330351E-4</v>
      </c>
      <c r="P227" s="33">
        <v>7801</v>
      </c>
      <c r="Q227" s="33">
        <v>53607900</v>
      </c>
      <c r="R227" s="33">
        <v>53607900</v>
      </c>
      <c r="S227" s="33">
        <v>4288</v>
      </c>
      <c r="T227" s="38">
        <f t="shared" si="54"/>
        <v>7.9988210692826989E-5</v>
      </c>
      <c r="U227" s="38">
        <f t="shared" si="55"/>
        <v>-0.80374310985771058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390419763</v>
      </c>
      <c r="E228" s="33">
        <v>390419763</v>
      </c>
      <c r="F228" s="33">
        <v>28396606</v>
      </c>
      <c r="G228" s="38">
        <f t="shared" si="48"/>
        <v>7.2733526043352467E-2</v>
      </c>
      <c r="H228" s="33">
        <v>28179713</v>
      </c>
      <c r="I228" s="38">
        <f t="shared" si="49"/>
        <v>7.2177988079973304E-2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56576319</v>
      </c>
      <c r="O228" s="38">
        <f t="shared" si="53"/>
        <v>0.14491151412332576</v>
      </c>
      <c r="P228" s="33">
        <v>414963982</v>
      </c>
      <c r="Q228" s="33">
        <v>481132162</v>
      </c>
      <c r="R228" s="33">
        <v>481132162</v>
      </c>
      <c r="S228" s="33">
        <v>386829019</v>
      </c>
      <c r="T228" s="38">
        <f t="shared" si="54"/>
        <v>0.8039974243085416</v>
      </c>
      <c r="U228" s="38">
        <f t="shared" si="55"/>
        <v>-0.93209118327768503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651231688</v>
      </c>
      <c r="E230" s="34">
        <f>SUM(E225:E229)</f>
        <v>651231688</v>
      </c>
      <c r="F230" s="34">
        <f>SUM(F225:F229)</f>
        <v>111869521</v>
      </c>
      <c r="G230" s="39">
        <f t="shared" si="48"/>
        <v>0.1717814459298854</v>
      </c>
      <c r="H230" s="34">
        <f>SUM(H225:H229)</f>
        <v>98197064</v>
      </c>
      <c r="I230" s="39">
        <f t="shared" si="49"/>
        <v>0.15078667977839555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210066585</v>
      </c>
      <c r="O230" s="39">
        <f t="shared" si="53"/>
        <v>0.32256812570828097</v>
      </c>
      <c r="P230" s="34">
        <f>SUM(P225:P229)</f>
        <v>510057964</v>
      </c>
      <c r="Q230" s="34">
        <f>SUM(Q225:Q229)</f>
        <v>746366151</v>
      </c>
      <c r="R230" s="34">
        <f>SUM(R225:R229)</f>
        <v>746366151</v>
      </c>
      <c r="S230" s="34">
        <f>SUM(S225:S229)</f>
        <v>405602474</v>
      </c>
      <c r="T230" s="39">
        <f t="shared" si="54"/>
        <v>0.54343631936759684</v>
      </c>
      <c r="U230" s="39">
        <f t="shared" si="55"/>
        <v>-0.80747861825366973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2623042565</v>
      </c>
      <c r="E231" s="34">
        <f>SUM(E208:E215,E217:E223,E225:E229)</f>
        <v>2623042565</v>
      </c>
      <c r="F231" s="34">
        <f>SUM(F208:F215,F217:F223,F225:F229)</f>
        <v>552223829</v>
      </c>
      <c r="G231" s="39">
        <f t="shared" si="48"/>
        <v>0.21052797097861811</v>
      </c>
      <c r="H231" s="34">
        <f>SUM(H208:H215,H217:H223,H225:H229)</f>
        <v>568253525</v>
      </c>
      <c r="I231" s="39">
        <f t="shared" si="49"/>
        <v>0.21663907882486078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1120477354</v>
      </c>
      <c r="O231" s="39">
        <f t="shared" si="53"/>
        <v>0.42716704980347886</v>
      </c>
      <c r="P231" s="34">
        <f>SUM(P208:P215,P217:P223,P225:P229)</f>
        <v>1418859498</v>
      </c>
      <c r="Q231" s="34">
        <f>SUM(Q208:Q215,Q217:Q223,Q225:Q229)</f>
        <v>2715067940</v>
      </c>
      <c r="R231" s="34">
        <f>SUM(R208:R215,R217:R223,R225:R229)</f>
        <v>2715067940</v>
      </c>
      <c r="S231" s="34">
        <f>SUM(S208:S215,S217:S223,S225:S229)</f>
        <v>810770861</v>
      </c>
      <c r="T231" s="39">
        <f t="shared" si="54"/>
        <v>0.29861899551581755</v>
      </c>
      <c r="U231" s="39">
        <f t="shared" si="55"/>
        <v>-0.59949979134579534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56497814</v>
      </c>
      <c r="E234" s="33">
        <v>56497814</v>
      </c>
      <c r="F234" s="33">
        <v>15047329</v>
      </c>
      <c r="G234" s="38">
        <f t="shared" ref="G234:G260" si="56">IF(($D234     =0),0,($F234     /$D234     ))</f>
        <v>0.26633471164034772</v>
      </c>
      <c r="H234" s="33">
        <v>9291688</v>
      </c>
      <c r="I234" s="38">
        <f t="shared" ref="I234:I260" si="57">IF(($D234     =0),0,($H234     /$D234     ))</f>
        <v>0.16446101790770171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24339017</v>
      </c>
      <c r="O234" s="38">
        <f t="shared" ref="O234:O260" si="61">IF(($D234     =0),0,($N234     /$D234     ))</f>
        <v>0.4307957295480494</v>
      </c>
      <c r="P234" s="33">
        <v>28435564</v>
      </c>
      <c r="Q234" s="33">
        <v>56704622</v>
      </c>
      <c r="R234" s="33">
        <v>56704622</v>
      </c>
      <c r="S234" s="33">
        <v>14499273</v>
      </c>
      <c r="T234" s="38">
        <f t="shared" ref="T234:T260" si="62">IF(($Q234     =0),0,($S234     /$Q234     ))</f>
        <v>0.25569825683698233</v>
      </c>
      <c r="U234" s="38">
        <f t="shared" ref="U234:U260" si="63">IF(($P234     =0),0,(($H234     /$P234     )-1))</f>
        <v>-0.67323707734441274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230242954</v>
      </c>
      <c r="E235" s="33">
        <v>230242954</v>
      </c>
      <c r="F235" s="33">
        <v>52382706</v>
      </c>
      <c r="G235" s="38">
        <f t="shared" si="56"/>
        <v>0.22751057128983848</v>
      </c>
      <c r="H235" s="33">
        <v>55574758</v>
      </c>
      <c r="I235" s="38">
        <f t="shared" si="57"/>
        <v>0.24137441356837352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107957464</v>
      </c>
      <c r="O235" s="38">
        <f t="shared" si="61"/>
        <v>0.46888498485821201</v>
      </c>
      <c r="P235" s="33">
        <v>118584233</v>
      </c>
      <c r="Q235" s="33">
        <v>209337147</v>
      </c>
      <c r="R235" s="33">
        <v>209337147</v>
      </c>
      <c r="S235" s="33">
        <v>67968017</v>
      </c>
      <c r="T235" s="38">
        <f t="shared" si="62"/>
        <v>0.32468206419188467</v>
      </c>
      <c r="U235" s="38">
        <f t="shared" si="63"/>
        <v>-0.53134783103922423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988279596</v>
      </c>
      <c r="E236" s="33">
        <v>988279596</v>
      </c>
      <c r="F236" s="33">
        <v>313792077</v>
      </c>
      <c r="G236" s="38">
        <f t="shared" si="56"/>
        <v>0.31751346306253198</v>
      </c>
      <c r="H236" s="33">
        <v>112683410</v>
      </c>
      <c r="I236" s="38">
        <f t="shared" si="57"/>
        <v>0.11401976774192149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426475487</v>
      </c>
      <c r="O236" s="38">
        <f t="shared" si="61"/>
        <v>0.43153323080445344</v>
      </c>
      <c r="P236" s="33">
        <v>605978239</v>
      </c>
      <c r="Q236" s="33">
        <v>941132053</v>
      </c>
      <c r="R236" s="33">
        <v>941132053</v>
      </c>
      <c r="S236" s="33">
        <v>489973503</v>
      </c>
      <c r="T236" s="38">
        <f t="shared" si="62"/>
        <v>0.52062141698195885</v>
      </c>
      <c r="U236" s="38">
        <f t="shared" si="63"/>
        <v>-0.81404710145045323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6109004</v>
      </c>
      <c r="E237" s="33">
        <v>6109004</v>
      </c>
      <c r="F237" s="33">
        <v>1883389</v>
      </c>
      <c r="G237" s="38">
        <f t="shared" si="56"/>
        <v>0.30829722815699578</v>
      </c>
      <c r="H237" s="33">
        <v>738540</v>
      </c>
      <c r="I237" s="38">
        <f t="shared" si="57"/>
        <v>0.12089368414229226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2621929</v>
      </c>
      <c r="O237" s="38">
        <f t="shared" si="61"/>
        <v>0.42919091229928807</v>
      </c>
      <c r="P237" s="33">
        <v>2460283</v>
      </c>
      <c r="Q237" s="33">
        <v>5879696</v>
      </c>
      <c r="R237" s="33">
        <v>5879696</v>
      </c>
      <c r="S237" s="33">
        <v>1092106</v>
      </c>
      <c r="T237" s="38">
        <f t="shared" si="62"/>
        <v>0.18574191590857758</v>
      </c>
      <c r="U237" s="38">
        <f t="shared" si="63"/>
        <v>-0.69981502128007222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308383965</v>
      </c>
      <c r="E238" s="33">
        <v>308383965</v>
      </c>
      <c r="F238" s="33">
        <v>56196569</v>
      </c>
      <c r="G238" s="38">
        <f t="shared" si="56"/>
        <v>0.18222921869494738</v>
      </c>
      <c r="H238" s="33">
        <v>185180675</v>
      </c>
      <c r="I238" s="38">
        <f t="shared" si="57"/>
        <v>0.6004873664556456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241377244</v>
      </c>
      <c r="O238" s="38">
        <f t="shared" si="61"/>
        <v>0.78271658515059306</v>
      </c>
      <c r="P238" s="33">
        <v>91264765</v>
      </c>
      <c r="Q238" s="33">
        <v>267414615</v>
      </c>
      <c r="R238" s="33">
        <v>267414615</v>
      </c>
      <c r="S238" s="33">
        <v>54499690</v>
      </c>
      <c r="T238" s="38">
        <f t="shared" si="62"/>
        <v>0.20380221178262825</v>
      </c>
      <c r="U238" s="38">
        <f t="shared" si="63"/>
        <v>1.0290489434778034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1589513333</v>
      </c>
      <c r="E240" s="34">
        <f>SUM(E234:E239)</f>
        <v>1589513333</v>
      </c>
      <c r="F240" s="34">
        <f>SUM(F234:F239)</f>
        <v>439302070</v>
      </c>
      <c r="G240" s="39">
        <f t="shared" si="56"/>
        <v>0.27637520295024792</v>
      </c>
      <c r="H240" s="34">
        <f>SUM(H234:H239)</f>
        <v>363469071</v>
      </c>
      <c r="I240" s="39">
        <f t="shared" si="57"/>
        <v>0.22866689033303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802771141</v>
      </c>
      <c r="O240" s="39">
        <f t="shared" si="61"/>
        <v>0.50504209328327787</v>
      </c>
      <c r="P240" s="34">
        <f>SUM(P234:P239)</f>
        <v>846723084</v>
      </c>
      <c r="Q240" s="34">
        <f>SUM(Q234:Q239)</f>
        <v>1480468133</v>
      </c>
      <c r="R240" s="34">
        <f>SUM(R234:R239)</f>
        <v>1480468133</v>
      </c>
      <c r="S240" s="34">
        <f>SUM(S234:S239)</f>
        <v>628032589</v>
      </c>
      <c r="T240" s="39">
        <f t="shared" si="62"/>
        <v>0.42421216303208331</v>
      </c>
      <c r="U240" s="39">
        <f t="shared" si="63"/>
        <v>-0.57073442561299059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8471996</v>
      </c>
      <c r="E242" s="33">
        <v>8471996</v>
      </c>
      <c r="F242" s="33">
        <v>1593684</v>
      </c>
      <c r="G242" s="38">
        <f t="shared" si="56"/>
        <v>0.18811198683285496</v>
      </c>
      <c r="H242" s="33">
        <v>2283521</v>
      </c>
      <c r="I242" s="38">
        <f t="shared" si="57"/>
        <v>0.26953754463529017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3877205</v>
      </c>
      <c r="O242" s="38">
        <f t="shared" si="61"/>
        <v>0.45764953146814519</v>
      </c>
      <c r="P242" s="33">
        <v>4252908</v>
      </c>
      <c r="Q242" s="33">
        <v>7710400</v>
      </c>
      <c r="R242" s="33">
        <v>7710400</v>
      </c>
      <c r="S242" s="33">
        <v>1325394</v>
      </c>
      <c r="T242" s="38">
        <f t="shared" si="62"/>
        <v>0.17189691844781074</v>
      </c>
      <c r="U242" s="38">
        <f t="shared" si="63"/>
        <v>-0.46306832877645132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230501640</v>
      </c>
      <c r="E243" s="33">
        <v>230501640</v>
      </c>
      <c r="F243" s="33">
        <v>49276006</v>
      </c>
      <c r="G243" s="38">
        <f t="shared" si="56"/>
        <v>0.21377724687772287</v>
      </c>
      <c r="H243" s="33">
        <v>39992903</v>
      </c>
      <c r="I243" s="38">
        <f t="shared" si="57"/>
        <v>0.17350376769553572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89268909</v>
      </c>
      <c r="O243" s="38">
        <f t="shared" si="61"/>
        <v>0.38728101457325859</v>
      </c>
      <c r="P243" s="33">
        <v>77254316</v>
      </c>
      <c r="Q243" s="33">
        <v>217389384</v>
      </c>
      <c r="R243" s="33">
        <v>217389384</v>
      </c>
      <c r="S243" s="33">
        <v>37545855</v>
      </c>
      <c r="T243" s="38">
        <f t="shared" si="62"/>
        <v>0.17271245867277493</v>
      </c>
      <c r="U243" s="38">
        <f t="shared" si="63"/>
        <v>-0.48232144078526307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66942502</v>
      </c>
      <c r="E244" s="33">
        <v>66942502</v>
      </c>
      <c r="F244" s="33">
        <v>7429826</v>
      </c>
      <c r="G244" s="38">
        <f t="shared" si="56"/>
        <v>0.11098817310413644</v>
      </c>
      <c r="H244" s="33">
        <v>2029872</v>
      </c>
      <c r="I244" s="38">
        <f t="shared" si="57"/>
        <v>3.0322619253161466E-2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9459698</v>
      </c>
      <c r="O244" s="38">
        <f t="shared" si="61"/>
        <v>0.1413107923572979</v>
      </c>
      <c r="P244" s="33">
        <v>1043</v>
      </c>
      <c r="Q244" s="33">
        <v>42635459</v>
      </c>
      <c r="R244" s="33">
        <v>42635459</v>
      </c>
      <c r="S244" s="33">
        <v>1043</v>
      </c>
      <c r="T244" s="38">
        <f t="shared" si="62"/>
        <v>2.446320561483811E-5</v>
      </c>
      <c r="U244" s="38">
        <f t="shared" si="63"/>
        <v>1945.1860019175456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10773888</v>
      </c>
      <c r="E245" s="33">
        <v>10773888</v>
      </c>
      <c r="F245" s="33">
        <v>2313922</v>
      </c>
      <c r="G245" s="38">
        <f t="shared" si="56"/>
        <v>0.21477130632878308</v>
      </c>
      <c r="H245" s="33">
        <v>2210276</v>
      </c>
      <c r="I245" s="38">
        <f t="shared" si="57"/>
        <v>0.20515119518599043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4524198</v>
      </c>
      <c r="O245" s="38">
        <f t="shared" si="61"/>
        <v>0.41992250151477351</v>
      </c>
      <c r="P245" s="33">
        <v>4063283</v>
      </c>
      <c r="Q245" s="33">
        <v>24924415</v>
      </c>
      <c r="R245" s="33">
        <v>24924415</v>
      </c>
      <c r="S245" s="33">
        <v>2406604</v>
      </c>
      <c r="T245" s="38">
        <f t="shared" si="62"/>
        <v>9.6556087675478033E-2</v>
      </c>
      <c r="U245" s="38">
        <f t="shared" si="63"/>
        <v>-0.45603690414868958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316690026</v>
      </c>
      <c r="E247" s="34">
        <f>SUM(E241:E246)</f>
        <v>316690026</v>
      </c>
      <c r="F247" s="34">
        <f>SUM(F241:F246)</f>
        <v>60613438</v>
      </c>
      <c r="G247" s="39">
        <f t="shared" si="56"/>
        <v>0.19139673820987341</v>
      </c>
      <c r="H247" s="34">
        <f>SUM(H241:H246)</f>
        <v>46516572</v>
      </c>
      <c r="I247" s="39">
        <f t="shared" si="57"/>
        <v>0.14688360283250601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107130010</v>
      </c>
      <c r="O247" s="39">
        <f t="shared" si="61"/>
        <v>0.33828034104237942</v>
      </c>
      <c r="P247" s="34">
        <f>SUM(P241:P246)</f>
        <v>85571550</v>
      </c>
      <c r="Q247" s="34">
        <f>SUM(Q241:Q246)</f>
        <v>292659658</v>
      </c>
      <c r="R247" s="34">
        <f>SUM(R241:R246)</f>
        <v>292659658</v>
      </c>
      <c r="S247" s="34">
        <f>SUM(S241:S246)</f>
        <v>41278896</v>
      </c>
      <c r="T247" s="39">
        <f t="shared" si="62"/>
        <v>0.14104744153018864</v>
      </c>
      <c r="U247" s="39">
        <f t="shared" si="63"/>
        <v>-0.4564014324854464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41519351</v>
      </c>
      <c r="E248" s="33">
        <v>41519351</v>
      </c>
      <c r="F248" s="33">
        <v>11282396</v>
      </c>
      <c r="G248" s="38">
        <f t="shared" si="56"/>
        <v>0.27173825525355633</v>
      </c>
      <c r="H248" s="33">
        <v>5521103</v>
      </c>
      <c r="I248" s="38">
        <f t="shared" si="57"/>
        <v>0.13297662094959048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16803499</v>
      </c>
      <c r="O248" s="38">
        <f t="shared" si="61"/>
        <v>0.40471487620314683</v>
      </c>
      <c r="P248" s="33">
        <v>22818904</v>
      </c>
      <c r="Q248" s="33">
        <v>32371332</v>
      </c>
      <c r="R248" s="33">
        <v>32371332</v>
      </c>
      <c r="S248" s="33">
        <v>15291033</v>
      </c>
      <c r="T248" s="38">
        <f t="shared" si="62"/>
        <v>0.47236341711240054</v>
      </c>
      <c r="U248" s="38">
        <f t="shared" si="63"/>
        <v>-0.75804696842582797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18100248</v>
      </c>
      <c r="E249" s="33">
        <v>18100248</v>
      </c>
      <c r="F249" s="33">
        <v>1188963</v>
      </c>
      <c r="G249" s="38">
        <f t="shared" si="56"/>
        <v>6.5687663506046989E-2</v>
      </c>
      <c r="H249" s="33">
        <v>1505135</v>
      </c>
      <c r="I249" s="38">
        <f t="shared" si="57"/>
        <v>8.3155490466207974E-2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2694098</v>
      </c>
      <c r="O249" s="38">
        <f t="shared" si="61"/>
        <v>0.14884315397225498</v>
      </c>
      <c r="P249" s="33">
        <v>0</v>
      </c>
      <c r="Q249" s="33">
        <v>11647032</v>
      </c>
      <c r="R249" s="33">
        <v>11647032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1477251</v>
      </c>
      <c r="E250" s="33">
        <v>1477251</v>
      </c>
      <c r="F250" s="33">
        <v>249683</v>
      </c>
      <c r="G250" s="38">
        <f t="shared" si="56"/>
        <v>0.16901867048998442</v>
      </c>
      <c r="H250" s="33">
        <v>348748</v>
      </c>
      <c r="I250" s="38">
        <f t="shared" si="57"/>
        <v>0.23607904140867056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598431</v>
      </c>
      <c r="O250" s="38">
        <f t="shared" si="61"/>
        <v>0.40509771189865501</v>
      </c>
      <c r="P250" s="33">
        <v>371303</v>
      </c>
      <c r="Q250" s="33">
        <v>1109742</v>
      </c>
      <c r="R250" s="33">
        <v>1109742</v>
      </c>
      <c r="S250" s="33">
        <v>158895</v>
      </c>
      <c r="T250" s="38">
        <f t="shared" si="62"/>
        <v>0.14318192877263364</v>
      </c>
      <c r="U250" s="38">
        <f t="shared" si="63"/>
        <v>-6.0745536664126076E-2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174095574</v>
      </c>
      <c r="E253" s="33">
        <v>174095574</v>
      </c>
      <c r="F253" s="33">
        <v>61058245</v>
      </c>
      <c r="G253" s="38">
        <f t="shared" si="56"/>
        <v>0.35071681374277786</v>
      </c>
      <c r="H253" s="33">
        <v>59493703</v>
      </c>
      <c r="I253" s="38">
        <f t="shared" si="57"/>
        <v>0.34173012922200996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120551948</v>
      </c>
      <c r="O253" s="38">
        <f t="shared" si="61"/>
        <v>0.69244694296478781</v>
      </c>
      <c r="P253" s="33">
        <v>67360818</v>
      </c>
      <c r="Q253" s="33">
        <v>133406464</v>
      </c>
      <c r="R253" s="33">
        <v>133406464</v>
      </c>
      <c r="S253" s="33">
        <v>16102345</v>
      </c>
      <c r="T253" s="38">
        <f t="shared" si="62"/>
        <v>0.12070138520424317</v>
      </c>
      <c r="U253" s="38">
        <f t="shared" si="63"/>
        <v>-0.11679066902067603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235192424</v>
      </c>
      <c r="E254" s="34">
        <f>SUM(E248:E253)</f>
        <v>235192424</v>
      </c>
      <c r="F254" s="34">
        <f>SUM(F248:F253)</f>
        <v>73779287</v>
      </c>
      <c r="G254" s="39">
        <f t="shared" si="56"/>
        <v>0.31369754920337062</v>
      </c>
      <c r="H254" s="34">
        <f>SUM(H248:H253)</f>
        <v>66868689</v>
      </c>
      <c r="I254" s="39">
        <f t="shared" si="57"/>
        <v>0.28431480854162205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140647976</v>
      </c>
      <c r="O254" s="39">
        <f t="shared" si="61"/>
        <v>0.59801235774499262</v>
      </c>
      <c r="P254" s="34">
        <f>SUM(P248:P253)</f>
        <v>90551025</v>
      </c>
      <c r="Q254" s="34">
        <f>SUM(Q248:Q253)</f>
        <v>178534570</v>
      </c>
      <c r="R254" s="34">
        <f>SUM(R248:R253)</f>
        <v>178534570</v>
      </c>
      <c r="S254" s="34">
        <f>SUM(S248:S253)</f>
        <v>31552273</v>
      </c>
      <c r="T254" s="39">
        <f t="shared" si="62"/>
        <v>0.17672920712218368</v>
      </c>
      <c r="U254" s="39">
        <f t="shared" si="63"/>
        <v>-0.26153581364760914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889466163</v>
      </c>
      <c r="E255" s="33">
        <v>889466163</v>
      </c>
      <c r="F255" s="33">
        <v>219349035</v>
      </c>
      <c r="G255" s="38">
        <f t="shared" si="56"/>
        <v>0.24660750922798172</v>
      </c>
      <c r="H255" s="33">
        <v>204338196</v>
      </c>
      <c r="I255" s="38">
        <f t="shared" si="57"/>
        <v>0.22973127534251125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423687231</v>
      </c>
      <c r="O255" s="38">
        <f t="shared" si="61"/>
        <v>0.476338784570493</v>
      </c>
      <c r="P255" s="33">
        <v>411227752</v>
      </c>
      <c r="Q255" s="33">
        <v>816264621</v>
      </c>
      <c r="R255" s="33">
        <v>816264621</v>
      </c>
      <c r="S255" s="33">
        <v>221482999</v>
      </c>
      <c r="T255" s="38">
        <f t="shared" si="62"/>
        <v>0.27133725179545665</v>
      </c>
      <c r="U255" s="38">
        <f t="shared" si="63"/>
        <v>-0.50310212526707099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72483000</v>
      </c>
      <c r="E256" s="33">
        <v>72483000</v>
      </c>
      <c r="F256" s="33">
        <v>66258819</v>
      </c>
      <c r="G256" s="38">
        <f t="shared" si="56"/>
        <v>0.91412909233889328</v>
      </c>
      <c r="H256" s="33">
        <v>14260251</v>
      </c>
      <c r="I256" s="38">
        <f t="shared" si="57"/>
        <v>0.19673924920326147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80519070</v>
      </c>
      <c r="O256" s="38">
        <f t="shared" si="61"/>
        <v>1.1108683415421547</v>
      </c>
      <c r="P256" s="33">
        <v>39996353</v>
      </c>
      <c r="Q256" s="33">
        <v>77240000</v>
      </c>
      <c r="R256" s="33">
        <v>77240000</v>
      </c>
      <c r="S256" s="33">
        <v>26946187</v>
      </c>
      <c r="T256" s="38">
        <f t="shared" si="62"/>
        <v>0.34886311496633871</v>
      </c>
      <c r="U256" s="38">
        <f t="shared" si="63"/>
        <v>-0.64346121757651253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98731570</v>
      </c>
      <c r="E257" s="33">
        <v>98731570</v>
      </c>
      <c r="F257" s="33">
        <v>50614114</v>
      </c>
      <c r="G257" s="38">
        <f t="shared" si="56"/>
        <v>0.51264366605332012</v>
      </c>
      <c r="H257" s="33">
        <v>18413871</v>
      </c>
      <c r="I257" s="38">
        <f t="shared" si="57"/>
        <v>0.18650438760368138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69027985</v>
      </c>
      <c r="O257" s="38">
        <f t="shared" si="61"/>
        <v>0.6991480536570015</v>
      </c>
      <c r="P257" s="33">
        <v>73263937</v>
      </c>
      <c r="Q257" s="33">
        <v>110340000</v>
      </c>
      <c r="R257" s="33">
        <v>110340000</v>
      </c>
      <c r="S257" s="33">
        <v>42935112</v>
      </c>
      <c r="T257" s="38">
        <f t="shared" si="62"/>
        <v>0.38911647634584012</v>
      </c>
      <c r="U257" s="38">
        <f t="shared" si="63"/>
        <v>-0.74866391632761964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1060680733</v>
      </c>
      <c r="E259" s="34">
        <f>SUM(E255:E258)</f>
        <v>1060680733</v>
      </c>
      <c r="F259" s="34">
        <f>SUM(F255:F258)</f>
        <v>336221968</v>
      </c>
      <c r="G259" s="39">
        <f t="shared" si="56"/>
        <v>0.3169869665201131</v>
      </c>
      <c r="H259" s="34">
        <f>SUM(H255:H258)</f>
        <v>237012318</v>
      </c>
      <c r="I259" s="39">
        <f t="shared" si="57"/>
        <v>0.22345302467184533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573234286</v>
      </c>
      <c r="O259" s="39">
        <f t="shared" si="61"/>
        <v>0.5404399911919584</v>
      </c>
      <c r="P259" s="34">
        <f>SUM(P255:P258)</f>
        <v>524488042</v>
      </c>
      <c r="Q259" s="34">
        <f>SUM(Q255:Q258)</f>
        <v>1003844621</v>
      </c>
      <c r="R259" s="34">
        <f>SUM(R255:R258)</f>
        <v>1003844621</v>
      </c>
      <c r="S259" s="34">
        <f>SUM(S255:S258)</f>
        <v>291364298</v>
      </c>
      <c r="T259" s="39">
        <f t="shared" si="62"/>
        <v>0.29024840289501336</v>
      </c>
      <c r="U259" s="39">
        <f t="shared" si="63"/>
        <v>-0.54810729888861798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3202076516</v>
      </c>
      <c r="E260" s="34">
        <f>SUM(E234:E239,E241:E246,E248:E253,E255:E258)</f>
        <v>3202076516</v>
      </c>
      <c r="F260" s="34">
        <f>SUM(F234:F239,F241:F246,F248:F253,F255:F258)</f>
        <v>909916763</v>
      </c>
      <c r="G260" s="39">
        <f t="shared" si="56"/>
        <v>0.28416459083765377</v>
      </c>
      <c r="H260" s="34">
        <f>SUM(H234:H239,H241:H246,H248:H253,H255:H258)</f>
        <v>713866650</v>
      </c>
      <c r="I260" s="39">
        <f t="shared" si="57"/>
        <v>0.22293866071999885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1623783413</v>
      </c>
      <c r="O260" s="39">
        <f t="shared" si="61"/>
        <v>0.50710325155765268</v>
      </c>
      <c r="P260" s="34">
        <f>SUM(P234:P239,P241:P246,P248:P253,P255:P258)</f>
        <v>1547333701</v>
      </c>
      <c r="Q260" s="34">
        <f>SUM(Q234:Q239,Q241:Q246,Q248:Q253,Q255:Q258)</f>
        <v>2955506982</v>
      </c>
      <c r="R260" s="34">
        <f>SUM(R234:R239,R241:R246,R248:R253,R255:R258)</f>
        <v>2955506982</v>
      </c>
      <c r="S260" s="34">
        <f>SUM(S234:S239,S241:S246,S248:S253,S255:S258)</f>
        <v>992228056</v>
      </c>
      <c r="T260" s="39">
        <f t="shared" si="62"/>
        <v>0.33572177702268746</v>
      </c>
      <c r="U260" s="39">
        <f t="shared" si="63"/>
        <v>-0.53864725525033985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65970916</v>
      </c>
      <c r="E263" s="33">
        <v>65970916</v>
      </c>
      <c r="F263" s="33">
        <v>-32009</v>
      </c>
      <c r="G263" s="38">
        <f t="shared" ref="G263:G299" si="64">IF(($D263     =0),0,($F263     /$D263     ))</f>
        <v>-4.8519865936074011E-4</v>
      </c>
      <c r="H263" s="33">
        <v>4217533</v>
      </c>
      <c r="I263" s="38">
        <f t="shared" ref="I263:I299" si="65">IF(($D263     =0),0,($H263     /$D263     ))</f>
        <v>6.3930187053943585E-2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4185524</v>
      </c>
      <c r="O263" s="38">
        <f t="shared" ref="O263:O299" si="69">IF(($D263     =0),0,($N263     /$D263     ))</f>
        <v>6.3444988394582846E-2</v>
      </c>
      <c r="P263" s="33">
        <v>12874039</v>
      </c>
      <c r="Q263" s="33">
        <v>28392685</v>
      </c>
      <c r="R263" s="33">
        <v>28392685</v>
      </c>
      <c r="S263" s="33">
        <v>6699360</v>
      </c>
      <c r="T263" s="38">
        <f t="shared" ref="T263:T299" si="70">IF(($Q263     =0),0,($S263     /$Q263     ))</f>
        <v>0.23595373244904452</v>
      </c>
      <c r="U263" s="38">
        <f t="shared" ref="U263:U299" si="71">IF(($P263     =0),0,(($H263     /$P263     )-1))</f>
        <v>-0.67240016905339495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82331020</v>
      </c>
      <c r="E264" s="33">
        <v>82331020</v>
      </c>
      <c r="F264" s="33">
        <v>25482563</v>
      </c>
      <c r="G264" s="38">
        <f t="shared" si="64"/>
        <v>0.3095135102176555</v>
      </c>
      <c r="H264" s="33">
        <v>20948381</v>
      </c>
      <c r="I264" s="38">
        <f t="shared" si="65"/>
        <v>0.25444092639687932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46430944</v>
      </c>
      <c r="O264" s="38">
        <f t="shared" si="69"/>
        <v>0.56395443661453482</v>
      </c>
      <c r="P264" s="33">
        <v>48148634</v>
      </c>
      <c r="Q264" s="33">
        <v>67144884</v>
      </c>
      <c r="R264" s="33">
        <v>67144884</v>
      </c>
      <c r="S264" s="33">
        <v>25138432</v>
      </c>
      <c r="T264" s="38">
        <f t="shared" si="70"/>
        <v>0.37439087689837991</v>
      </c>
      <c r="U264" s="38">
        <f t="shared" si="71"/>
        <v>-0.56492263103455853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58604533</v>
      </c>
      <c r="E265" s="33">
        <v>58604533</v>
      </c>
      <c r="F265" s="33">
        <v>11865682</v>
      </c>
      <c r="G265" s="38">
        <f t="shared" si="64"/>
        <v>0.20247037886983929</v>
      </c>
      <c r="H265" s="33">
        <v>12557449</v>
      </c>
      <c r="I265" s="38">
        <f t="shared" si="65"/>
        <v>0.21427436338414299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24423131</v>
      </c>
      <c r="O265" s="38">
        <f t="shared" si="69"/>
        <v>0.41674474225398228</v>
      </c>
      <c r="P265" s="33">
        <v>11933977</v>
      </c>
      <c r="Q265" s="33">
        <v>85967200</v>
      </c>
      <c r="R265" s="33">
        <v>85967200</v>
      </c>
      <c r="S265" s="33">
        <v>4633251</v>
      </c>
      <c r="T265" s="38">
        <f t="shared" si="70"/>
        <v>5.3895567146539612E-2</v>
      </c>
      <c r="U265" s="38">
        <f t="shared" si="71"/>
        <v>5.22434390480222E-2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206906469</v>
      </c>
      <c r="E267" s="34">
        <f>SUM(E263:E266)</f>
        <v>206906469</v>
      </c>
      <c r="F267" s="34">
        <f>SUM(F263:F266)</f>
        <v>37316236</v>
      </c>
      <c r="G267" s="39">
        <f t="shared" si="64"/>
        <v>0.18035316237502463</v>
      </c>
      <c r="H267" s="34">
        <f>SUM(H263:H266)</f>
        <v>37723363</v>
      </c>
      <c r="I267" s="39">
        <f t="shared" si="65"/>
        <v>0.18232084855693903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75039599</v>
      </c>
      <c r="O267" s="39">
        <f t="shared" si="69"/>
        <v>0.36267401093196366</v>
      </c>
      <c r="P267" s="34">
        <f>SUM(P263:P266)</f>
        <v>72956650</v>
      </c>
      <c r="Q267" s="34">
        <f>SUM(Q263:Q266)</f>
        <v>181504769</v>
      </c>
      <c r="R267" s="34">
        <f>SUM(R263:R266)</f>
        <v>181504769</v>
      </c>
      <c r="S267" s="34">
        <f>SUM(S263:S266)</f>
        <v>36471043</v>
      </c>
      <c r="T267" s="39">
        <f t="shared" si="70"/>
        <v>0.20093710595560163</v>
      </c>
      <c r="U267" s="39">
        <f t="shared" si="71"/>
        <v>-0.48293455085999704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5417663</v>
      </c>
      <c r="E268" s="33">
        <v>5417663</v>
      </c>
      <c r="F268" s="33">
        <v>12465</v>
      </c>
      <c r="G268" s="38">
        <f t="shared" si="64"/>
        <v>2.300807562227477E-3</v>
      </c>
      <c r="H268" s="33">
        <v>1007049</v>
      </c>
      <c r="I268" s="38">
        <f t="shared" si="65"/>
        <v>0.18588254751172231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1019514</v>
      </c>
      <c r="O268" s="38">
        <f t="shared" si="69"/>
        <v>0.18818335507394979</v>
      </c>
      <c r="P268" s="33">
        <v>2477659</v>
      </c>
      <c r="Q268" s="33">
        <v>5165303</v>
      </c>
      <c r="R268" s="33">
        <v>5165303</v>
      </c>
      <c r="S268" s="33">
        <v>1025355</v>
      </c>
      <c r="T268" s="38">
        <f t="shared" si="70"/>
        <v>0.19850819980938195</v>
      </c>
      <c r="U268" s="38">
        <f t="shared" si="71"/>
        <v>-0.59354818399142095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41231428</v>
      </c>
      <c r="E269" s="33">
        <v>41231428</v>
      </c>
      <c r="F269" s="33">
        <v>7825032</v>
      </c>
      <c r="G269" s="38">
        <f t="shared" si="64"/>
        <v>0.18978319159840887</v>
      </c>
      <c r="H269" s="33">
        <v>8804070</v>
      </c>
      <c r="I269" s="38">
        <f t="shared" si="65"/>
        <v>0.21352813683775396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16629102</v>
      </c>
      <c r="O269" s="38">
        <f t="shared" si="69"/>
        <v>0.4033113284361628</v>
      </c>
      <c r="P269" s="33">
        <v>15860831</v>
      </c>
      <c r="Q269" s="33">
        <v>43243776</v>
      </c>
      <c r="R269" s="33">
        <v>43243776</v>
      </c>
      <c r="S269" s="33">
        <v>8750082</v>
      </c>
      <c r="T269" s="38">
        <f t="shared" si="70"/>
        <v>0.20234315338235032</v>
      </c>
      <c r="U269" s="38">
        <f t="shared" si="71"/>
        <v>-0.44491748257074293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5335504</v>
      </c>
      <c r="E270" s="33">
        <v>5335504</v>
      </c>
      <c r="F270" s="33">
        <v>1895778</v>
      </c>
      <c r="G270" s="38">
        <f t="shared" si="64"/>
        <v>0.3553137622987444</v>
      </c>
      <c r="H270" s="33">
        <v>976995</v>
      </c>
      <c r="I270" s="38">
        <f t="shared" si="65"/>
        <v>0.18311203590138814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2872773</v>
      </c>
      <c r="O270" s="38">
        <f t="shared" si="69"/>
        <v>0.53842579820013259</v>
      </c>
      <c r="P270" s="33">
        <v>0</v>
      </c>
      <c r="Q270" s="33">
        <v>5160561</v>
      </c>
      <c r="R270" s="33">
        <v>5160561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17323073</v>
      </c>
      <c r="E271" s="33">
        <v>17323073</v>
      </c>
      <c r="F271" s="33">
        <v>2450735</v>
      </c>
      <c r="G271" s="38">
        <f t="shared" si="64"/>
        <v>0.14147230113271472</v>
      </c>
      <c r="H271" s="33">
        <v>2327700</v>
      </c>
      <c r="I271" s="38">
        <f t="shared" si="65"/>
        <v>0.13436992385819768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4778435</v>
      </c>
      <c r="O271" s="38">
        <f t="shared" si="69"/>
        <v>0.27584222499091243</v>
      </c>
      <c r="P271" s="33">
        <v>4047465</v>
      </c>
      <c r="Q271" s="33">
        <v>16842618</v>
      </c>
      <c r="R271" s="33">
        <v>16842618</v>
      </c>
      <c r="S271" s="33">
        <v>1887126</v>
      </c>
      <c r="T271" s="38">
        <f t="shared" si="70"/>
        <v>0.11204469518931083</v>
      </c>
      <c r="U271" s="38">
        <f t="shared" si="71"/>
        <v>-0.42489928881410954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9808201</v>
      </c>
      <c r="E272" s="33">
        <v>9808201</v>
      </c>
      <c r="F272" s="33">
        <v>1211095</v>
      </c>
      <c r="G272" s="38">
        <f t="shared" si="64"/>
        <v>0.12347779169696869</v>
      </c>
      <c r="H272" s="33">
        <v>1274767</v>
      </c>
      <c r="I272" s="38">
        <f t="shared" si="65"/>
        <v>0.12996950205241511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2485862</v>
      </c>
      <c r="O272" s="38">
        <f t="shared" si="69"/>
        <v>0.2534472937493838</v>
      </c>
      <c r="P272" s="33">
        <v>2469472</v>
      </c>
      <c r="Q272" s="33">
        <v>8899500</v>
      </c>
      <c r="R272" s="33">
        <v>8899500</v>
      </c>
      <c r="S272" s="33">
        <v>1227017</v>
      </c>
      <c r="T272" s="38">
        <f t="shared" si="70"/>
        <v>0.13787482442833868</v>
      </c>
      <c r="U272" s="38">
        <f t="shared" si="71"/>
        <v>-0.48378965220095627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15655336</v>
      </c>
      <c r="E273" s="33">
        <v>15655336</v>
      </c>
      <c r="F273" s="33">
        <v>2221535</v>
      </c>
      <c r="G273" s="38">
        <f t="shared" si="64"/>
        <v>0.14190273527185873</v>
      </c>
      <c r="H273" s="33">
        <v>3198974</v>
      </c>
      <c r="I273" s="38">
        <f t="shared" si="65"/>
        <v>0.20433761370564005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5420509</v>
      </c>
      <c r="O273" s="38">
        <f t="shared" si="69"/>
        <v>0.34624034897749878</v>
      </c>
      <c r="P273" s="33">
        <v>4584941</v>
      </c>
      <c r="Q273" s="33">
        <v>11694872</v>
      </c>
      <c r="R273" s="33">
        <v>11694872</v>
      </c>
      <c r="S273" s="33">
        <v>2426504</v>
      </c>
      <c r="T273" s="38">
        <f t="shared" si="70"/>
        <v>0.20748444275405495</v>
      </c>
      <c r="U273" s="38">
        <f t="shared" si="71"/>
        <v>-0.30228676879375327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94771205</v>
      </c>
      <c r="E275" s="34">
        <f>SUM(E268:E274)</f>
        <v>94771205</v>
      </c>
      <c r="F275" s="34">
        <f>SUM(F268:F274)</f>
        <v>15616640</v>
      </c>
      <c r="G275" s="39">
        <f t="shared" si="64"/>
        <v>0.16478254127928416</v>
      </c>
      <c r="H275" s="34">
        <f>SUM(H268:H274)</f>
        <v>17589555</v>
      </c>
      <c r="I275" s="39">
        <f t="shared" si="65"/>
        <v>0.18560020419704487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33206195</v>
      </c>
      <c r="O275" s="39">
        <f t="shared" si="69"/>
        <v>0.35038274547632903</v>
      </c>
      <c r="P275" s="34">
        <f>SUM(P268:P274)</f>
        <v>29440368</v>
      </c>
      <c r="Q275" s="34">
        <f>SUM(Q268:Q274)</f>
        <v>91006630</v>
      </c>
      <c r="R275" s="34">
        <f>SUM(R268:R274)</f>
        <v>91006630</v>
      </c>
      <c r="S275" s="34">
        <f>SUM(S268:S274)</f>
        <v>15316084</v>
      </c>
      <c r="T275" s="39">
        <f t="shared" si="70"/>
        <v>0.16829635379312474</v>
      </c>
      <c r="U275" s="39">
        <f t="shared" si="71"/>
        <v>-0.40253617074351788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5560887</v>
      </c>
      <c r="E276" s="33">
        <v>5560887</v>
      </c>
      <c r="F276" s="33">
        <v>1814460</v>
      </c>
      <c r="G276" s="38">
        <f t="shared" si="64"/>
        <v>0.32628967285255034</v>
      </c>
      <c r="H276" s="33">
        <v>6938570</v>
      </c>
      <c r="I276" s="38">
        <f t="shared" si="65"/>
        <v>1.2477451888520663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8753030</v>
      </c>
      <c r="O276" s="38">
        <f t="shared" si="69"/>
        <v>1.5740348617046165</v>
      </c>
      <c r="P276" s="33">
        <v>3508519</v>
      </c>
      <c r="Q276" s="33">
        <v>4938446</v>
      </c>
      <c r="R276" s="33">
        <v>4938446</v>
      </c>
      <c r="S276" s="33">
        <v>3027205</v>
      </c>
      <c r="T276" s="38">
        <f t="shared" si="70"/>
        <v>0.6129873648512103</v>
      </c>
      <c r="U276" s="38">
        <f t="shared" si="71"/>
        <v>0.9776350078195386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21369131</v>
      </c>
      <c r="E277" s="33">
        <v>21369131</v>
      </c>
      <c r="F277" s="33">
        <v>4175171</v>
      </c>
      <c r="G277" s="38">
        <f t="shared" si="64"/>
        <v>0.19538328442087793</v>
      </c>
      <c r="H277" s="33">
        <v>5021686</v>
      </c>
      <c r="I277" s="38">
        <f t="shared" si="65"/>
        <v>0.23499720227275503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9196857</v>
      </c>
      <c r="O277" s="38">
        <f t="shared" si="69"/>
        <v>0.43038048669363299</v>
      </c>
      <c r="P277" s="33">
        <v>7235509</v>
      </c>
      <c r="Q277" s="33">
        <v>12957140</v>
      </c>
      <c r="R277" s="33">
        <v>12957140</v>
      </c>
      <c r="S277" s="33">
        <v>3460985</v>
      </c>
      <c r="T277" s="38">
        <f t="shared" si="70"/>
        <v>0.26711025735617583</v>
      </c>
      <c r="U277" s="38">
        <f t="shared" si="71"/>
        <v>-0.30596644963056507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41688197</v>
      </c>
      <c r="E278" s="33">
        <v>41688197</v>
      </c>
      <c r="F278" s="33">
        <v>23287343</v>
      </c>
      <c r="G278" s="38">
        <f t="shared" si="64"/>
        <v>0.55860758382042763</v>
      </c>
      <c r="H278" s="33">
        <v>23807833</v>
      </c>
      <c r="I278" s="38">
        <f t="shared" si="65"/>
        <v>0.57109289231194138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47095176</v>
      </c>
      <c r="O278" s="38">
        <f t="shared" si="69"/>
        <v>1.129700476132369</v>
      </c>
      <c r="P278" s="33">
        <v>30319923</v>
      </c>
      <c r="Q278" s="33">
        <v>43866009</v>
      </c>
      <c r="R278" s="33">
        <v>43866009</v>
      </c>
      <c r="S278" s="33">
        <v>20072797</v>
      </c>
      <c r="T278" s="38">
        <f t="shared" si="70"/>
        <v>0.45759341817487886</v>
      </c>
      <c r="U278" s="38">
        <f t="shared" si="71"/>
        <v>-0.21477923937999444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3041834</v>
      </c>
      <c r="E279" s="33">
        <v>3041834</v>
      </c>
      <c r="F279" s="33">
        <v>980338</v>
      </c>
      <c r="G279" s="38">
        <f t="shared" si="64"/>
        <v>0.32228517401015311</v>
      </c>
      <c r="H279" s="33">
        <v>502447</v>
      </c>
      <c r="I279" s="38">
        <f t="shared" si="65"/>
        <v>0.1651789676885721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1482785</v>
      </c>
      <c r="O279" s="38">
        <f t="shared" si="69"/>
        <v>0.48746414169872515</v>
      </c>
      <c r="P279" s="33">
        <v>1773939</v>
      </c>
      <c r="Q279" s="33">
        <v>2888431</v>
      </c>
      <c r="R279" s="33">
        <v>2888431</v>
      </c>
      <c r="S279" s="33">
        <v>283938</v>
      </c>
      <c r="T279" s="38">
        <f t="shared" si="70"/>
        <v>9.8301811606370373E-2</v>
      </c>
      <c r="U279" s="38">
        <f t="shared" si="71"/>
        <v>-0.71676196306637374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7402636</v>
      </c>
      <c r="E280" s="33">
        <v>7402636</v>
      </c>
      <c r="F280" s="33">
        <v>970108</v>
      </c>
      <c r="G280" s="38">
        <f t="shared" si="64"/>
        <v>0.13104899389893004</v>
      </c>
      <c r="H280" s="33">
        <v>1111020</v>
      </c>
      <c r="I280" s="38">
        <f t="shared" si="65"/>
        <v>0.15008437534953764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2081128</v>
      </c>
      <c r="O280" s="38">
        <f t="shared" si="69"/>
        <v>0.28113336924846771</v>
      </c>
      <c r="P280" s="33">
        <v>1746099</v>
      </c>
      <c r="Q280" s="33">
        <v>8816670</v>
      </c>
      <c r="R280" s="33">
        <v>8816670</v>
      </c>
      <c r="S280" s="33">
        <v>1746099</v>
      </c>
      <c r="T280" s="38">
        <f t="shared" si="70"/>
        <v>0.19804518032318325</v>
      </c>
      <c r="U280" s="38">
        <f t="shared" si="71"/>
        <v>-0.36371305407081733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-570555</v>
      </c>
      <c r="E281" s="33">
        <v>-570555</v>
      </c>
      <c r="F281" s="33">
        <v>497929</v>
      </c>
      <c r="G281" s="38">
        <f t="shared" si="64"/>
        <v>-0.872709905267678</v>
      </c>
      <c r="H281" s="33">
        <v>515528</v>
      </c>
      <c r="I281" s="38">
        <f t="shared" si="65"/>
        <v>-0.90355531018043833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1013457</v>
      </c>
      <c r="O281" s="38">
        <f t="shared" si="69"/>
        <v>-1.7762652154481162</v>
      </c>
      <c r="P281" s="33">
        <v>815253</v>
      </c>
      <c r="Q281" s="33">
        <v>-549138</v>
      </c>
      <c r="R281" s="33">
        <v>-549138</v>
      </c>
      <c r="S281" s="33">
        <v>381415</v>
      </c>
      <c r="T281" s="38">
        <f t="shared" si="70"/>
        <v>-0.69457039942600951</v>
      </c>
      <c r="U281" s="38">
        <f t="shared" si="71"/>
        <v>-0.36764660786283521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16097676</v>
      </c>
      <c r="E282" s="33">
        <v>16097676</v>
      </c>
      <c r="F282" s="33">
        <v>8288531</v>
      </c>
      <c r="G282" s="38">
        <f t="shared" si="64"/>
        <v>0.51488991330177103</v>
      </c>
      <c r="H282" s="33">
        <v>4105132</v>
      </c>
      <c r="I282" s="38">
        <f t="shared" si="65"/>
        <v>0.2550139535669621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12393663</v>
      </c>
      <c r="O282" s="38">
        <f t="shared" si="69"/>
        <v>0.76990386686873313</v>
      </c>
      <c r="P282" s="33">
        <v>7403114</v>
      </c>
      <c r="Q282" s="33">
        <v>17122700</v>
      </c>
      <c r="R282" s="33">
        <v>17122700</v>
      </c>
      <c r="S282" s="33">
        <v>5934155</v>
      </c>
      <c r="T282" s="38">
        <f t="shared" si="70"/>
        <v>0.34656654616386434</v>
      </c>
      <c r="U282" s="38">
        <f t="shared" si="71"/>
        <v>-0.44548577801179345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32473107</v>
      </c>
      <c r="E283" s="33">
        <v>32473107</v>
      </c>
      <c r="F283" s="33">
        <v>5875498</v>
      </c>
      <c r="G283" s="38">
        <f t="shared" si="64"/>
        <v>0.18093427278147423</v>
      </c>
      <c r="H283" s="33">
        <v>5521915</v>
      </c>
      <c r="I283" s="38">
        <f t="shared" si="65"/>
        <v>0.17004578588676469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11397413</v>
      </c>
      <c r="O283" s="38">
        <f t="shared" si="69"/>
        <v>0.35098005866823895</v>
      </c>
      <c r="P283" s="33">
        <v>12067801</v>
      </c>
      <c r="Q283" s="33">
        <v>31005297</v>
      </c>
      <c r="R283" s="33">
        <v>31005297</v>
      </c>
      <c r="S283" s="33">
        <v>9775306</v>
      </c>
      <c r="T283" s="38">
        <f t="shared" si="70"/>
        <v>0.31527857965688894</v>
      </c>
      <c r="U283" s="38">
        <f t="shared" si="71"/>
        <v>-0.54242574931422882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127062913</v>
      </c>
      <c r="E285" s="34">
        <f>SUM(E276:E284)</f>
        <v>127062913</v>
      </c>
      <c r="F285" s="34">
        <f>SUM(F276:F284)</f>
        <v>45889378</v>
      </c>
      <c r="G285" s="39">
        <f t="shared" si="64"/>
        <v>0.36115477692534881</v>
      </c>
      <c r="H285" s="34">
        <f>SUM(H276:H284)</f>
        <v>47524131</v>
      </c>
      <c r="I285" s="39">
        <f t="shared" si="65"/>
        <v>0.37402047440861047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93413509</v>
      </c>
      <c r="O285" s="39">
        <f t="shared" si="69"/>
        <v>0.73517525133395922</v>
      </c>
      <c r="P285" s="34">
        <f>SUM(P276:P284)</f>
        <v>64870157</v>
      </c>
      <c r="Q285" s="34">
        <f>SUM(Q276:Q284)</f>
        <v>121045555</v>
      </c>
      <c r="R285" s="34">
        <f>SUM(R276:R284)</f>
        <v>121045555</v>
      </c>
      <c r="S285" s="34">
        <f>SUM(S276:S284)</f>
        <v>44681900</v>
      </c>
      <c r="T285" s="39">
        <f t="shared" si="70"/>
        <v>0.36913292685551319</v>
      </c>
      <c r="U285" s="39">
        <f t="shared" si="71"/>
        <v>-0.26739608476668242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24629310</v>
      </c>
      <c r="E286" s="33">
        <v>24629310</v>
      </c>
      <c r="F286" s="33">
        <v>1983263</v>
      </c>
      <c r="G286" s="38">
        <f t="shared" si="64"/>
        <v>8.0524505152600706E-2</v>
      </c>
      <c r="H286" s="33">
        <v>3831899</v>
      </c>
      <c r="I286" s="38">
        <f t="shared" si="65"/>
        <v>0.15558288072219645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5815162</v>
      </c>
      <c r="O286" s="38">
        <f t="shared" si="69"/>
        <v>0.23610738587479715</v>
      </c>
      <c r="P286" s="33">
        <v>9143779</v>
      </c>
      <c r="Q286" s="33">
        <v>24105400</v>
      </c>
      <c r="R286" s="33">
        <v>24105400</v>
      </c>
      <c r="S286" s="33">
        <v>4087982</v>
      </c>
      <c r="T286" s="38">
        <f t="shared" si="70"/>
        <v>0.16958781020020411</v>
      </c>
      <c r="U286" s="38">
        <f t="shared" si="71"/>
        <v>-0.5809283010886418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5881738</v>
      </c>
      <c r="E287" s="33">
        <v>5881738</v>
      </c>
      <c r="F287" s="33">
        <v>715765</v>
      </c>
      <c r="G287" s="38">
        <f t="shared" si="64"/>
        <v>0.12169277176236004</v>
      </c>
      <c r="H287" s="33">
        <v>1722277</v>
      </c>
      <c r="I287" s="38">
        <f t="shared" si="65"/>
        <v>0.29281770116247952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2438042</v>
      </c>
      <c r="O287" s="38">
        <f t="shared" si="69"/>
        <v>0.41451047292483956</v>
      </c>
      <c r="P287" s="33">
        <v>2657915</v>
      </c>
      <c r="Q287" s="33">
        <v>5660961</v>
      </c>
      <c r="R287" s="33">
        <v>5660961</v>
      </c>
      <c r="S287" s="33">
        <v>1712170</v>
      </c>
      <c r="T287" s="38">
        <f t="shared" si="70"/>
        <v>0.30245218082230207</v>
      </c>
      <c r="U287" s="38">
        <f t="shared" si="71"/>
        <v>-0.3520195341085024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14705008</v>
      </c>
      <c r="E288" s="33">
        <v>14705008</v>
      </c>
      <c r="F288" s="33">
        <v>2027583</v>
      </c>
      <c r="G288" s="38">
        <f t="shared" si="64"/>
        <v>0.13788384202171125</v>
      </c>
      <c r="H288" s="33">
        <v>1985882</v>
      </c>
      <c r="I288" s="38">
        <f t="shared" si="65"/>
        <v>0.13504800541420992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4013465</v>
      </c>
      <c r="O288" s="38">
        <f t="shared" si="69"/>
        <v>0.27293184743592114</v>
      </c>
      <c r="P288" s="33">
        <v>5930506</v>
      </c>
      <c r="Q288" s="33">
        <v>21511163</v>
      </c>
      <c r="R288" s="33">
        <v>21511163</v>
      </c>
      <c r="S288" s="33">
        <v>3179302</v>
      </c>
      <c r="T288" s="38">
        <f t="shared" si="70"/>
        <v>0.14779777364896543</v>
      </c>
      <c r="U288" s="38">
        <f t="shared" si="71"/>
        <v>-0.6651412206648134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15760479</v>
      </c>
      <c r="E289" s="33">
        <v>15760479</v>
      </c>
      <c r="F289" s="33">
        <v>3212151</v>
      </c>
      <c r="G289" s="38">
        <f t="shared" si="64"/>
        <v>0.20381049332320419</v>
      </c>
      <c r="H289" s="33">
        <v>1976966</v>
      </c>
      <c r="I289" s="38">
        <f t="shared" si="65"/>
        <v>0.12543819258285233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5189117</v>
      </c>
      <c r="O289" s="38">
        <f t="shared" si="69"/>
        <v>0.32924868590605655</v>
      </c>
      <c r="P289" s="33">
        <v>2893634</v>
      </c>
      <c r="Q289" s="33">
        <v>8545679</v>
      </c>
      <c r="R289" s="33">
        <v>8545679</v>
      </c>
      <c r="S289" s="33">
        <v>1335310</v>
      </c>
      <c r="T289" s="38">
        <f t="shared" si="70"/>
        <v>0.15625557664873674</v>
      </c>
      <c r="U289" s="38">
        <f t="shared" si="71"/>
        <v>-0.31678781767148156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78076512</v>
      </c>
      <c r="E290" s="33">
        <v>78076512</v>
      </c>
      <c r="F290" s="33">
        <v>23494894</v>
      </c>
      <c r="G290" s="38">
        <f t="shared" si="64"/>
        <v>0.30092140898917208</v>
      </c>
      <c r="H290" s="33">
        <v>17683599</v>
      </c>
      <c r="I290" s="38">
        <f t="shared" si="65"/>
        <v>0.22649063779898365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41178493</v>
      </c>
      <c r="O290" s="38">
        <f t="shared" si="69"/>
        <v>0.52741204678815568</v>
      </c>
      <c r="P290" s="33">
        <v>31276937</v>
      </c>
      <c r="Q290" s="33">
        <v>75994447</v>
      </c>
      <c r="R290" s="33">
        <v>75994447</v>
      </c>
      <c r="S290" s="33">
        <v>19059158</v>
      </c>
      <c r="T290" s="38">
        <f t="shared" si="70"/>
        <v>0.25079671939714226</v>
      </c>
      <c r="U290" s="38">
        <f t="shared" si="71"/>
        <v>-0.43461218724838691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139053047</v>
      </c>
      <c r="E292" s="34">
        <f>SUM(E286:E291)</f>
        <v>139053047</v>
      </c>
      <c r="F292" s="34">
        <f>SUM(F286:F291)</f>
        <v>31433656</v>
      </c>
      <c r="G292" s="39">
        <f t="shared" si="64"/>
        <v>0.22605513994957621</v>
      </c>
      <c r="H292" s="34">
        <f>SUM(H286:H291)</f>
        <v>27200623</v>
      </c>
      <c r="I292" s="39">
        <f t="shared" si="65"/>
        <v>0.19561328274956824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58634279</v>
      </c>
      <c r="O292" s="39">
        <f t="shared" si="69"/>
        <v>0.42166842269914445</v>
      </c>
      <c r="P292" s="34">
        <f>SUM(P286:P291)</f>
        <v>51902771</v>
      </c>
      <c r="Q292" s="34">
        <f>SUM(Q286:Q291)</f>
        <v>135817650</v>
      </c>
      <c r="R292" s="34">
        <f>SUM(R286:R291)</f>
        <v>135817650</v>
      </c>
      <c r="S292" s="34">
        <f>SUM(S286:S291)</f>
        <v>29373922</v>
      </c>
      <c r="T292" s="39">
        <f t="shared" si="70"/>
        <v>0.21627470361915407</v>
      </c>
      <c r="U292" s="39">
        <f t="shared" si="71"/>
        <v>-0.47593119835547892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328611652</v>
      </c>
      <c r="E293" s="33">
        <v>328611652</v>
      </c>
      <c r="F293" s="33">
        <v>80394170</v>
      </c>
      <c r="G293" s="38">
        <f t="shared" si="64"/>
        <v>0.24464795910523587</v>
      </c>
      <c r="H293" s="33">
        <v>83420694</v>
      </c>
      <c r="I293" s="38">
        <f t="shared" si="65"/>
        <v>0.25385799162106398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163814864</v>
      </c>
      <c r="O293" s="38">
        <f t="shared" si="69"/>
        <v>0.49850595072629988</v>
      </c>
      <c r="P293" s="33">
        <v>160429736</v>
      </c>
      <c r="Q293" s="33">
        <v>311226049</v>
      </c>
      <c r="R293" s="33">
        <v>311226049</v>
      </c>
      <c r="S293" s="33">
        <v>-776428449</v>
      </c>
      <c r="T293" s="38">
        <f t="shared" si="70"/>
        <v>-2.4947412065755459</v>
      </c>
      <c r="U293" s="38">
        <f t="shared" si="71"/>
        <v>-0.48001725814720531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42758063</v>
      </c>
      <c r="E294" s="33">
        <v>42758063</v>
      </c>
      <c r="F294" s="33">
        <v>12538552</v>
      </c>
      <c r="G294" s="38">
        <f t="shared" si="64"/>
        <v>0.29324415374007939</v>
      </c>
      <c r="H294" s="33">
        <v>6998037</v>
      </c>
      <c r="I294" s="38">
        <f t="shared" si="65"/>
        <v>0.16366590320052618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19536589</v>
      </c>
      <c r="O294" s="38">
        <f t="shared" si="69"/>
        <v>0.45691005694060555</v>
      </c>
      <c r="P294" s="33">
        <v>30415010</v>
      </c>
      <c r="Q294" s="33">
        <v>29681778</v>
      </c>
      <c r="R294" s="33">
        <v>29681778</v>
      </c>
      <c r="S294" s="33">
        <v>17946082</v>
      </c>
      <c r="T294" s="38">
        <f t="shared" si="70"/>
        <v>0.60461613856151075</v>
      </c>
      <c r="U294" s="38">
        <f t="shared" si="71"/>
        <v>-0.769915018933086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8871753</v>
      </c>
      <c r="E295" s="33">
        <v>8871753</v>
      </c>
      <c r="F295" s="33">
        <v>1889697</v>
      </c>
      <c r="G295" s="38">
        <f t="shared" si="64"/>
        <v>0.21300153419510215</v>
      </c>
      <c r="H295" s="33">
        <v>2008509</v>
      </c>
      <c r="I295" s="38">
        <f t="shared" si="65"/>
        <v>0.22639370144772966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3898206</v>
      </c>
      <c r="O295" s="38">
        <f t="shared" si="69"/>
        <v>0.43939523564283178</v>
      </c>
      <c r="P295" s="33">
        <v>3147293</v>
      </c>
      <c r="Q295" s="33">
        <v>13594256</v>
      </c>
      <c r="R295" s="33">
        <v>13594256</v>
      </c>
      <c r="S295" s="33">
        <v>1229453</v>
      </c>
      <c r="T295" s="38">
        <f t="shared" si="70"/>
        <v>9.0439153124672655E-2</v>
      </c>
      <c r="U295" s="38">
        <f t="shared" si="71"/>
        <v>-0.36182967394519672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55474215</v>
      </c>
      <c r="E296" s="33">
        <v>55474215</v>
      </c>
      <c r="F296" s="33">
        <v>12158337</v>
      </c>
      <c r="G296" s="38">
        <f t="shared" si="64"/>
        <v>0.21917096077880507</v>
      </c>
      <c r="H296" s="33">
        <v>8576744</v>
      </c>
      <c r="I296" s="38">
        <f t="shared" si="65"/>
        <v>0.15460775785651046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20735081</v>
      </c>
      <c r="O296" s="38">
        <f t="shared" si="69"/>
        <v>0.37377871863531553</v>
      </c>
      <c r="P296" s="33">
        <v>22919741</v>
      </c>
      <c r="Q296" s="33">
        <v>123442369</v>
      </c>
      <c r="R296" s="33">
        <v>123442369</v>
      </c>
      <c r="S296" s="33">
        <v>12636153</v>
      </c>
      <c r="T296" s="38">
        <f t="shared" si="70"/>
        <v>0.10236479664449732</v>
      </c>
      <c r="U296" s="38">
        <f t="shared" si="71"/>
        <v>-0.6257922809860722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435715683</v>
      </c>
      <c r="E298" s="34">
        <f>SUM(E293:E297)</f>
        <v>435715683</v>
      </c>
      <c r="F298" s="34">
        <f>SUM(F293:F297)</f>
        <v>106980756</v>
      </c>
      <c r="G298" s="39">
        <f t="shared" si="64"/>
        <v>0.24552881655168698</v>
      </c>
      <c r="H298" s="34">
        <f>SUM(H293:H297)</f>
        <v>101003984</v>
      </c>
      <c r="I298" s="39">
        <f t="shared" si="65"/>
        <v>0.23181167890162907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207984740</v>
      </c>
      <c r="O298" s="39">
        <f t="shared" si="69"/>
        <v>0.47734049545331608</v>
      </c>
      <c r="P298" s="34">
        <f>SUM(P293:P297)</f>
        <v>216911780</v>
      </c>
      <c r="Q298" s="34">
        <f>SUM(Q293:Q297)</f>
        <v>477944452</v>
      </c>
      <c r="R298" s="34">
        <f>SUM(R293:R297)</f>
        <v>477944452</v>
      </c>
      <c r="S298" s="34">
        <f>SUM(S293:S297)</f>
        <v>-744616761</v>
      </c>
      <c r="T298" s="39">
        <f t="shared" si="70"/>
        <v>-1.5579566995371252</v>
      </c>
      <c r="U298" s="39">
        <f t="shared" si="71"/>
        <v>-0.53435454727262854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1003509317</v>
      </c>
      <c r="E299" s="34">
        <f>SUM(E263:E266,E268:E274,E276:E284,E286:E291,E293:E297)</f>
        <v>1003509317</v>
      </c>
      <c r="F299" s="34">
        <f>SUM(F263:F266,F268:F274,F276:F284,F286:F291,F293:F297)</f>
        <v>237236666</v>
      </c>
      <c r="G299" s="39">
        <f t="shared" si="64"/>
        <v>0.23640703875996003</v>
      </c>
      <c r="H299" s="34">
        <f>SUM(H263:H266,H268:H274,H276:H284,H286:H291,H293:H297)</f>
        <v>231041656</v>
      </c>
      <c r="I299" s="39">
        <f t="shared" si="65"/>
        <v>0.23023369298722715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468278322</v>
      </c>
      <c r="O299" s="39">
        <f t="shared" si="69"/>
        <v>0.46664073174718718</v>
      </c>
      <c r="P299" s="34">
        <f>SUM(P263:P266,P268:P274,P276:P284,P286:P291,P293:P297)</f>
        <v>436081726</v>
      </c>
      <c r="Q299" s="34">
        <f>SUM(Q263:Q266,Q268:Q274,Q276:Q284,Q286:Q291,Q293:Q297)</f>
        <v>1007319056</v>
      </c>
      <c r="R299" s="34">
        <f>SUM(R263:R266,R268:R274,R276:R284,R286:R291,R293:R297)</f>
        <v>1007319056</v>
      </c>
      <c r="S299" s="34">
        <f>SUM(S263:S266,S268:S274,S276:S284,S286:S291,S293:S297)</f>
        <v>-618773812</v>
      </c>
      <c r="T299" s="39">
        <f t="shared" si="70"/>
        <v>-0.61427787781272747</v>
      </c>
      <c r="U299" s="39">
        <f t="shared" si="71"/>
        <v>-0.47018725567968422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6810736756</v>
      </c>
      <c r="E302" s="33">
        <v>6810736756</v>
      </c>
      <c r="F302" s="33">
        <v>1293455617</v>
      </c>
      <c r="G302" s="38">
        <f t="shared" ref="G302:G339" si="72">IF(($D302     =0),0,($F302     /$D302     ))</f>
        <v>0.18991419920326752</v>
      </c>
      <c r="H302" s="33">
        <v>1682505400</v>
      </c>
      <c r="I302" s="38">
        <f t="shared" ref="I302:I339" si="73">IF(($D302     =0),0,($H302     /$D302     ))</f>
        <v>0.24703720908281718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2975961017</v>
      </c>
      <c r="O302" s="38">
        <f t="shared" ref="O302:O339" si="77">IF(($D302     =0),0,($N302     /$D302     ))</f>
        <v>0.4369514082860847</v>
      </c>
      <c r="P302" s="33">
        <v>2365797934</v>
      </c>
      <c r="Q302" s="33">
        <v>4379747020</v>
      </c>
      <c r="R302" s="33">
        <v>4379747020</v>
      </c>
      <c r="S302" s="33">
        <v>1142224891</v>
      </c>
      <c r="T302" s="38">
        <f t="shared" ref="T302:T339" si="78">IF(($Q302     =0),0,($S302     /$Q302     ))</f>
        <v>0.26079700169531711</v>
      </c>
      <c r="U302" s="38">
        <f t="shared" ref="U302:U339" si="79">IF(($P302     =0),0,(($H302     /$P302     )-1))</f>
        <v>-0.28882117283986097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6810736756</v>
      </c>
      <c r="E303" s="34">
        <f>E302</f>
        <v>6810736756</v>
      </c>
      <c r="F303" s="34">
        <f>F302</f>
        <v>1293455617</v>
      </c>
      <c r="G303" s="39">
        <f t="shared" si="72"/>
        <v>0.18991419920326752</v>
      </c>
      <c r="H303" s="34">
        <f>H302</f>
        <v>1682505400</v>
      </c>
      <c r="I303" s="39">
        <f t="shared" si="73"/>
        <v>0.24703720908281718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2975961017</v>
      </c>
      <c r="O303" s="39">
        <f t="shared" si="77"/>
        <v>0.4369514082860847</v>
      </c>
      <c r="P303" s="34">
        <f>P302</f>
        <v>2365797934</v>
      </c>
      <c r="Q303" s="34">
        <f>Q302</f>
        <v>4379747020</v>
      </c>
      <c r="R303" s="34">
        <f>R302</f>
        <v>4379747020</v>
      </c>
      <c r="S303" s="34">
        <f>S302</f>
        <v>1142224891</v>
      </c>
      <c r="T303" s="39">
        <f t="shared" si="78"/>
        <v>0.26079700169531711</v>
      </c>
      <c r="U303" s="39">
        <f t="shared" si="79"/>
        <v>-0.28882117283986097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31488705</v>
      </c>
      <c r="E304" s="33">
        <v>31488705</v>
      </c>
      <c r="F304" s="33">
        <v>5613815</v>
      </c>
      <c r="G304" s="38">
        <f t="shared" si="72"/>
        <v>0.17828027541939245</v>
      </c>
      <c r="H304" s="33">
        <v>6923031</v>
      </c>
      <c r="I304" s="38">
        <f t="shared" si="73"/>
        <v>0.21985759655724171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12536846</v>
      </c>
      <c r="O304" s="38">
        <f t="shared" si="77"/>
        <v>0.39813787197663414</v>
      </c>
      <c r="P304" s="33">
        <v>11694074</v>
      </c>
      <c r="Q304" s="33">
        <v>30729633</v>
      </c>
      <c r="R304" s="33">
        <v>30729633</v>
      </c>
      <c r="S304" s="33">
        <v>7554742</v>
      </c>
      <c r="T304" s="38">
        <f t="shared" si="78"/>
        <v>0.24584550033513253</v>
      </c>
      <c r="U304" s="38">
        <f t="shared" si="79"/>
        <v>-0.40798809721915563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47118563</v>
      </c>
      <c r="E305" s="33">
        <v>47118563</v>
      </c>
      <c r="F305" s="33">
        <v>9773437</v>
      </c>
      <c r="G305" s="38">
        <f t="shared" si="72"/>
        <v>0.20742222125916701</v>
      </c>
      <c r="H305" s="33">
        <v>20581783</v>
      </c>
      <c r="I305" s="38">
        <f t="shared" si="73"/>
        <v>0.43680837635052666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30355220</v>
      </c>
      <c r="O305" s="38">
        <f t="shared" si="77"/>
        <v>0.6442305976096937</v>
      </c>
      <c r="P305" s="33">
        <v>31530999</v>
      </c>
      <c r="Q305" s="33">
        <v>47039491</v>
      </c>
      <c r="R305" s="33">
        <v>47039491</v>
      </c>
      <c r="S305" s="33">
        <v>20467889</v>
      </c>
      <c r="T305" s="38">
        <f t="shared" si="78"/>
        <v>0.43512139619027768</v>
      </c>
      <c r="U305" s="38">
        <f t="shared" si="79"/>
        <v>-0.34725242926809896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29948825</v>
      </c>
      <c r="E306" s="33">
        <v>29948825</v>
      </c>
      <c r="F306" s="33">
        <v>7504893</v>
      </c>
      <c r="G306" s="38">
        <f t="shared" si="72"/>
        <v>0.25059056574005822</v>
      </c>
      <c r="H306" s="33">
        <v>7864806</v>
      </c>
      <c r="I306" s="38">
        <f t="shared" si="73"/>
        <v>0.26260816576276363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15369699</v>
      </c>
      <c r="O306" s="38">
        <f t="shared" si="77"/>
        <v>0.51319873150282191</v>
      </c>
      <c r="P306" s="33">
        <v>13780988</v>
      </c>
      <c r="Q306" s="33">
        <v>30853502</v>
      </c>
      <c r="R306" s="33">
        <v>30853502</v>
      </c>
      <c r="S306" s="33">
        <v>7071019</v>
      </c>
      <c r="T306" s="38">
        <f t="shared" si="78"/>
        <v>0.22918043468777061</v>
      </c>
      <c r="U306" s="38">
        <f t="shared" si="79"/>
        <v>-0.42930027948649252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168635523</v>
      </c>
      <c r="E307" s="33">
        <v>168635523</v>
      </c>
      <c r="F307" s="33">
        <v>34384830</v>
      </c>
      <c r="G307" s="38">
        <f t="shared" si="72"/>
        <v>0.20390027787917495</v>
      </c>
      <c r="H307" s="33">
        <v>40708139</v>
      </c>
      <c r="I307" s="38">
        <f t="shared" si="73"/>
        <v>0.24139717584888684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75092969</v>
      </c>
      <c r="O307" s="38">
        <f t="shared" si="77"/>
        <v>0.44529745372806179</v>
      </c>
      <c r="P307" s="33">
        <v>79890832</v>
      </c>
      <c r="Q307" s="33">
        <v>165433842</v>
      </c>
      <c r="R307" s="33">
        <v>165433842</v>
      </c>
      <c r="S307" s="33">
        <v>43978970</v>
      </c>
      <c r="T307" s="38">
        <f t="shared" si="78"/>
        <v>0.26584022633047477</v>
      </c>
      <c r="U307" s="38">
        <f t="shared" si="79"/>
        <v>-0.49045293457452044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91640400</v>
      </c>
      <c r="E308" s="33">
        <v>92072190</v>
      </c>
      <c r="F308" s="33">
        <v>23314303</v>
      </c>
      <c r="G308" s="38">
        <f t="shared" si="72"/>
        <v>0.25441075115342143</v>
      </c>
      <c r="H308" s="33">
        <v>22933617</v>
      </c>
      <c r="I308" s="38">
        <f t="shared" si="73"/>
        <v>0.25025662262495579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46247920</v>
      </c>
      <c r="O308" s="38">
        <f t="shared" si="77"/>
        <v>0.50466737377837723</v>
      </c>
      <c r="P308" s="33">
        <v>49035342</v>
      </c>
      <c r="Q308" s="33">
        <v>73120118</v>
      </c>
      <c r="R308" s="33">
        <v>73120118</v>
      </c>
      <c r="S308" s="33">
        <v>23932428</v>
      </c>
      <c r="T308" s="38">
        <f t="shared" si="78"/>
        <v>0.32730291819277424</v>
      </c>
      <c r="U308" s="38">
        <f t="shared" si="79"/>
        <v>-0.53230433265867716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122674111</v>
      </c>
      <c r="E309" s="33">
        <v>122674111</v>
      </c>
      <c r="F309" s="33">
        <v>22254222</v>
      </c>
      <c r="G309" s="38">
        <f t="shared" si="72"/>
        <v>0.18140927876787302</v>
      </c>
      <c r="H309" s="33">
        <v>33063068</v>
      </c>
      <c r="I309" s="38">
        <f t="shared" si="73"/>
        <v>0.26951952396867174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55317290</v>
      </c>
      <c r="O309" s="38">
        <f t="shared" si="77"/>
        <v>0.45092880273654479</v>
      </c>
      <c r="P309" s="33">
        <v>53607296</v>
      </c>
      <c r="Q309" s="33">
        <v>116340442</v>
      </c>
      <c r="R309" s="33">
        <v>116340442</v>
      </c>
      <c r="S309" s="33">
        <v>27018203</v>
      </c>
      <c r="T309" s="38">
        <f t="shared" si="78"/>
        <v>0.23223397243067032</v>
      </c>
      <c r="U309" s="38">
        <f t="shared" si="79"/>
        <v>-0.38323567001029113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491506127</v>
      </c>
      <c r="E310" s="34">
        <f>SUM(E304:E309)</f>
        <v>491937917</v>
      </c>
      <c r="F310" s="34">
        <f>SUM(F304:F309)</f>
        <v>102845500</v>
      </c>
      <c r="G310" s="39">
        <f t="shared" si="72"/>
        <v>0.20924561129631655</v>
      </c>
      <c r="H310" s="34">
        <f>SUM(H304:H309)</f>
        <v>132074444</v>
      </c>
      <c r="I310" s="39">
        <f t="shared" si="73"/>
        <v>0.26871372856761966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234919944</v>
      </c>
      <c r="O310" s="39">
        <f t="shared" si="77"/>
        <v>0.47795933986393624</v>
      </c>
      <c r="P310" s="34">
        <f>SUM(P304:P309)</f>
        <v>239539531</v>
      </c>
      <c r="Q310" s="34">
        <f>SUM(Q304:Q309)</f>
        <v>463517028</v>
      </c>
      <c r="R310" s="34">
        <f>SUM(R304:R309)</f>
        <v>463517028</v>
      </c>
      <c r="S310" s="34">
        <f>SUM(S304:S309)</f>
        <v>130023251</v>
      </c>
      <c r="T310" s="39">
        <f t="shared" si="78"/>
        <v>0.28051450787262122</v>
      </c>
      <c r="U310" s="39">
        <f t="shared" si="79"/>
        <v>-0.44863195043994641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42641117</v>
      </c>
      <c r="E311" s="33">
        <v>42641117</v>
      </c>
      <c r="F311" s="33">
        <v>12448802</v>
      </c>
      <c r="G311" s="38">
        <f t="shared" si="72"/>
        <v>0.29194361864394874</v>
      </c>
      <c r="H311" s="33">
        <v>12389043</v>
      </c>
      <c r="I311" s="38">
        <f t="shared" si="73"/>
        <v>0.29054217787024667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24837845</v>
      </c>
      <c r="O311" s="38">
        <f t="shared" si="77"/>
        <v>0.58248579651419541</v>
      </c>
      <c r="P311" s="33">
        <v>18761603</v>
      </c>
      <c r="Q311" s="33">
        <v>37960012</v>
      </c>
      <c r="R311" s="33">
        <v>37960012</v>
      </c>
      <c r="S311" s="33">
        <v>10019892</v>
      </c>
      <c r="T311" s="38">
        <f t="shared" si="78"/>
        <v>0.26395913678847099</v>
      </c>
      <c r="U311" s="38">
        <f t="shared" si="79"/>
        <v>-0.33965967620144188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190438993</v>
      </c>
      <c r="E312" s="33">
        <v>190438993</v>
      </c>
      <c r="F312" s="33">
        <v>36181389</v>
      </c>
      <c r="G312" s="38">
        <f t="shared" si="72"/>
        <v>0.1899893946614179</v>
      </c>
      <c r="H312" s="33">
        <v>50735072</v>
      </c>
      <c r="I312" s="38">
        <f t="shared" si="73"/>
        <v>0.26641115456853942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86916461</v>
      </c>
      <c r="O312" s="38">
        <f t="shared" si="77"/>
        <v>0.45640054922995732</v>
      </c>
      <c r="P312" s="33">
        <v>85321621</v>
      </c>
      <c r="Q312" s="33">
        <v>188366841</v>
      </c>
      <c r="R312" s="33">
        <v>188366841</v>
      </c>
      <c r="S312" s="33">
        <v>39229630</v>
      </c>
      <c r="T312" s="38">
        <f t="shared" si="78"/>
        <v>0.20826186706608305</v>
      </c>
      <c r="U312" s="38">
        <f t="shared" si="79"/>
        <v>-0.40536675926492305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172557562</v>
      </c>
      <c r="E313" s="33">
        <v>172557562</v>
      </c>
      <c r="F313" s="33">
        <v>27766920</v>
      </c>
      <c r="G313" s="38">
        <f t="shared" si="72"/>
        <v>0.16091395635272129</v>
      </c>
      <c r="H313" s="33">
        <v>34117328</v>
      </c>
      <c r="I313" s="38">
        <f t="shared" si="73"/>
        <v>0.1977156353194188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61884248</v>
      </c>
      <c r="O313" s="38">
        <f t="shared" si="77"/>
        <v>0.35862959167214009</v>
      </c>
      <c r="P313" s="33">
        <v>75177655</v>
      </c>
      <c r="Q313" s="33">
        <v>188303585</v>
      </c>
      <c r="R313" s="33">
        <v>188303585</v>
      </c>
      <c r="S313" s="33">
        <v>35604245</v>
      </c>
      <c r="T313" s="38">
        <f t="shared" si="78"/>
        <v>0.18907895460407725</v>
      </c>
      <c r="U313" s="38">
        <f t="shared" si="79"/>
        <v>-0.54617727834154972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99620600</v>
      </c>
      <c r="E314" s="33">
        <v>99620600</v>
      </c>
      <c r="F314" s="33">
        <v>23665469</v>
      </c>
      <c r="G314" s="38">
        <f t="shared" si="72"/>
        <v>0.2375559773781728</v>
      </c>
      <c r="H314" s="33">
        <v>34069796</v>
      </c>
      <c r="I314" s="38">
        <f t="shared" si="73"/>
        <v>0.34199549089244596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57735265</v>
      </c>
      <c r="O314" s="38">
        <f t="shared" si="77"/>
        <v>0.57955146827061876</v>
      </c>
      <c r="P314" s="33">
        <v>48710746</v>
      </c>
      <c r="Q314" s="33">
        <v>93613540</v>
      </c>
      <c r="R314" s="33">
        <v>93613540</v>
      </c>
      <c r="S314" s="33">
        <v>28230113</v>
      </c>
      <c r="T314" s="38">
        <f t="shared" si="78"/>
        <v>0.30156014824351263</v>
      </c>
      <c r="U314" s="38">
        <f t="shared" si="79"/>
        <v>-0.30056920089049755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60048512</v>
      </c>
      <c r="E315" s="33">
        <v>60048512</v>
      </c>
      <c r="F315" s="33">
        <v>13469435</v>
      </c>
      <c r="G315" s="38">
        <f t="shared" si="72"/>
        <v>0.22430922185049315</v>
      </c>
      <c r="H315" s="33">
        <v>14283548</v>
      </c>
      <c r="I315" s="38">
        <f t="shared" si="73"/>
        <v>0.23786681008848312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27752983</v>
      </c>
      <c r="O315" s="38">
        <f t="shared" si="77"/>
        <v>0.46217603193897627</v>
      </c>
      <c r="P315" s="33">
        <v>23920744</v>
      </c>
      <c r="Q315" s="33">
        <v>54094452</v>
      </c>
      <c r="R315" s="33">
        <v>54094452</v>
      </c>
      <c r="S315" s="33">
        <v>12765885</v>
      </c>
      <c r="T315" s="38">
        <f t="shared" si="78"/>
        <v>0.23599250067271224</v>
      </c>
      <c r="U315" s="38">
        <f t="shared" si="79"/>
        <v>-0.40288027830572493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565306784</v>
      </c>
      <c r="E317" s="34">
        <f>SUM(E311:E316)</f>
        <v>565306784</v>
      </c>
      <c r="F317" s="34">
        <f>SUM(F311:F316)</f>
        <v>113532015</v>
      </c>
      <c r="G317" s="39">
        <f t="shared" si="72"/>
        <v>0.20083257129282919</v>
      </c>
      <c r="H317" s="34">
        <f>SUM(H311:H316)</f>
        <v>145594787</v>
      </c>
      <c r="I317" s="39">
        <f t="shared" si="73"/>
        <v>0.25755004383602093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259126802</v>
      </c>
      <c r="O317" s="39">
        <f t="shared" si="77"/>
        <v>0.45838261512885009</v>
      </c>
      <c r="P317" s="34">
        <f>SUM(P311:P316)</f>
        <v>251892369</v>
      </c>
      <c r="Q317" s="34">
        <f>SUM(Q311:Q316)</f>
        <v>562338430</v>
      </c>
      <c r="R317" s="34">
        <f>SUM(R311:R316)</f>
        <v>562338430</v>
      </c>
      <c r="S317" s="34">
        <f>SUM(S311:S316)</f>
        <v>125849765</v>
      </c>
      <c r="T317" s="39">
        <f t="shared" si="78"/>
        <v>0.22379719806807441</v>
      </c>
      <c r="U317" s="39">
        <f t="shared" si="79"/>
        <v>-0.42199603910986283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88654891</v>
      </c>
      <c r="E318" s="33">
        <v>88654891</v>
      </c>
      <c r="F318" s="33">
        <v>22839405</v>
      </c>
      <c r="G318" s="38">
        <f t="shared" si="72"/>
        <v>0.25762148870049367</v>
      </c>
      <c r="H318" s="33">
        <v>21016859</v>
      </c>
      <c r="I318" s="38">
        <f t="shared" si="73"/>
        <v>0.23706372838470921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43856264</v>
      </c>
      <c r="O318" s="38">
        <f t="shared" si="77"/>
        <v>0.49468521708520291</v>
      </c>
      <c r="P318" s="33">
        <v>37966903</v>
      </c>
      <c r="Q318" s="33">
        <v>81775145</v>
      </c>
      <c r="R318" s="33">
        <v>81775145</v>
      </c>
      <c r="S318" s="33">
        <v>20639538</v>
      </c>
      <c r="T318" s="38">
        <f t="shared" si="78"/>
        <v>0.25239378053074685</v>
      </c>
      <c r="U318" s="38">
        <f t="shared" si="79"/>
        <v>-0.44644262925527534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147165138</v>
      </c>
      <c r="E319" s="33">
        <v>147165138</v>
      </c>
      <c r="F319" s="33">
        <v>36853131</v>
      </c>
      <c r="G319" s="38">
        <f t="shared" si="72"/>
        <v>0.25042025238341437</v>
      </c>
      <c r="H319" s="33">
        <v>39088630</v>
      </c>
      <c r="I319" s="38">
        <f t="shared" si="73"/>
        <v>0.26561066385165216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75941761</v>
      </c>
      <c r="O319" s="38">
        <f t="shared" si="77"/>
        <v>0.51603091623506647</v>
      </c>
      <c r="P319" s="33">
        <v>73405110</v>
      </c>
      <c r="Q319" s="33">
        <v>144539967</v>
      </c>
      <c r="R319" s="33">
        <v>144539967</v>
      </c>
      <c r="S319" s="33">
        <v>36642293</v>
      </c>
      <c r="T319" s="38">
        <f t="shared" si="78"/>
        <v>0.25350976453453872</v>
      </c>
      <c r="U319" s="38">
        <f t="shared" si="79"/>
        <v>-0.46749442920254458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32963400</v>
      </c>
      <c r="E320" s="33">
        <v>32963400</v>
      </c>
      <c r="F320" s="33">
        <v>8159806</v>
      </c>
      <c r="G320" s="38">
        <f t="shared" si="72"/>
        <v>0.24754139439499567</v>
      </c>
      <c r="H320" s="33">
        <v>7843103</v>
      </c>
      <c r="I320" s="38">
        <f t="shared" si="73"/>
        <v>0.23793367795797762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16002909</v>
      </c>
      <c r="O320" s="38">
        <f t="shared" si="77"/>
        <v>0.48547507235297332</v>
      </c>
      <c r="P320" s="33">
        <v>14134700</v>
      </c>
      <c r="Q320" s="33">
        <v>30181700</v>
      </c>
      <c r="R320" s="33">
        <v>30181700</v>
      </c>
      <c r="S320" s="33">
        <v>7295519</v>
      </c>
      <c r="T320" s="38">
        <f t="shared" si="78"/>
        <v>0.24171994950582637</v>
      </c>
      <c r="U320" s="38">
        <f t="shared" si="79"/>
        <v>-0.4451171231083787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26172912</v>
      </c>
      <c r="E321" s="33">
        <v>27630887</v>
      </c>
      <c r="F321" s="33">
        <v>5817787</v>
      </c>
      <c r="G321" s="38">
        <f t="shared" si="72"/>
        <v>0.22228275554512239</v>
      </c>
      <c r="H321" s="33">
        <v>9607688</v>
      </c>
      <c r="I321" s="38">
        <f t="shared" si="73"/>
        <v>0.36708517569615484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15425475</v>
      </c>
      <c r="O321" s="38">
        <f t="shared" si="77"/>
        <v>0.58936793124127729</v>
      </c>
      <c r="P321" s="33">
        <v>8757257</v>
      </c>
      <c r="Q321" s="33">
        <v>19197321</v>
      </c>
      <c r="R321" s="33">
        <v>19197321</v>
      </c>
      <c r="S321" s="33">
        <v>4410524</v>
      </c>
      <c r="T321" s="38">
        <f t="shared" si="78"/>
        <v>0.22974684853162586</v>
      </c>
      <c r="U321" s="38">
        <f t="shared" si="79"/>
        <v>9.7111572721915174E-2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294956341</v>
      </c>
      <c r="E323" s="34">
        <f>SUM(E318:E322)</f>
        <v>296414316</v>
      </c>
      <c r="F323" s="34">
        <f>SUM(F318:F322)</f>
        <v>73670129</v>
      </c>
      <c r="G323" s="39">
        <f t="shared" si="72"/>
        <v>0.24976621540067179</v>
      </c>
      <c r="H323" s="34">
        <f>SUM(H318:H322)</f>
        <v>77556280</v>
      </c>
      <c r="I323" s="39">
        <f t="shared" si="73"/>
        <v>0.2629415585271313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151226409</v>
      </c>
      <c r="O323" s="39">
        <f t="shared" si="77"/>
        <v>0.51270777392780309</v>
      </c>
      <c r="P323" s="34">
        <f>SUM(P318:P322)</f>
        <v>134263970</v>
      </c>
      <c r="Q323" s="34">
        <f>SUM(Q318:Q322)</f>
        <v>275694133</v>
      </c>
      <c r="R323" s="34">
        <f>SUM(R318:R322)</f>
        <v>275694133</v>
      </c>
      <c r="S323" s="34">
        <f>SUM(S318:S322)</f>
        <v>68987874</v>
      </c>
      <c r="T323" s="39">
        <f t="shared" si="78"/>
        <v>0.2502333772913477</v>
      </c>
      <c r="U323" s="39">
        <f t="shared" si="79"/>
        <v>-0.4223596993296117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25358010</v>
      </c>
      <c r="E324" s="33">
        <v>25358010</v>
      </c>
      <c r="F324" s="33">
        <v>4729066</v>
      </c>
      <c r="G324" s="38">
        <f t="shared" si="72"/>
        <v>0.18649199996371954</v>
      </c>
      <c r="H324" s="33">
        <v>5124165</v>
      </c>
      <c r="I324" s="38">
        <f t="shared" si="73"/>
        <v>0.20207283615709593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9853231</v>
      </c>
      <c r="O324" s="38">
        <f t="shared" si="77"/>
        <v>0.38856483612081549</v>
      </c>
      <c r="P324" s="33">
        <v>8220811</v>
      </c>
      <c r="Q324" s="33">
        <v>27906830</v>
      </c>
      <c r="R324" s="33">
        <v>27906830</v>
      </c>
      <c r="S324" s="33">
        <v>4509773</v>
      </c>
      <c r="T324" s="38">
        <f t="shared" si="78"/>
        <v>0.16160104891884891</v>
      </c>
      <c r="U324" s="38">
        <f t="shared" si="79"/>
        <v>-0.37668376027620631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45345820</v>
      </c>
      <c r="E325" s="33">
        <v>45345820</v>
      </c>
      <c r="F325" s="33">
        <v>11947191</v>
      </c>
      <c r="G325" s="38">
        <f t="shared" si="72"/>
        <v>0.26346840789294362</v>
      </c>
      <c r="H325" s="33">
        <v>11533701</v>
      </c>
      <c r="I325" s="38">
        <f t="shared" si="73"/>
        <v>0.25434981658728412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23480892</v>
      </c>
      <c r="O325" s="38">
        <f t="shared" si="77"/>
        <v>0.51781822448022774</v>
      </c>
      <c r="P325" s="33">
        <v>22808272</v>
      </c>
      <c r="Q325" s="33">
        <v>44588493</v>
      </c>
      <c r="R325" s="33">
        <v>44588493</v>
      </c>
      <c r="S325" s="33">
        <v>10845123</v>
      </c>
      <c r="T325" s="38">
        <f t="shared" si="78"/>
        <v>0.24322694646800466</v>
      </c>
      <c r="U325" s="38">
        <f t="shared" si="79"/>
        <v>-0.49431938552819787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177229195</v>
      </c>
      <c r="E326" s="33">
        <v>177229195</v>
      </c>
      <c r="F326" s="33">
        <v>31411668</v>
      </c>
      <c r="G326" s="38">
        <f t="shared" si="72"/>
        <v>0.17723754824931637</v>
      </c>
      <c r="H326" s="33">
        <v>36730113</v>
      </c>
      <c r="I326" s="38">
        <f t="shared" si="73"/>
        <v>0.20724640203889658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68141781</v>
      </c>
      <c r="O326" s="38">
        <f t="shared" si="77"/>
        <v>0.38448395028821297</v>
      </c>
      <c r="P326" s="33">
        <v>65576406</v>
      </c>
      <c r="Q326" s="33">
        <v>155280145</v>
      </c>
      <c r="R326" s="33">
        <v>155280145</v>
      </c>
      <c r="S326" s="33">
        <v>36738793</v>
      </c>
      <c r="T326" s="38">
        <f t="shared" si="78"/>
        <v>0.23659684887594612</v>
      </c>
      <c r="U326" s="38">
        <f t="shared" si="79"/>
        <v>-0.43988828847985362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185491532</v>
      </c>
      <c r="E327" s="33">
        <v>185491532</v>
      </c>
      <c r="F327" s="33">
        <v>46943034</v>
      </c>
      <c r="G327" s="38">
        <f t="shared" si="72"/>
        <v>0.25307373061105559</v>
      </c>
      <c r="H327" s="33">
        <v>54429111</v>
      </c>
      <c r="I327" s="38">
        <f t="shared" si="73"/>
        <v>0.2934317831824258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101372145</v>
      </c>
      <c r="O327" s="38">
        <f t="shared" si="77"/>
        <v>0.54650551379348145</v>
      </c>
      <c r="P327" s="33">
        <v>79503381</v>
      </c>
      <c r="Q327" s="33">
        <v>179876128</v>
      </c>
      <c r="R327" s="33">
        <v>179876128</v>
      </c>
      <c r="S327" s="33">
        <v>38575981</v>
      </c>
      <c r="T327" s="38">
        <f t="shared" si="78"/>
        <v>0.21445859119226759</v>
      </c>
      <c r="U327" s="38">
        <f t="shared" si="79"/>
        <v>-0.31538620980156806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73340600</v>
      </c>
      <c r="E328" s="33">
        <v>73340600</v>
      </c>
      <c r="F328" s="33">
        <v>16107744</v>
      </c>
      <c r="G328" s="38">
        <f t="shared" si="72"/>
        <v>0.21962929127931868</v>
      </c>
      <c r="H328" s="33">
        <v>15211027</v>
      </c>
      <c r="I328" s="38">
        <f t="shared" si="73"/>
        <v>0.20740254374793771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31318771</v>
      </c>
      <c r="O328" s="38">
        <f t="shared" si="77"/>
        <v>0.42703183502725639</v>
      </c>
      <c r="P328" s="33">
        <v>26957734</v>
      </c>
      <c r="Q328" s="33">
        <v>78387848</v>
      </c>
      <c r="R328" s="33">
        <v>78387848</v>
      </c>
      <c r="S328" s="33">
        <v>13373381</v>
      </c>
      <c r="T328" s="38">
        <f t="shared" si="78"/>
        <v>0.1706052831045955</v>
      </c>
      <c r="U328" s="38">
        <f t="shared" si="79"/>
        <v>-0.43574534120709107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108039542</v>
      </c>
      <c r="E329" s="33">
        <v>108039542</v>
      </c>
      <c r="F329" s="33">
        <v>22629152</v>
      </c>
      <c r="G329" s="38">
        <f t="shared" si="72"/>
        <v>0.20945249841951386</v>
      </c>
      <c r="H329" s="33">
        <v>28981497</v>
      </c>
      <c r="I329" s="38">
        <f t="shared" si="73"/>
        <v>0.26824898054454915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51610649</v>
      </c>
      <c r="O329" s="38">
        <f t="shared" si="77"/>
        <v>0.47770147896406301</v>
      </c>
      <c r="P329" s="33">
        <v>43705869</v>
      </c>
      <c r="Q329" s="33">
        <v>102173310</v>
      </c>
      <c r="R329" s="33">
        <v>102173310</v>
      </c>
      <c r="S329" s="33">
        <v>22373849</v>
      </c>
      <c r="T329" s="38">
        <f t="shared" si="78"/>
        <v>0.21897938904005362</v>
      </c>
      <c r="U329" s="38">
        <f t="shared" si="79"/>
        <v>-0.33689690508155778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102480055</v>
      </c>
      <c r="E330" s="33">
        <v>103176414</v>
      </c>
      <c r="F330" s="33">
        <v>33467271</v>
      </c>
      <c r="G330" s="38">
        <f t="shared" si="72"/>
        <v>0.32657350740102548</v>
      </c>
      <c r="H330" s="33">
        <v>24474197</v>
      </c>
      <c r="I330" s="38">
        <f t="shared" si="73"/>
        <v>0.23881912436522404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57941468</v>
      </c>
      <c r="O330" s="38">
        <f t="shared" si="77"/>
        <v>0.56539263176624954</v>
      </c>
      <c r="P330" s="33">
        <v>62777329</v>
      </c>
      <c r="Q330" s="33">
        <v>102199940</v>
      </c>
      <c r="R330" s="33">
        <v>102199940</v>
      </c>
      <c r="S330" s="33">
        <v>25261567</v>
      </c>
      <c r="T330" s="38">
        <f t="shared" si="78"/>
        <v>0.24717790440972862</v>
      </c>
      <c r="U330" s="38">
        <f t="shared" si="79"/>
        <v>-0.61014274755142894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717284754</v>
      </c>
      <c r="E332" s="34">
        <f>SUM(E324:E331)</f>
        <v>717981113</v>
      </c>
      <c r="F332" s="34">
        <f>SUM(F324:F331)</f>
        <v>167235126</v>
      </c>
      <c r="G332" s="39">
        <f t="shared" si="72"/>
        <v>0.23315025876041415</v>
      </c>
      <c r="H332" s="34">
        <f>SUM(H324:H331)</f>
        <v>176483811</v>
      </c>
      <c r="I332" s="39">
        <f t="shared" si="73"/>
        <v>0.24604428020506902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343718937</v>
      </c>
      <c r="O332" s="39">
        <f t="shared" si="77"/>
        <v>0.47919453896548314</v>
      </c>
      <c r="P332" s="34">
        <f>SUM(P324:P331)</f>
        <v>309549802</v>
      </c>
      <c r="Q332" s="34">
        <f>SUM(Q324:Q331)</f>
        <v>690412694</v>
      </c>
      <c r="R332" s="34">
        <f>SUM(R324:R331)</f>
        <v>690412694</v>
      </c>
      <c r="S332" s="34">
        <f>SUM(S324:S331)</f>
        <v>151678467</v>
      </c>
      <c r="T332" s="39">
        <f t="shared" si="78"/>
        <v>0.21969246556176442</v>
      </c>
      <c r="U332" s="39">
        <f t="shared" si="79"/>
        <v>-0.42986941080324126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4193328</v>
      </c>
      <c r="E333" s="33">
        <v>4193328</v>
      </c>
      <c r="F333" s="33">
        <v>1031102</v>
      </c>
      <c r="G333" s="38">
        <f t="shared" si="72"/>
        <v>0.24589109175337584</v>
      </c>
      <c r="H333" s="33">
        <v>1115567</v>
      </c>
      <c r="I333" s="38">
        <f t="shared" si="73"/>
        <v>0.26603380417653949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2146669</v>
      </c>
      <c r="O333" s="38">
        <f t="shared" si="77"/>
        <v>0.5119248959299153</v>
      </c>
      <c r="P333" s="33">
        <v>1852127</v>
      </c>
      <c r="Q333" s="33">
        <v>7033304</v>
      </c>
      <c r="R333" s="33">
        <v>7033304</v>
      </c>
      <c r="S333" s="33">
        <v>966233</v>
      </c>
      <c r="T333" s="38">
        <f t="shared" si="78"/>
        <v>0.13737967248394212</v>
      </c>
      <c r="U333" s="38">
        <f t="shared" si="79"/>
        <v>-0.39768331221347131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6906800</v>
      </c>
      <c r="E334" s="33">
        <v>6906800</v>
      </c>
      <c r="F334" s="33">
        <v>885838</v>
      </c>
      <c r="G334" s="38">
        <f t="shared" si="72"/>
        <v>0.12825592170035327</v>
      </c>
      <c r="H334" s="33">
        <v>1201382</v>
      </c>
      <c r="I334" s="38">
        <f t="shared" si="73"/>
        <v>0.17394191231829501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2087220</v>
      </c>
      <c r="O334" s="38">
        <f t="shared" si="77"/>
        <v>0.3021978340186483</v>
      </c>
      <c r="P334" s="33">
        <v>2795810</v>
      </c>
      <c r="Q334" s="33">
        <v>4832592</v>
      </c>
      <c r="R334" s="33">
        <v>4832592</v>
      </c>
      <c r="S334" s="33">
        <v>1387184</v>
      </c>
      <c r="T334" s="38">
        <f t="shared" si="78"/>
        <v>0.28704761337187168</v>
      </c>
      <c r="U334" s="38">
        <f t="shared" si="79"/>
        <v>-0.57029197263047204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48263284</v>
      </c>
      <c r="E335" s="33">
        <v>48263284</v>
      </c>
      <c r="F335" s="33">
        <v>1898432</v>
      </c>
      <c r="G335" s="38">
        <f t="shared" si="72"/>
        <v>3.9334911399729867E-2</v>
      </c>
      <c r="H335" s="33">
        <v>5456859</v>
      </c>
      <c r="I335" s="38">
        <f t="shared" si="73"/>
        <v>0.11306439487209366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7355291</v>
      </c>
      <c r="O335" s="38">
        <f t="shared" si="77"/>
        <v>0.15239930627182352</v>
      </c>
      <c r="P335" s="33">
        <v>10993512</v>
      </c>
      <c r="Q335" s="33">
        <v>39435386</v>
      </c>
      <c r="R335" s="33">
        <v>39435386</v>
      </c>
      <c r="S335" s="33">
        <v>6935539</v>
      </c>
      <c r="T335" s="38">
        <f t="shared" si="78"/>
        <v>0.17587095508587136</v>
      </c>
      <c r="U335" s="38">
        <f t="shared" si="79"/>
        <v>-0.50362914053307084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59363412</v>
      </c>
      <c r="E337" s="34">
        <f>SUM(E333:E336)</f>
        <v>59363412</v>
      </c>
      <c r="F337" s="34">
        <f>SUM(F333:F336)</f>
        <v>3815372</v>
      </c>
      <c r="G337" s="39">
        <f t="shared" si="72"/>
        <v>6.4271440462350782E-2</v>
      </c>
      <c r="H337" s="34">
        <f>SUM(H333:H336)</f>
        <v>7773808</v>
      </c>
      <c r="I337" s="39">
        <f t="shared" si="73"/>
        <v>0.1309528502168979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11589180</v>
      </c>
      <c r="O337" s="39">
        <f t="shared" si="77"/>
        <v>0.19522429067924868</v>
      </c>
      <c r="P337" s="34">
        <f>SUM(P333:P336)</f>
        <v>15641449</v>
      </c>
      <c r="Q337" s="34">
        <f>SUM(Q333:Q336)</f>
        <v>51301282</v>
      </c>
      <c r="R337" s="34">
        <f>SUM(R333:R336)</f>
        <v>51301282</v>
      </c>
      <c r="S337" s="34">
        <f>SUM(S333:S336)</f>
        <v>9288956</v>
      </c>
      <c r="T337" s="39">
        <f t="shared" si="78"/>
        <v>0.18106674215275945</v>
      </c>
      <c r="U337" s="39">
        <f t="shared" si="79"/>
        <v>-0.50299949832013646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8939154174</v>
      </c>
      <c r="E338" s="34">
        <f>SUM(E302,E304:E309,E311:E316,E318:E322,E324:E331,E333:E336)</f>
        <v>8941740298</v>
      </c>
      <c r="F338" s="34">
        <f>SUM(F302,F304:F309,F311:F316,F318:F322,F324:F331,F333:F336)</f>
        <v>1754553759</v>
      </c>
      <c r="G338" s="39">
        <f t="shared" si="72"/>
        <v>0.19627737981108009</v>
      </c>
      <c r="H338" s="34">
        <f>SUM(H302,H304:H309,H311:H316,H318:H322,H324:H331,H333:H336)</f>
        <v>2221988530</v>
      </c>
      <c r="I338" s="39">
        <f t="shared" si="73"/>
        <v>0.24856809567763921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3976542289</v>
      </c>
      <c r="O338" s="39">
        <f t="shared" si="77"/>
        <v>0.44484547548871933</v>
      </c>
      <c r="P338" s="34">
        <f>SUM(P302,P304:P309,P311:P316,P318:P322,P324:P331,P333:P336)</f>
        <v>3316685055</v>
      </c>
      <c r="Q338" s="34">
        <f>SUM(Q302,Q304:Q309,Q311:Q316,Q318:Q322,Q324:Q331,Q333:Q336)</f>
        <v>6423010587</v>
      </c>
      <c r="R338" s="34">
        <f>SUM(R302,R304:R309,R311:R316,R318:R322,R324:R331,R333:R336)</f>
        <v>6423010587</v>
      </c>
      <c r="S338" s="34">
        <f>SUM(S302,S304:S309,S311:S316,S318:S322,S324:S331,S333:S336)</f>
        <v>1628053204</v>
      </c>
      <c r="T338" s="39">
        <f t="shared" si="78"/>
        <v>0.25347197890271828</v>
      </c>
      <c r="U338" s="39">
        <f t="shared" si="79"/>
        <v>-0.3300574238575088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53917775204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53944361328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13506806924</v>
      </c>
      <c r="G339" s="41">
        <f t="shared" si="72"/>
        <v>0.25050749725663701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14008866249</v>
      </c>
      <c r="I339" s="41">
        <f t="shared" si="73"/>
        <v>0.25981907072383659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27515673173</v>
      </c>
      <c r="O339" s="41">
        <f t="shared" si="77"/>
        <v>0.5103265679804736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25525367149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48899022180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48899022180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11366169319</v>
      </c>
      <c r="T339" s="41">
        <f t="shared" si="78"/>
        <v>0.23244164836590195</v>
      </c>
      <c r="U339" s="41">
        <f t="shared" si="79"/>
        <v>-0.45117865818635949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1" max="16383" man="1"/>
    <brk id="232" max="16383" man="1"/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184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573392378</v>
      </c>
      <c r="E8" s="33">
        <v>573392378</v>
      </c>
      <c r="F8" s="33">
        <v>161129172</v>
      </c>
      <c r="G8" s="38">
        <f>IF(($D8       =0),0,($F8       /$D8       ))</f>
        <v>0.28101031367389401</v>
      </c>
      <c r="H8" s="33">
        <v>162384721</v>
      </c>
      <c r="I8" s="38">
        <f>IF(($D8       =0),0,($H8       /$D8       ))</f>
        <v>0.28319999921589473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323513893</v>
      </c>
      <c r="O8" s="38">
        <f>IF(($D8       =0),0,($N8       /$D8       ))</f>
        <v>0.56421031288978873</v>
      </c>
      <c r="P8" s="33">
        <v>343458448</v>
      </c>
      <c r="Q8" s="33">
        <v>534536981</v>
      </c>
      <c r="R8" s="33">
        <v>534536981</v>
      </c>
      <c r="S8" s="33">
        <v>184547718</v>
      </c>
      <c r="T8" s="38">
        <f>IF(($Q8       =0),0,($S8       /$Q8       ))</f>
        <v>0.34524780241537678</v>
      </c>
      <c r="U8" s="38">
        <f>IF(($P8       =0),0,(($H8       /$P8       )-1))</f>
        <v>-0.52720708445057674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1146893610</v>
      </c>
      <c r="E9" s="33">
        <v>1146893610</v>
      </c>
      <c r="F9" s="33">
        <v>177846286</v>
      </c>
      <c r="G9" s="38">
        <f>IF(($D9       =0),0,($F9       /$D9       ))</f>
        <v>0.15506781487778976</v>
      </c>
      <c r="H9" s="33">
        <v>216404954</v>
      </c>
      <c r="I9" s="38">
        <f>IF(($D9       =0),0,($H9       /$D9       ))</f>
        <v>0.18868790628278068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394251240</v>
      </c>
      <c r="O9" s="38">
        <f>IF(($D9       =0),0,($N9       /$D9       ))</f>
        <v>0.3437557211605704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1720285988</v>
      </c>
      <c r="E10" s="34">
        <f>SUM(E8:E9)</f>
        <v>1720285988</v>
      </c>
      <c r="F10" s="34">
        <f>SUM(F8:F9)</f>
        <v>338975458</v>
      </c>
      <c r="G10" s="39">
        <f t="shared" ref="G10:G54" si="0">IF(($D10      =0),0,($F10      /$D10      ))</f>
        <v>0.19704599140175058</v>
      </c>
      <c r="H10" s="34">
        <f>SUM(H8:H9)</f>
        <v>378789675</v>
      </c>
      <c r="I10" s="39">
        <f t="shared" ref="I10:I54" si="1">IF(($D10      =0),0,($H10      /$D10      ))</f>
        <v>0.22018994378974155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717765133</v>
      </c>
      <c r="O10" s="39">
        <f t="shared" ref="O10:O54" si="5">IF(($D10      =0),0,($N10      /$D10      ))</f>
        <v>0.4172359351914921</v>
      </c>
      <c r="P10" s="34">
        <f>SUM(P8:P9)</f>
        <v>343458448</v>
      </c>
      <c r="Q10" s="34">
        <f>SUM(Q8:Q9)</f>
        <v>534536981</v>
      </c>
      <c r="R10" s="34">
        <f>SUM(R8:R9)</f>
        <v>534536981</v>
      </c>
      <c r="S10" s="34">
        <f>SUM(S8:S9)</f>
        <v>184547718</v>
      </c>
      <c r="T10" s="39">
        <f t="shared" ref="T10:T54" si="6">IF(($Q10      =0),0,($S10      /$Q10      ))</f>
        <v>0.34524780241537678</v>
      </c>
      <c r="U10" s="39">
        <f t="shared" ref="U10:U54" si="7">IF(($P10      =0),0,(($H10      /$P10      )-1))</f>
        <v>0.10286899974578589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34550426</v>
      </c>
      <c r="E11" s="33">
        <v>34550426</v>
      </c>
      <c r="F11" s="33">
        <v>12446660</v>
      </c>
      <c r="G11" s="38">
        <f t="shared" si="0"/>
        <v>0.36024620940997948</v>
      </c>
      <c r="H11" s="33">
        <v>4775115</v>
      </c>
      <c r="I11" s="38">
        <f t="shared" si="1"/>
        <v>0.13820712369798277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17221775</v>
      </c>
      <c r="O11" s="38">
        <f t="shared" si="5"/>
        <v>0.49845333310796225</v>
      </c>
      <c r="P11" s="33">
        <v>33074459</v>
      </c>
      <c r="Q11" s="33">
        <v>52213217</v>
      </c>
      <c r="R11" s="33">
        <v>52213217</v>
      </c>
      <c r="S11" s="33">
        <v>12745689</v>
      </c>
      <c r="T11" s="38">
        <f t="shared" si="6"/>
        <v>0.24410847927642534</v>
      </c>
      <c r="U11" s="38">
        <f t="shared" si="7"/>
        <v>-0.85562530289611083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13257342</v>
      </c>
      <c r="E12" s="33">
        <v>13257342</v>
      </c>
      <c r="F12" s="33">
        <v>1449919</v>
      </c>
      <c r="G12" s="38">
        <f t="shared" si="0"/>
        <v>0.10936724722044584</v>
      </c>
      <c r="H12" s="33">
        <v>7229876</v>
      </c>
      <c r="I12" s="38">
        <f t="shared" si="1"/>
        <v>0.54534883387635325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8679795</v>
      </c>
      <c r="O12" s="38">
        <f t="shared" si="5"/>
        <v>0.65471608109679902</v>
      </c>
      <c r="P12" s="33">
        <v>9118957</v>
      </c>
      <c r="Q12" s="33">
        <v>14392210</v>
      </c>
      <c r="R12" s="33">
        <v>14392210</v>
      </c>
      <c r="S12" s="33">
        <v>7825807</v>
      </c>
      <c r="T12" s="38">
        <f t="shared" si="6"/>
        <v>0.54375297469950756</v>
      </c>
      <c r="U12" s="38">
        <f t="shared" si="7"/>
        <v>-0.20715976618817267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51555756</v>
      </c>
      <c r="E13" s="33">
        <v>51555756</v>
      </c>
      <c r="F13" s="33">
        <v>22976609</v>
      </c>
      <c r="G13" s="38">
        <f t="shared" si="0"/>
        <v>0.44566525219802811</v>
      </c>
      <c r="H13" s="33">
        <v>10779552</v>
      </c>
      <c r="I13" s="38">
        <f t="shared" si="1"/>
        <v>0.20908532502171048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33756161</v>
      </c>
      <c r="O13" s="38">
        <f t="shared" si="5"/>
        <v>0.65475057721973862</v>
      </c>
      <c r="P13" s="33">
        <v>31664010</v>
      </c>
      <c r="Q13" s="33">
        <v>57453924</v>
      </c>
      <c r="R13" s="33">
        <v>57453924</v>
      </c>
      <c r="S13" s="33">
        <v>10760570</v>
      </c>
      <c r="T13" s="38">
        <f t="shared" si="6"/>
        <v>0.18729042771734791</v>
      </c>
      <c r="U13" s="38">
        <f t="shared" si="7"/>
        <v>-0.65956453399300974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28821020</v>
      </c>
      <c r="E14" s="33">
        <v>28821020</v>
      </c>
      <c r="F14" s="33">
        <v>9661314</v>
      </c>
      <c r="G14" s="38">
        <f t="shared" si="0"/>
        <v>0.33521762935524141</v>
      </c>
      <c r="H14" s="33">
        <v>9572519</v>
      </c>
      <c r="I14" s="38">
        <f t="shared" si="1"/>
        <v>0.33213671827020697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19233833</v>
      </c>
      <c r="O14" s="38">
        <f t="shared" si="5"/>
        <v>0.66735434762544832</v>
      </c>
      <c r="P14" s="33">
        <v>16328822</v>
      </c>
      <c r="Q14" s="33">
        <v>26897968</v>
      </c>
      <c r="R14" s="33">
        <v>26897968</v>
      </c>
      <c r="S14" s="33">
        <v>12726661</v>
      </c>
      <c r="T14" s="38">
        <f t="shared" si="6"/>
        <v>0.47314581532701655</v>
      </c>
      <c r="U14" s="38">
        <f t="shared" si="7"/>
        <v>-0.41376548779820121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11790699</v>
      </c>
      <c r="E15" s="33">
        <v>11790699</v>
      </c>
      <c r="F15" s="33">
        <v>6025168</v>
      </c>
      <c r="G15" s="38">
        <f t="shared" si="0"/>
        <v>0.51101024629667846</v>
      </c>
      <c r="H15" s="33">
        <v>129876</v>
      </c>
      <c r="I15" s="38">
        <f t="shared" si="1"/>
        <v>1.1015123021968418E-2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6155044</v>
      </c>
      <c r="O15" s="38">
        <f t="shared" si="5"/>
        <v>0.52202536931864685</v>
      </c>
      <c r="P15" s="33">
        <v>7550696</v>
      </c>
      <c r="Q15" s="33">
        <v>18718091</v>
      </c>
      <c r="R15" s="33">
        <v>18718091</v>
      </c>
      <c r="S15" s="33">
        <v>3894578</v>
      </c>
      <c r="T15" s="38">
        <f t="shared" si="6"/>
        <v>0.20806491431204174</v>
      </c>
      <c r="U15" s="38">
        <f t="shared" si="7"/>
        <v>-0.98279946643329308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68044557</v>
      </c>
      <c r="E16" s="33">
        <v>68044557</v>
      </c>
      <c r="F16" s="33">
        <v>15764805</v>
      </c>
      <c r="G16" s="38">
        <f t="shared" si="0"/>
        <v>0.23168355699633697</v>
      </c>
      <c r="H16" s="33">
        <v>14475953</v>
      </c>
      <c r="I16" s="38">
        <f t="shared" si="1"/>
        <v>0.21274226239727007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30240758</v>
      </c>
      <c r="O16" s="38">
        <f t="shared" si="5"/>
        <v>0.44442581939360704</v>
      </c>
      <c r="P16" s="33">
        <v>28861501</v>
      </c>
      <c r="Q16" s="33">
        <v>63693004</v>
      </c>
      <c r="R16" s="33">
        <v>63693004</v>
      </c>
      <c r="S16" s="33">
        <v>14001956</v>
      </c>
      <c r="T16" s="38">
        <f t="shared" si="6"/>
        <v>0.21983507011225284</v>
      </c>
      <c r="U16" s="38">
        <f t="shared" si="7"/>
        <v>-0.49843381326563718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12395714</v>
      </c>
      <c r="E17" s="33">
        <v>12395714</v>
      </c>
      <c r="F17" s="33">
        <v>1802228</v>
      </c>
      <c r="G17" s="38">
        <f t="shared" si="0"/>
        <v>0.14539122151414594</v>
      </c>
      <c r="H17" s="33">
        <v>1833832</v>
      </c>
      <c r="I17" s="38">
        <f t="shared" si="1"/>
        <v>0.14794081244533394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3636060</v>
      </c>
      <c r="O17" s="38">
        <f t="shared" si="5"/>
        <v>0.29333203395947988</v>
      </c>
      <c r="P17" s="33">
        <v>3771072</v>
      </c>
      <c r="Q17" s="33">
        <v>11895319</v>
      </c>
      <c r="R17" s="33">
        <v>11895319</v>
      </c>
      <c r="S17" s="33">
        <v>2245357</v>
      </c>
      <c r="T17" s="38">
        <f t="shared" si="6"/>
        <v>0.18875971295935823</v>
      </c>
      <c r="U17" s="38">
        <f t="shared" si="7"/>
        <v>-0.51371069022283322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220415514</v>
      </c>
      <c r="E19" s="34">
        <f>SUM(E11:E18)</f>
        <v>220415514</v>
      </c>
      <c r="F19" s="34">
        <f>SUM(F11:F18)</f>
        <v>70126703</v>
      </c>
      <c r="G19" s="39">
        <f t="shared" si="0"/>
        <v>0.31815683808899226</v>
      </c>
      <c r="H19" s="34">
        <f>SUM(H11:H18)</f>
        <v>48796723</v>
      </c>
      <c r="I19" s="39">
        <f t="shared" si="1"/>
        <v>0.22138515621908539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118923426</v>
      </c>
      <c r="O19" s="39">
        <f t="shared" si="5"/>
        <v>0.53954199430807759</v>
      </c>
      <c r="P19" s="34">
        <f>SUM(P11:P18)</f>
        <v>130369517</v>
      </c>
      <c r="Q19" s="34">
        <f>SUM(Q11:Q18)</f>
        <v>245263733</v>
      </c>
      <c r="R19" s="34">
        <f>SUM(R11:R18)</f>
        <v>245263733</v>
      </c>
      <c r="S19" s="34">
        <f>SUM(S11:S18)</f>
        <v>64200618</v>
      </c>
      <c r="T19" s="39">
        <f t="shared" si="6"/>
        <v>0.26176156260330591</v>
      </c>
      <c r="U19" s="39">
        <f t="shared" si="7"/>
        <v>-0.62570450422087553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63987</v>
      </c>
      <c r="E24" s="33">
        <v>63987</v>
      </c>
      <c r="F24" s="33">
        <v>8757</v>
      </c>
      <c r="G24" s="38">
        <f t="shared" si="0"/>
        <v>0.13685592385953396</v>
      </c>
      <c r="H24" s="33">
        <v>6473</v>
      </c>
      <c r="I24" s="38">
        <f t="shared" si="1"/>
        <v>0.10116117336333943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15230</v>
      </c>
      <c r="O24" s="38">
        <f t="shared" si="5"/>
        <v>0.2380170972228734</v>
      </c>
      <c r="P24" s="33">
        <v>4791</v>
      </c>
      <c r="Q24" s="33">
        <v>61585</v>
      </c>
      <c r="R24" s="33">
        <v>61585</v>
      </c>
      <c r="S24" s="33">
        <v>2869</v>
      </c>
      <c r="T24" s="38">
        <f t="shared" si="6"/>
        <v>4.6586019322887064E-2</v>
      </c>
      <c r="U24" s="38">
        <f t="shared" si="7"/>
        <v>0.35107493216447505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167948676</v>
      </c>
      <c r="E26" s="33">
        <v>167948676</v>
      </c>
      <c r="F26" s="33">
        <v>36175069</v>
      </c>
      <c r="G26" s="38">
        <f t="shared" si="0"/>
        <v>0.21539359440975886</v>
      </c>
      <c r="H26" s="33">
        <v>30376358</v>
      </c>
      <c r="I26" s="38">
        <f t="shared" si="1"/>
        <v>0.18086690960278842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66551427</v>
      </c>
      <c r="O26" s="38">
        <f t="shared" si="5"/>
        <v>0.39626050401254725</v>
      </c>
      <c r="P26" s="33">
        <v>8126829</v>
      </c>
      <c r="Q26" s="33">
        <v>140540928</v>
      </c>
      <c r="R26" s="33">
        <v>140540928</v>
      </c>
      <c r="S26" s="33">
        <v>2602115</v>
      </c>
      <c r="T26" s="38">
        <f t="shared" si="6"/>
        <v>1.85149979940363E-2</v>
      </c>
      <c r="U26" s="38">
        <f t="shared" si="7"/>
        <v>2.7377872722558823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168012663</v>
      </c>
      <c r="E27" s="34">
        <f>SUM(E20:E26)</f>
        <v>168012663</v>
      </c>
      <c r="F27" s="34">
        <f>SUM(F20:F26)</f>
        <v>36183826</v>
      </c>
      <c r="G27" s="39">
        <f t="shared" si="0"/>
        <v>0.21536368362901312</v>
      </c>
      <c r="H27" s="34">
        <f>SUM(H20:H26)</f>
        <v>30382831</v>
      </c>
      <c r="I27" s="39">
        <f t="shared" si="1"/>
        <v>0.18083655396855414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66566657</v>
      </c>
      <c r="O27" s="39">
        <f t="shared" si="5"/>
        <v>0.39620023759756728</v>
      </c>
      <c r="P27" s="34">
        <f>SUM(P20:P26)</f>
        <v>8131620</v>
      </c>
      <c r="Q27" s="34">
        <f>SUM(Q20:Q26)</f>
        <v>140602513</v>
      </c>
      <c r="R27" s="34">
        <f>SUM(R20:R26)</f>
        <v>140602513</v>
      </c>
      <c r="S27" s="34">
        <f>SUM(S20:S26)</f>
        <v>2604984</v>
      </c>
      <c r="T27" s="39">
        <f t="shared" si="6"/>
        <v>1.8527293320852664E-2</v>
      </c>
      <c r="U27" s="39">
        <f t="shared" si="7"/>
        <v>2.7363810655195397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20000</v>
      </c>
      <c r="E31" s="33">
        <v>20000</v>
      </c>
      <c r="F31" s="33">
        <v>3890</v>
      </c>
      <c r="G31" s="38">
        <f t="shared" si="0"/>
        <v>0.19450000000000001</v>
      </c>
      <c r="H31" s="33">
        <v>2957</v>
      </c>
      <c r="I31" s="38">
        <f t="shared" si="1"/>
        <v>0.14785000000000001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6847</v>
      </c>
      <c r="O31" s="38">
        <f t="shared" si="5"/>
        <v>0.34234999999999999</v>
      </c>
      <c r="P31" s="33">
        <v>3900</v>
      </c>
      <c r="Q31" s="33">
        <v>15000</v>
      </c>
      <c r="R31" s="33">
        <v>15000</v>
      </c>
      <c r="S31" s="33">
        <v>1118</v>
      </c>
      <c r="T31" s="38">
        <f t="shared" si="6"/>
        <v>7.4533333333333326E-2</v>
      </c>
      <c r="U31" s="38">
        <f t="shared" si="7"/>
        <v>-0.2417948717948718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67784364</v>
      </c>
      <c r="E34" s="33">
        <v>67784364</v>
      </c>
      <c r="F34" s="33">
        <v>15826450</v>
      </c>
      <c r="G34" s="38">
        <f t="shared" si="0"/>
        <v>0.23348231164343447</v>
      </c>
      <c r="H34" s="33">
        <v>16303407</v>
      </c>
      <c r="I34" s="38">
        <f t="shared" si="1"/>
        <v>0.24051869838300763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32129857</v>
      </c>
      <c r="O34" s="38">
        <f t="shared" si="5"/>
        <v>0.47400101002644207</v>
      </c>
      <c r="P34" s="33">
        <v>31319636</v>
      </c>
      <c r="Q34" s="33">
        <v>65177273</v>
      </c>
      <c r="R34" s="33">
        <v>65177273</v>
      </c>
      <c r="S34" s="33">
        <v>15691270</v>
      </c>
      <c r="T34" s="38">
        <f t="shared" si="6"/>
        <v>0.24074756855813836</v>
      </c>
      <c r="U34" s="38">
        <f t="shared" si="7"/>
        <v>-0.479450942533304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67804364</v>
      </c>
      <c r="E35" s="34">
        <f>SUM(E28:E34)</f>
        <v>67804364</v>
      </c>
      <c r="F35" s="34">
        <f>SUM(F28:F34)</f>
        <v>15830340</v>
      </c>
      <c r="G35" s="39">
        <f t="shared" si="0"/>
        <v>0.23347081317656782</v>
      </c>
      <c r="H35" s="34">
        <f>SUM(H28:H34)</f>
        <v>16306364</v>
      </c>
      <c r="I35" s="39">
        <f t="shared" si="1"/>
        <v>0.24049136424316286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32136704</v>
      </c>
      <c r="O35" s="39">
        <f t="shared" si="5"/>
        <v>0.47396217741973068</v>
      </c>
      <c r="P35" s="34">
        <f>SUM(P28:P34)</f>
        <v>31323536</v>
      </c>
      <c r="Q35" s="34">
        <f>SUM(Q28:Q34)</f>
        <v>65192273</v>
      </c>
      <c r="R35" s="34">
        <f>SUM(R28:R34)</f>
        <v>65192273</v>
      </c>
      <c r="S35" s="34">
        <f>SUM(S28:S34)</f>
        <v>15692388</v>
      </c>
      <c r="T35" s="39">
        <f t="shared" si="6"/>
        <v>0.24070932455446062</v>
      </c>
      <c r="U35" s="39">
        <f t="shared" si="7"/>
        <v>-0.47942135268508634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50895988</v>
      </c>
      <c r="E39" s="33">
        <v>50895988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19635935</v>
      </c>
      <c r="Q39" s="33">
        <v>49213222</v>
      </c>
      <c r="R39" s="33">
        <v>49213222</v>
      </c>
      <c r="S39" s="33">
        <v>15642185</v>
      </c>
      <c r="T39" s="38">
        <f t="shared" si="6"/>
        <v>0.31784517177111465</v>
      </c>
      <c r="U39" s="38">
        <f t="shared" si="7"/>
        <v>-1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50895988</v>
      </c>
      <c r="E40" s="34">
        <f>SUM(E36:E39)</f>
        <v>50895988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19635935</v>
      </c>
      <c r="Q40" s="34">
        <f>SUM(Q36:Q39)</f>
        <v>49213222</v>
      </c>
      <c r="R40" s="34">
        <f>SUM(R36:R39)</f>
        <v>49213222</v>
      </c>
      <c r="S40" s="34">
        <f>SUM(S36:S39)</f>
        <v>15642185</v>
      </c>
      <c r="T40" s="39">
        <f t="shared" si="6"/>
        <v>0.31784517177111465</v>
      </c>
      <c r="U40" s="39">
        <f t="shared" si="7"/>
        <v>-1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0</v>
      </c>
      <c r="E47" s="34">
        <f>SUM(E41:E46)</f>
        <v>0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0</v>
      </c>
      <c r="R47" s="34">
        <f>SUM(R41:R46)</f>
        <v>0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2706758</v>
      </c>
      <c r="E52" s="33">
        <v>2706758</v>
      </c>
      <c r="F52" s="33">
        <v>661543</v>
      </c>
      <c r="G52" s="38">
        <f t="shared" si="0"/>
        <v>0.2444041912871413</v>
      </c>
      <c r="H52" s="33">
        <v>946723</v>
      </c>
      <c r="I52" s="38">
        <f t="shared" si="1"/>
        <v>0.3497627050515783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1608266</v>
      </c>
      <c r="O52" s="38">
        <f t="shared" si="5"/>
        <v>0.59416689633871955</v>
      </c>
      <c r="P52" s="33">
        <v>1946814</v>
      </c>
      <c r="Q52" s="33">
        <v>5417603</v>
      </c>
      <c r="R52" s="33">
        <v>5417603</v>
      </c>
      <c r="S52" s="33">
        <v>922764</v>
      </c>
      <c r="T52" s="38">
        <f t="shared" si="6"/>
        <v>0.1703269877840809</v>
      </c>
      <c r="U52" s="38">
        <f t="shared" si="7"/>
        <v>-0.51370649687129843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2706758</v>
      </c>
      <c r="E53" s="34">
        <f>SUM(E48:E52)</f>
        <v>2706758</v>
      </c>
      <c r="F53" s="34">
        <f>SUM(F48:F52)</f>
        <v>661543</v>
      </c>
      <c r="G53" s="39">
        <f t="shared" si="0"/>
        <v>0.2444041912871413</v>
      </c>
      <c r="H53" s="34">
        <f>SUM(H48:H52)</f>
        <v>946723</v>
      </c>
      <c r="I53" s="39">
        <f t="shared" si="1"/>
        <v>0.3497627050515783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1608266</v>
      </c>
      <c r="O53" s="39">
        <f t="shared" si="5"/>
        <v>0.59416689633871955</v>
      </c>
      <c r="P53" s="34">
        <f>SUM(P48:P52)</f>
        <v>1946814</v>
      </c>
      <c r="Q53" s="34">
        <f>SUM(Q48:Q52)</f>
        <v>5417603</v>
      </c>
      <c r="R53" s="34">
        <f>SUM(R48:R52)</f>
        <v>5417603</v>
      </c>
      <c r="S53" s="34">
        <f>SUM(S48:S52)</f>
        <v>922764</v>
      </c>
      <c r="T53" s="39">
        <f t="shared" si="6"/>
        <v>0.1703269877840809</v>
      </c>
      <c r="U53" s="39">
        <f t="shared" si="7"/>
        <v>-0.51370649687129843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2230121275</v>
      </c>
      <c r="E54" s="34">
        <f>SUM(E8:E9,E11:E18,E20:E26,E28:E34,E36:E39,E41:E46,E48:E52)</f>
        <v>2230121275</v>
      </c>
      <c r="F54" s="34">
        <f>SUM(F8:F9,F11:F18,F20:F26,F28:F34,F36:F39,F41:F46,F48:F52)</f>
        <v>461777870</v>
      </c>
      <c r="G54" s="39">
        <f t="shared" si="0"/>
        <v>0.20706401717996256</v>
      </c>
      <c r="H54" s="34">
        <f>SUM(H8:H9,H11:H18,H20:H26,H28:H34,H36:H39,H41:H46,H48:H52)</f>
        <v>475222316</v>
      </c>
      <c r="I54" s="39">
        <f t="shared" si="1"/>
        <v>0.21309258887725735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937000186</v>
      </c>
      <c r="O54" s="39">
        <f t="shared" si="5"/>
        <v>0.42015660605721994</v>
      </c>
      <c r="P54" s="34">
        <f>SUM(P8:P9,P11:P18,P20:P26,P28:P34,P36:P39,P41:P46,P48:P52)</f>
        <v>534865870</v>
      </c>
      <c r="Q54" s="34">
        <f>SUM(Q8:Q9,Q11:Q18,Q20:Q26,Q28:Q34,Q36:Q39,Q41:Q46,Q48:Q52)</f>
        <v>1040226325</v>
      </c>
      <c r="R54" s="34">
        <f>SUM(R8:R9,R11:R18,R20:R26,R28:R34,R36:R39,R41:R46,R48:R52)</f>
        <v>1040226325</v>
      </c>
      <c r="S54" s="34">
        <f>SUM(S8:S9,S11:S18,S20:S26,S28:S34,S36:S39,S41:S46,S48:S52)</f>
        <v>283610657</v>
      </c>
      <c r="T54" s="39">
        <f t="shared" si="6"/>
        <v>0.27264322213725939</v>
      </c>
      <c r="U54" s="39">
        <f t="shared" si="7"/>
        <v>-0.1115112355177944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557661416</v>
      </c>
      <c r="E57" s="33">
        <v>557661416</v>
      </c>
      <c r="F57" s="33">
        <v>111283430</v>
      </c>
      <c r="G57" s="38">
        <f t="shared" ref="G57:G85" si="8">IF(($D57      =0),0,($F57      /$D57      ))</f>
        <v>0.19955375575060405</v>
      </c>
      <c r="H57" s="33">
        <v>150774932</v>
      </c>
      <c r="I57" s="38">
        <f t="shared" ref="I57:I85" si="9">IF(($D57      =0),0,($H57      /$D57      ))</f>
        <v>0.27037002681928418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262058362</v>
      </c>
      <c r="O57" s="38">
        <f t="shared" ref="O57:O85" si="13">IF(($D57      =0),0,($N57      /$D57      ))</f>
        <v>0.46992378256988826</v>
      </c>
      <c r="P57" s="33">
        <v>234300296</v>
      </c>
      <c r="Q57" s="33">
        <v>484350472</v>
      </c>
      <c r="R57" s="33">
        <v>484350472</v>
      </c>
      <c r="S57" s="33">
        <v>89612760</v>
      </c>
      <c r="T57" s="38">
        <f t="shared" ref="T57:T85" si="14">IF(($Q57      =0),0,($S57      /$Q57      ))</f>
        <v>0.18501635732895497</v>
      </c>
      <c r="U57" s="38">
        <f t="shared" ref="U57:U85" si="15">IF(($P57      =0),0,(($H57      /$P57      )-1))</f>
        <v>-0.35648851250277547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557661416</v>
      </c>
      <c r="E58" s="34">
        <f>E57</f>
        <v>557661416</v>
      </c>
      <c r="F58" s="34">
        <f>F57</f>
        <v>111283430</v>
      </c>
      <c r="G58" s="39">
        <f t="shared" si="8"/>
        <v>0.19955375575060405</v>
      </c>
      <c r="H58" s="34">
        <f>H57</f>
        <v>150774932</v>
      </c>
      <c r="I58" s="39">
        <f t="shared" si="9"/>
        <v>0.27037002681928418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262058362</v>
      </c>
      <c r="O58" s="39">
        <f t="shared" si="13"/>
        <v>0.46992378256988826</v>
      </c>
      <c r="P58" s="34">
        <f>P57</f>
        <v>234300296</v>
      </c>
      <c r="Q58" s="34">
        <f>Q57</f>
        <v>484350472</v>
      </c>
      <c r="R58" s="34">
        <f>R57</f>
        <v>484350472</v>
      </c>
      <c r="S58" s="34">
        <f>S57</f>
        <v>89612760</v>
      </c>
      <c r="T58" s="39">
        <f t="shared" si="14"/>
        <v>0.18501635732895497</v>
      </c>
      <c r="U58" s="39">
        <f t="shared" si="15"/>
        <v>-0.35648851250277547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22002609</v>
      </c>
      <c r="E59" s="33">
        <v>22002609</v>
      </c>
      <c r="F59" s="33">
        <v>6403831</v>
      </c>
      <c r="G59" s="38">
        <f t="shared" si="8"/>
        <v>0.29104871154143586</v>
      </c>
      <c r="H59" s="33">
        <v>6684115</v>
      </c>
      <c r="I59" s="38">
        <f t="shared" si="9"/>
        <v>0.30378738266902805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13087946</v>
      </c>
      <c r="O59" s="38">
        <f t="shared" si="13"/>
        <v>0.59483609421046391</v>
      </c>
      <c r="P59" s="33">
        <v>10456499</v>
      </c>
      <c r="Q59" s="33">
        <v>12856347</v>
      </c>
      <c r="R59" s="33">
        <v>12856347</v>
      </c>
      <c r="S59" s="33">
        <v>5859848</v>
      </c>
      <c r="T59" s="38">
        <f t="shared" si="14"/>
        <v>0.45579416921462995</v>
      </c>
      <c r="U59" s="38">
        <f t="shared" si="15"/>
        <v>-0.36076931676653912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-5</v>
      </c>
      <c r="Q60" s="33">
        <v>20038323</v>
      </c>
      <c r="R60" s="33">
        <v>20038323</v>
      </c>
      <c r="S60" s="33">
        <v>-3</v>
      </c>
      <c r="T60" s="38">
        <f t="shared" si="14"/>
        <v>-1.4971312719133232E-7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9333500</v>
      </c>
      <c r="E61" s="33">
        <v>9333500</v>
      </c>
      <c r="F61" s="33">
        <v>1704131</v>
      </c>
      <c r="G61" s="38">
        <f t="shared" si="8"/>
        <v>0.18258220388921625</v>
      </c>
      <c r="H61" s="33">
        <v>2553803</v>
      </c>
      <c r="I61" s="38">
        <f t="shared" si="9"/>
        <v>0.27361686398457169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4257934</v>
      </c>
      <c r="O61" s="38">
        <f t="shared" si="13"/>
        <v>0.45619906787378794</v>
      </c>
      <c r="P61" s="33">
        <v>3290199</v>
      </c>
      <c r="Q61" s="33">
        <v>9451476</v>
      </c>
      <c r="R61" s="33">
        <v>9451476</v>
      </c>
      <c r="S61" s="33">
        <v>829435</v>
      </c>
      <c r="T61" s="38">
        <f t="shared" si="14"/>
        <v>8.7757192633192954E-2</v>
      </c>
      <c r="U61" s="38">
        <f t="shared" si="15"/>
        <v>-0.22381503368033362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31336109</v>
      </c>
      <c r="E63" s="34">
        <f>SUM(E59:E62)</f>
        <v>31336109</v>
      </c>
      <c r="F63" s="34">
        <f>SUM(F59:F62)</f>
        <v>8107962</v>
      </c>
      <c r="G63" s="39">
        <f t="shared" si="8"/>
        <v>0.25874182400884549</v>
      </c>
      <c r="H63" s="34">
        <f>SUM(H59:H62)</f>
        <v>9237918</v>
      </c>
      <c r="I63" s="39">
        <f t="shared" si="9"/>
        <v>0.29480105522992661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17345880</v>
      </c>
      <c r="O63" s="39">
        <f t="shared" si="13"/>
        <v>0.5535428792387721</v>
      </c>
      <c r="P63" s="34">
        <f>SUM(P59:P62)</f>
        <v>13746693</v>
      </c>
      <c r="Q63" s="34">
        <f>SUM(Q59:Q62)</f>
        <v>42346146</v>
      </c>
      <c r="R63" s="34">
        <f>SUM(R59:R62)</f>
        <v>42346146</v>
      </c>
      <c r="S63" s="34">
        <f>SUM(S59:S62)</f>
        <v>6689280</v>
      </c>
      <c r="T63" s="39">
        <f t="shared" si="14"/>
        <v>0.15796667777039261</v>
      </c>
      <c r="U63" s="39">
        <f t="shared" si="15"/>
        <v>-0.32798979361799963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20136419</v>
      </c>
      <c r="E64" s="33">
        <v>20136419</v>
      </c>
      <c r="F64" s="33">
        <v>6900434</v>
      </c>
      <c r="G64" s="38">
        <f t="shared" si="8"/>
        <v>0.34268426774393201</v>
      </c>
      <c r="H64" s="33">
        <v>6684211</v>
      </c>
      <c r="I64" s="38">
        <f t="shared" si="9"/>
        <v>0.33194636047253484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13584645</v>
      </c>
      <c r="O64" s="38">
        <f t="shared" si="13"/>
        <v>0.67463062821646691</v>
      </c>
      <c r="P64" s="33">
        <v>9655175</v>
      </c>
      <c r="Q64" s="33">
        <v>22421000</v>
      </c>
      <c r="R64" s="33">
        <v>22421000</v>
      </c>
      <c r="S64" s="33">
        <v>7287997</v>
      </c>
      <c r="T64" s="38">
        <f t="shared" si="14"/>
        <v>0.32505227242317469</v>
      </c>
      <c r="U64" s="38">
        <f t="shared" si="15"/>
        <v>-0.30770690329279371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23864202</v>
      </c>
      <c r="E65" s="33">
        <v>23864202</v>
      </c>
      <c r="F65" s="33">
        <v>2379252</v>
      </c>
      <c r="G65" s="38">
        <f t="shared" si="8"/>
        <v>9.9699625405450396E-2</v>
      </c>
      <c r="H65" s="33">
        <v>4640153</v>
      </c>
      <c r="I65" s="38">
        <f t="shared" si="9"/>
        <v>0.19443989788554422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7019405</v>
      </c>
      <c r="O65" s="38">
        <f t="shared" si="13"/>
        <v>0.29413952329099463</v>
      </c>
      <c r="P65" s="33">
        <v>2284656</v>
      </c>
      <c r="Q65" s="33">
        <v>28571830</v>
      </c>
      <c r="R65" s="33">
        <v>28571830</v>
      </c>
      <c r="S65" s="33">
        <v>-30185</v>
      </c>
      <c r="T65" s="38">
        <f t="shared" si="14"/>
        <v>-1.0564601567347978E-3</v>
      </c>
      <c r="U65" s="38">
        <f t="shared" si="15"/>
        <v>1.0310072938770651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5938100</v>
      </c>
      <c r="E66" s="33">
        <v>5938100</v>
      </c>
      <c r="F66" s="33">
        <v>1555088</v>
      </c>
      <c r="G66" s="38">
        <f t="shared" si="8"/>
        <v>0.26188309391893028</v>
      </c>
      <c r="H66" s="33">
        <v>1462452</v>
      </c>
      <c r="I66" s="38">
        <f t="shared" si="9"/>
        <v>0.24628281773631297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3017540</v>
      </c>
      <c r="O66" s="38">
        <f t="shared" si="13"/>
        <v>0.50816591165524327</v>
      </c>
      <c r="P66" s="33">
        <v>3040876</v>
      </c>
      <c r="Q66" s="33">
        <v>7385000</v>
      </c>
      <c r="R66" s="33">
        <v>7385000</v>
      </c>
      <c r="S66" s="33">
        <v>1535601</v>
      </c>
      <c r="T66" s="38">
        <f t="shared" si="14"/>
        <v>0.20793513879485442</v>
      </c>
      <c r="U66" s="38">
        <f t="shared" si="15"/>
        <v>-0.51906884726637981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206351492</v>
      </c>
      <c r="E67" s="33">
        <v>206351492</v>
      </c>
      <c r="F67" s="33">
        <v>55082958</v>
      </c>
      <c r="G67" s="38">
        <f t="shared" si="8"/>
        <v>0.26693753200485704</v>
      </c>
      <c r="H67" s="33">
        <v>55004649</v>
      </c>
      <c r="I67" s="38">
        <f t="shared" si="9"/>
        <v>0.26655803874681944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110087607</v>
      </c>
      <c r="O67" s="38">
        <f t="shared" si="13"/>
        <v>0.53349557075167642</v>
      </c>
      <c r="P67" s="33">
        <v>100676053</v>
      </c>
      <c r="Q67" s="33">
        <v>194671218</v>
      </c>
      <c r="R67" s="33">
        <v>194671218</v>
      </c>
      <c r="S67" s="33">
        <v>50675301</v>
      </c>
      <c r="T67" s="38">
        <f t="shared" si="14"/>
        <v>0.26031224091894262</v>
      </c>
      <c r="U67" s="38">
        <f t="shared" si="15"/>
        <v>-0.45364714486770752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58009346</v>
      </c>
      <c r="E68" s="33">
        <v>58009346</v>
      </c>
      <c r="F68" s="33">
        <v>6111423</v>
      </c>
      <c r="G68" s="38">
        <f t="shared" si="8"/>
        <v>0.1053523858034876</v>
      </c>
      <c r="H68" s="33">
        <v>9382113</v>
      </c>
      <c r="I68" s="38">
        <f t="shared" si="9"/>
        <v>0.16173450740161766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15493536</v>
      </c>
      <c r="O68" s="38">
        <f t="shared" si="13"/>
        <v>0.26708689320510526</v>
      </c>
      <c r="P68" s="33">
        <v>14817443</v>
      </c>
      <c r="Q68" s="33">
        <v>46992895</v>
      </c>
      <c r="R68" s="33">
        <v>46992895</v>
      </c>
      <c r="S68" s="33">
        <v>6981044</v>
      </c>
      <c r="T68" s="38">
        <f t="shared" si="14"/>
        <v>0.14855530820137811</v>
      </c>
      <c r="U68" s="38">
        <f t="shared" si="15"/>
        <v>-0.36681970026812316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314299559</v>
      </c>
      <c r="E70" s="34">
        <f>SUM(E64:E69)</f>
        <v>314299559</v>
      </c>
      <c r="F70" s="34">
        <f>SUM(F64:F69)</f>
        <v>72029155</v>
      </c>
      <c r="G70" s="39">
        <f t="shared" si="8"/>
        <v>0.22917357959130957</v>
      </c>
      <c r="H70" s="34">
        <f>SUM(H64:H69)</f>
        <v>77173578</v>
      </c>
      <c r="I70" s="39">
        <f t="shared" si="9"/>
        <v>0.2455414771994637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149202733</v>
      </c>
      <c r="O70" s="39">
        <f t="shared" si="13"/>
        <v>0.4747150567907733</v>
      </c>
      <c r="P70" s="34">
        <f>SUM(P64:P69)</f>
        <v>130474203</v>
      </c>
      <c r="Q70" s="34">
        <f>SUM(Q64:Q69)</f>
        <v>300041943</v>
      </c>
      <c r="R70" s="34">
        <f>SUM(R64:R69)</f>
        <v>300041943</v>
      </c>
      <c r="S70" s="34">
        <f>SUM(S64:S69)</f>
        <v>66449758</v>
      </c>
      <c r="T70" s="39">
        <f t="shared" si="14"/>
        <v>0.22146822986011658</v>
      </c>
      <c r="U70" s="39">
        <f t="shared" si="15"/>
        <v>-0.40851466247316337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78436539</v>
      </c>
      <c r="E71" s="33">
        <v>78436539</v>
      </c>
      <c r="F71" s="33">
        <v>26447704</v>
      </c>
      <c r="G71" s="38">
        <f t="shared" si="8"/>
        <v>0.33718601479853666</v>
      </c>
      <c r="H71" s="33">
        <v>9291853</v>
      </c>
      <c r="I71" s="38">
        <f t="shared" si="9"/>
        <v>0.11846332230441733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35739557</v>
      </c>
      <c r="O71" s="38">
        <f t="shared" si="13"/>
        <v>0.45564933710295402</v>
      </c>
      <c r="P71" s="33">
        <v>34345826</v>
      </c>
      <c r="Q71" s="33">
        <v>69600132</v>
      </c>
      <c r="R71" s="33">
        <v>69600132</v>
      </c>
      <c r="S71" s="33">
        <v>12324620</v>
      </c>
      <c r="T71" s="38">
        <f t="shared" si="14"/>
        <v>0.17707753772650892</v>
      </c>
      <c r="U71" s="38">
        <f t="shared" si="15"/>
        <v>-0.72946194393461372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61586842</v>
      </c>
      <c r="E72" s="33">
        <v>61586842</v>
      </c>
      <c r="F72" s="33">
        <v>16047393</v>
      </c>
      <c r="G72" s="38">
        <f t="shared" si="8"/>
        <v>0.26056528438331034</v>
      </c>
      <c r="H72" s="33">
        <v>16117245</v>
      </c>
      <c r="I72" s="38">
        <f t="shared" si="9"/>
        <v>0.26169948769251716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32164638</v>
      </c>
      <c r="O72" s="38">
        <f t="shared" si="13"/>
        <v>0.52226477207582744</v>
      </c>
      <c r="P72" s="33">
        <v>31680854</v>
      </c>
      <c r="Q72" s="33">
        <v>57930984</v>
      </c>
      <c r="R72" s="33">
        <v>57930984</v>
      </c>
      <c r="S72" s="33">
        <v>15748570</v>
      </c>
      <c r="T72" s="38">
        <f t="shared" si="14"/>
        <v>0.27185055237452899</v>
      </c>
      <c r="U72" s="38">
        <f t="shared" si="15"/>
        <v>-0.49126229362377671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36707928</v>
      </c>
      <c r="E73" s="33">
        <v>36707928</v>
      </c>
      <c r="F73" s="33">
        <v>7442740</v>
      </c>
      <c r="G73" s="38">
        <f t="shared" si="8"/>
        <v>0.20275565539956383</v>
      </c>
      <c r="H73" s="33">
        <v>7223505</v>
      </c>
      <c r="I73" s="38">
        <f t="shared" si="9"/>
        <v>0.19678323984944071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14666245</v>
      </c>
      <c r="O73" s="38">
        <f t="shared" si="13"/>
        <v>0.39953889524900454</v>
      </c>
      <c r="P73" s="33">
        <v>12518698</v>
      </c>
      <c r="Q73" s="33">
        <v>33867992</v>
      </c>
      <c r="R73" s="33">
        <v>33867992</v>
      </c>
      <c r="S73" s="33">
        <v>6269053</v>
      </c>
      <c r="T73" s="38">
        <f t="shared" si="14"/>
        <v>0.18510258889868642</v>
      </c>
      <c r="U73" s="38">
        <f t="shared" si="15"/>
        <v>-0.42298272551985838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64290294</v>
      </c>
      <c r="E74" s="33">
        <v>64290294</v>
      </c>
      <c r="F74" s="33">
        <v>11209156</v>
      </c>
      <c r="G74" s="38">
        <f t="shared" si="8"/>
        <v>0.1743522280361636</v>
      </c>
      <c r="H74" s="33">
        <v>11401153</v>
      </c>
      <c r="I74" s="38">
        <f t="shared" si="9"/>
        <v>0.17733863528451121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22610309</v>
      </c>
      <c r="O74" s="38">
        <f t="shared" si="13"/>
        <v>0.35169086332067484</v>
      </c>
      <c r="P74" s="33">
        <v>23441212</v>
      </c>
      <c r="Q74" s="33">
        <v>56074175</v>
      </c>
      <c r="R74" s="33">
        <v>56074175</v>
      </c>
      <c r="S74" s="33">
        <v>12094738</v>
      </c>
      <c r="T74" s="38">
        <f t="shared" si="14"/>
        <v>0.21569176898278039</v>
      </c>
      <c r="U74" s="38">
        <f t="shared" si="15"/>
        <v>-0.51362783630812259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10843844</v>
      </c>
      <c r="E75" s="33">
        <v>10843844</v>
      </c>
      <c r="F75" s="33">
        <v>3077495</v>
      </c>
      <c r="G75" s="38">
        <f t="shared" si="8"/>
        <v>0.2838011133321357</v>
      </c>
      <c r="H75" s="33">
        <v>3161917</v>
      </c>
      <c r="I75" s="38">
        <f t="shared" si="9"/>
        <v>0.29158635996607846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6239412</v>
      </c>
      <c r="O75" s="38">
        <f t="shared" si="13"/>
        <v>0.57538747329821416</v>
      </c>
      <c r="P75" s="33">
        <v>5939534</v>
      </c>
      <c r="Q75" s="33">
        <v>13711238</v>
      </c>
      <c r="R75" s="33">
        <v>13711238</v>
      </c>
      <c r="S75" s="33">
        <v>2964567</v>
      </c>
      <c r="T75" s="38">
        <f t="shared" si="14"/>
        <v>0.21621439289435426</v>
      </c>
      <c r="U75" s="38">
        <f t="shared" si="15"/>
        <v>-0.46764897717565046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60525716</v>
      </c>
      <c r="E76" s="33">
        <v>60525716</v>
      </c>
      <c r="F76" s="33">
        <v>3488244</v>
      </c>
      <c r="G76" s="38">
        <f t="shared" si="8"/>
        <v>5.7632428503613241E-2</v>
      </c>
      <c r="H76" s="33">
        <v>3511304</v>
      </c>
      <c r="I76" s="38">
        <f t="shared" si="9"/>
        <v>5.8013423583456659E-2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6999548</v>
      </c>
      <c r="O76" s="38">
        <f t="shared" si="13"/>
        <v>0.1156458520870699</v>
      </c>
      <c r="P76" s="33">
        <v>7307790</v>
      </c>
      <c r="Q76" s="33">
        <v>26472335</v>
      </c>
      <c r="R76" s="33">
        <v>26472335</v>
      </c>
      <c r="S76" s="33">
        <v>7307790</v>
      </c>
      <c r="T76" s="38">
        <f t="shared" si="14"/>
        <v>0.27605385017981982</v>
      </c>
      <c r="U76" s="38">
        <f t="shared" si="15"/>
        <v>-0.51951219178438346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312391163</v>
      </c>
      <c r="E78" s="34">
        <f>SUM(E71:E77)</f>
        <v>312391163</v>
      </c>
      <c r="F78" s="34">
        <f>SUM(F71:F77)</f>
        <v>67712732</v>
      </c>
      <c r="G78" s="39">
        <f t="shared" si="8"/>
        <v>0.21675623391433771</v>
      </c>
      <c r="H78" s="34">
        <f>SUM(H71:H77)</f>
        <v>50706977</v>
      </c>
      <c r="I78" s="39">
        <f t="shared" si="9"/>
        <v>0.16231885855234643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118419709</v>
      </c>
      <c r="O78" s="39">
        <f t="shared" si="13"/>
        <v>0.37907509246668414</v>
      </c>
      <c r="P78" s="34">
        <f>SUM(P71:P77)</f>
        <v>115233914</v>
      </c>
      <c r="Q78" s="34">
        <f>SUM(Q71:Q77)</f>
        <v>257656856</v>
      </c>
      <c r="R78" s="34">
        <f>SUM(R71:R77)</f>
        <v>257656856</v>
      </c>
      <c r="S78" s="34">
        <f>SUM(S71:S77)</f>
        <v>56709338</v>
      </c>
      <c r="T78" s="39">
        <f t="shared" si="14"/>
        <v>0.22009636723969028</v>
      </c>
      <c r="U78" s="39">
        <f t="shared" si="15"/>
        <v>-0.55996481209516147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81068300</v>
      </c>
      <c r="E79" s="33">
        <v>81068300</v>
      </c>
      <c r="F79" s="33">
        <v>14592072</v>
      </c>
      <c r="G79" s="38">
        <f t="shared" si="8"/>
        <v>0.1799972615683319</v>
      </c>
      <c r="H79" s="33">
        <v>14726034</v>
      </c>
      <c r="I79" s="38">
        <f t="shared" si="9"/>
        <v>0.18164972005087068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29318106</v>
      </c>
      <c r="O79" s="38">
        <f t="shared" si="13"/>
        <v>0.36164698161920256</v>
      </c>
      <c r="P79" s="33">
        <v>26941820</v>
      </c>
      <c r="Q79" s="33">
        <v>74366745</v>
      </c>
      <c r="R79" s="33">
        <v>74366745</v>
      </c>
      <c r="S79" s="33">
        <v>13540544</v>
      </c>
      <c r="T79" s="38">
        <f t="shared" si="14"/>
        <v>0.18207794357545162</v>
      </c>
      <c r="U79" s="38">
        <f t="shared" si="15"/>
        <v>-0.45341354073332829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64142651</v>
      </c>
      <c r="E80" s="33">
        <v>64142651</v>
      </c>
      <c r="F80" s="33">
        <v>13860144</v>
      </c>
      <c r="G80" s="38">
        <f t="shared" si="8"/>
        <v>0.21608311761233567</v>
      </c>
      <c r="H80" s="33">
        <v>15410422</v>
      </c>
      <c r="I80" s="38">
        <f t="shared" si="9"/>
        <v>0.2402523400537343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29270566</v>
      </c>
      <c r="O80" s="38">
        <f t="shared" si="13"/>
        <v>0.45633545766606998</v>
      </c>
      <c r="P80" s="33">
        <v>34741737</v>
      </c>
      <c r="Q80" s="33">
        <v>62574143</v>
      </c>
      <c r="R80" s="33">
        <v>62574143</v>
      </c>
      <c r="S80" s="33">
        <v>10944678</v>
      </c>
      <c r="T80" s="38">
        <f t="shared" si="14"/>
        <v>0.17490735750068523</v>
      </c>
      <c r="U80" s="38">
        <f t="shared" si="15"/>
        <v>-0.5564291445761621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104400400</v>
      </c>
      <c r="E81" s="33">
        <v>104400400</v>
      </c>
      <c r="F81" s="33">
        <v>22670124</v>
      </c>
      <c r="G81" s="38">
        <f t="shared" si="8"/>
        <v>0.21714594963237688</v>
      </c>
      <c r="H81" s="33">
        <v>21394887</v>
      </c>
      <c r="I81" s="38">
        <f t="shared" si="9"/>
        <v>0.20493108263953011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44065011</v>
      </c>
      <c r="O81" s="38">
        <f t="shared" si="13"/>
        <v>0.42207703227190702</v>
      </c>
      <c r="P81" s="33">
        <v>24015243</v>
      </c>
      <c r="Q81" s="33">
        <v>59410290</v>
      </c>
      <c r="R81" s="33">
        <v>59410290</v>
      </c>
      <c r="S81" s="33">
        <v>12429440</v>
      </c>
      <c r="T81" s="38">
        <f t="shared" si="14"/>
        <v>0.20921358909374116</v>
      </c>
      <c r="U81" s="38">
        <f t="shared" si="15"/>
        <v>-0.10911220011390266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8601469</v>
      </c>
      <c r="G82" s="38">
        <f t="shared" si="8"/>
        <v>0</v>
      </c>
      <c r="H82" s="33">
        <v>7895803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16497272</v>
      </c>
      <c r="O82" s="38">
        <f t="shared" si="13"/>
        <v>0</v>
      </c>
      <c r="P82" s="33">
        <v>5372408</v>
      </c>
      <c r="Q82" s="33">
        <v>0</v>
      </c>
      <c r="R82" s="33">
        <v>0</v>
      </c>
      <c r="S82" s="33">
        <v>1427651</v>
      </c>
      <c r="T82" s="38">
        <f t="shared" si="14"/>
        <v>0</v>
      </c>
      <c r="U82" s="38">
        <f t="shared" si="15"/>
        <v>0.46969533959446119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249611351</v>
      </c>
      <c r="E84" s="34">
        <f>SUM(E79:E83)</f>
        <v>249611351</v>
      </c>
      <c r="F84" s="34">
        <f>SUM(F79:F83)</f>
        <v>59723809</v>
      </c>
      <c r="G84" s="39">
        <f t="shared" si="8"/>
        <v>0.23926719983178971</v>
      </c>
      <c r="H84" s="34">
        <f>SUM(H79:H83)</f>
        <v>59427146</v>
      </c>
      <c r="I84" s="39">
        <f t="shared" si="9"/>
        <v>0.23807870019500835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119150955</v>
      </c>
      <c r="O84" s="39">
        <f t="shared" si="13"/>
        <v>0.47734590002679805</v>
      </c>
      <c r="P84" s="34">
        <f>SUM(P79:P83)</f>
        <v>91071208</v>
      </c>
      <c r="Q84" s="34">
        <f>SUM(Q79:Q83)</f>
        <v>196351178</v>
      </c>
      <c r="R84" s="34">
        <f>SUM(R79:R83)</f>
        <v>196351178</v>
      </c>
      <c r="S84" s="34">
        <f>SUM(S79:S83)</f>
        <v>38342313</v>
      </c>
      <c r="T84" s="39">
        <f t="shared" si="14"/>
        <v>0.19527416840860512</v>
      </c>
      <c r="U84" s="39">
        <f t="shared" si="15"/>
        <v>-0.34746505174280762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1465299598</v>
      </c>
      <c r="E85" s="34">
        <f>SUM(E57,E59:E62,E64:E69,E71:E77,E79:E83)</f>
        <v>1465299598</v>
      </c>
      <c r="F85" s="34">
        <f>SUM(F57,F59:F62,F64:F69,F71:F77,F79:F83)</f>
        <v>318857088</v>
      </c>
      <c r="G85" s="39">
        <f t="shared" si="8"/>
        <v>0.21760538830093912</v>
      </c>
      <c r="H85" s="34">
        <f>SUM(H57,H59:H62,H64:H69,H71:H77,H79:H83)</f>
        <v>347320551</v>
      </c>
      <c r="I85" s="39">
        <f t="shared" si="9"/>
        <v>0.23703040079589238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666177639</v>
      </c>
      <c r="O85" s="39">
        <f t="shared" si="13"/>
        <v>0.4546357890968315</v>
      </c>
      <c r="P85" s="34">
        <f>SUM(P57,P59:P62,P64:P69,P71:P77,P79:P83)</f>
        <v>584826314</v>
      </c>
      <c r="Q85" s="34">
        <f>SUM(Q57,Q59:Q62,Q64:Q69,Q71:Q77,Q79:Q83)</f>
        <v>1280746595</v>
      </c>
      <c r="R85" s="34">
        <f>SUM(R57,R59:R62,R64:R69,R71:R77,R79:R83)</f>
        <v>1280746595</v>
      </c>
      <c r="S85" s="34">
        <f>SUM(S57,S59:S62,S64:S69,S71:S77,S79:S83)</f>
        <v>257803449</v>
      </c>
      <c r="T85" s="39">
        <f t="shared" si="14"/>
        <v>0.20129153573896483</v>
      </c>
      <c r="U85" s="39">
        <f t="shared" si="15"/>
        <v>-0.40611333196611255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3129314148</v>
      </c>
      <c r="E88" s="33">
        <v>3129314148</v>
      </c>
      <c r="F88" s="33">
        <v>705002986</v>
      </c>
      <c r="G88" s="38">
        <f t="shared" ref="G88:G99" si="16">IF(($D88      =0),0,($F88      /$D88      ))</f>
        <v>0.22528993659859298</v>
      </c>
      <c r="H88" s="33">
        <v>850940891</v>
      </c>
      <c r="I88" s="38">
        <f t="shared" ref="I88:I99" si="17">IF(($D88      =0),0,($H88      /$D88      ))</f>
        <v>0.27192568427297442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1555943877</v>
      </c>
      <c r="O88" s="38">
        <f t="shared" ref="O88:O99" si="21">IF(($D88      =0),0,($N88      /$D88      ))</f>
        <v>0.4972156208715674</v>
      </c>
      <c r="P88" s="33">
        <v>935316091</v>
      </c>
      <c r="Q88" s="33">
        <v>3070250231</v>
      </c>
      <c r="R88" s="33">
        <v>3070250231</v>
      </c>
      <c r="S88" s="33">
        <v>380073665</v>
      </c>
      <c r="T88" s="38">
        <f t="shared" ref="T88:T99" si="22">IF(($Q88      =0),0,($S88      /$Q88      ))</f>
        <v>0.12379240661312729</v>
      </c>
      <c r="U88" s="38">
        <f t="shared" ref="U88:U99" si="23">IF(($P88      =0),0,(($H88      /$P88      )-1))</f>
        <v>-9.0210358628375231E-2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0</v>
      </c>
      <c r="E89" s="33">
        <v>0</v>
      </c>
      <c r="F89" s="33">
        <v>0</v>
      </c>
      <c r="G89" s="38">
        <f t="shared" si="16"/>
        <v>0</v>
      </c>
      <c r="H89" s="33">
        <v>0</v>
      </c>
      <c r="I89" s="38">
        <f t="shared" si="17"/>
        <v>0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0</v>
      </c>
      <c r="O89" s="38">
        <f t="shared" si="21"/>
        <v>0</v>
      </c>
      <c r="P89" s="33">
        <v>0</v>
      </c>
      <c r="Q89" s="33">
        <v>0</v>
      </c>
      <c r="R89" s="33">
        <v>0</v>
      </c>
      <c r="S89" s="33">
        <v>0</v>
      </c>
      <c r="T89" s="38">
        <f t="shared" si="22"/>
        <v>0</v>
      </c>
      <c r="U89" s="38">
        <f t="shared" si="23"/>
        <v>0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1506022648</v>
      </c>
      <c r="E90" s="33">
        <v>1506022648</v>
      </c>
      <c r="F90" s="33">
        <v>327564724</v>
      </c>
      <c r="G90" s="38">
        <f t="shared" si="16"/>
        <v>0.21750318591490397</v>
      </c>
      <c r="H90" s="33">
        <v>348227853</v>
      </c>
      <c r="I90" s="38">
        <f t="shared" si="17"/>
        <v>0.23122351676613034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675792577</v>
      </c>
      <c r="O90" s="38">
        <f t="shared" si="21"/>
        <v>0.44872670268103432</v>
      </c>
      <c r="P90" s="33">
        <v>680709316</v>
      </c>
      <c r="Q90" s="33">
        <v>1366169773</v>
      </c>
      <c r="R90" s="33">
        <v>1366169773</v>
      </c>
      <c r="S90" s="33">
        <v>414987708</v>
      </c>
      <c r="T90" s="38">
        <f t="shared" si="22"/>
        <v>0.3037599837161673</v>
      </c>
      <c r="U90" s="38">
        <f t="shared" si="23"/>
        <v>-0.48843383685966768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4635336796</v>
      </c>
      <c r="E91" s="34">
        <f>SUM(E88:E90)</f>
        <v>4635336796</v>
      </c>
      <c r="F91" s="34">
        <f>SUM(F88:F90)</f>
        <v>1032567710</v>
      </c>
      <c r="G91" s="39">
        <f t="shared" si="16"/>
        <v>0.22276001840708534</v>
      </c>
      <c r="H91" s="34">
        <f>SUM(H88:H90)</f>
        <v>1199168744</v>
      </c>
      <c r="I91" s="39">
        <f t="shared" si="17"/>
        <v>0.25870153492078635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2231736454</v>
      </c>
      <c r="O91" s="39">
        <f t="shared" si="21"/>
        <v>0.48146155332787172</v>
      </c>
      <c r="P91" s="34">
        <f>SUM(P88:P90)</f>
        <v>1616025407</v>
      </c>
      <c r="Q91" s="34">
        <f>SUM(Q88:Q90)</f>
        <v>4436420004</v>
      </c>
      <c r="R91" s="34">
        <f>SUM(R88:R90)</f>
        <v>4436420004</v>
      </c>
      <c r="S91" s="34">
        <f>SUM(S88:S90)</f>
        <v>795061373</v>
      </c>
      <c r="T91" s="39">
        <f t="shared" si="22"/>
        <v>0.17921237670985851</v>
      </c>
      <c r="U91" s="39">
        <f t="shared" si="23"/>
        <v>-0.2579518002590413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340137587</v>
      </c>
      <c r="E92" s="33">
        <v>340137587</v>
      </c>
      <c r="F92" s="33">
        <v>91161923</v>
      </c>
      <c r="G92" s="38">
        <f t="shared" si="16"/>
        <v>0.26801484600406716</v>
      </c>
      <c r="H92" s="33">
        <v>72222087</v>
      </c>
      <c r="I92" s="38">
        <f t="shared" si="17"/>
        <v>0.2123319790588154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163384010</v>
      </c>
      <c r="O92" s="38">
        <f t="shared" si="21"/>
        <v>0.48034682506288257</v>
      </c>
      <c r="P92" s="33">
        <v>161505434</v>
      </c>
      <c r="Q92" s="33">
        <v>354841597</v>
      </c>
      <c r="R92" s="33">
        <v>354841597</v>
      </c>
      <c r="S92" s="33">
        <v>81828188</v>
      </c>
      <c r="T92" s="38">
        <f t="shared" si="22"/>
        <v>0.23060483520481959</v>
      </c>
      <c r="U92" s="38">
        <f t="shared" si="23"/>
        <v>-0.5528194611705759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71668110</v>
      </c>
      <c r="E93" s="33">
        <v>71668110</v>
      </c>
      <c r="F93" s="33">
        <v>19964519</v>
      </c>
      <c r="G93" s="38">
        <f t="shared" si="16"/>
        <v>0.27856907346935755</v>
      </c>
      <c r="H93" s="33">
        <v>18906967</v>
      </c>
      <c r="I93" s="38">
        <f t="shared" si="17"/>
        <v>0.26381283111833143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38871486</v>
      </c>
      <c r="O93" s="38">
        <f t="shared" si="21"/>
        <v>0.54238190458768898</v>
      </c>
      <c r="P93" s="33">
        <v>38961671</v>
      </c>
      <c r="Q93" s="33">
        <v>62548223</v>
      </c>
      <c r="R93" s="33">
        <v>62548223</v>
      </c>
      <c r="S93" s="33">
        <v>19061063</v>
      </c>
      <c r="T93" s="38">
        <f t="shared" si="22"/>
        <v>0.304741878917967</v>
      </c>
      <c r="U93" s="38">
        <f t="shared" si="23"/>
        <v>-0.51472905256039969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37145320</v>
      </c>
      <c r="E94" s="33">
        <v>37145320</v>
      </c>
      <c r="F94" s="33">
        <v>9321303</v>
      </c>
      <c r="G94" s="38">
        <f t="shared" si="16"/>
        <v>0.25094151833932243</v>
      </c>
      <c r="H94" s="33">
        <v>9400747</v>
      </c>
      <c r="I94" s="38">
        <f t="shared" si="17"/>
        <v>0.25308025344780982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18722050</v>
      </c>
      <c r="O94" s="38">
        <f t="shared" si="21"/>
        <v>0.50402177178713226</v>
      </c>
      <c r="P94" s="33">
        <v>17459413</v>
      </c>
      <c r="Q94" s="33">
        <v>35790821</v>
      </c>
      <c r="R94" s="33">
        <v>35790821</v>
      </c>
      <c r="S94" s="33">
        <v>8906244</v>
      </c>
      <c r="T94" s="38">
        <f t="shared" si="22"/>
        <v>0.24884156750693145</v>
      </c>
      <c r="U94" s="38">
        <f t="shared" si="23"/>
        <v>-0.46156568952232246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448951017</v>
      </c>
      <c r="E96" s="34">
        <f>SUM(E92:E95)</f>
        <v>448951017</v>
      </c>
      <c r="F96" s="34">
        <f>SUM(F92:F95)</f>
        <v>120447745</v>
      </c>
      <c r="G96" s="39">
        <f t="shared" si="16"/>
        <v>0.26828705234896483</v>
      </c>
      <c r="H96" s="34">
        <f>SUM(H92:H95)</f>
        <v>100529801</v>
      </c>
      <c r="I96" s="39">
        <f t="shared" si="17"/>
        <v>0.22392153529746878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220977546</v>
      </c>
      <c r="O96" s="39">
        <f t="shared" si="21"/>
        <v>0.4922085876464336</v>
      </c>
      <c r="P96" s="34">
        <f>SUM(P92:P95)</f>
        <v>217926518</v>
      </c>
      <c r="Q96" s="34">
        <f>SUM(Q92:Q95)</f>
        <v>453180641</v>
      </c>
      <c r="R96" s="34">
        <f>SUM(R92:R95)</f>
        <v>453180641</v>
      </c>
      <c r="S96" s="34">
        <f>SUM(S92:S95)</f>
        <v>109795495</v>
      </c>
      <c r="T96" s="39">
        <f t="shared" si="22"/>
        <v>0.24227754909768973</v>
      </c>
      <c r="U96" s="39">
        <f t="shared" si="23"/>
        <v>-0.5386986314350235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310343134</v>
      </c>
      <c r="E97" s="33">
        <v>310343134</v>
      </c>
      <c r="F97" s="33">
        <v>82006236</v>
      </c>
      <c r="G97" s="38">
        <f t="shared" si="16"/>
        <v>0.26424375800754785</v>
      </c>
      <c r="H97" s="33">
        <v>80282313</v>
      </c>
      <c r="I97" s="38">
        <f t="shared" si="17"/>
        <v>0.25868886469387786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162288549</v>
      </c>
      <c r="O97" s="38">
        <f t="shared" si="21"/>
        <v>0.52293262270142571</v>
      </c>
      <c r="P97" s="33">
        <v>160632127</v>
      </c>
      <c r="Q97" s="33">
        <v>315362963</v>
      </c>
      <c r="R97" s="33">
        <v>315362963</v>
      </c>
      <c r="S97" s="33">
        <v>79394341</v>
      </c>
      <c r="T97" s="38">
        <f t="shared" si="22"/>
        <v>0.25175543838354919</v>
      </c>
      <c r="U97" s="38">
        <f t="shared" si="23"/>
        <v>-0.5002101105216642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97527372</v>
      </c>
      <c r="E98" s="33">
        <v>97527372</v>
      </c>
      <c r="F98" s="33">
        <v>36932972</v>
      </c>
      <c r="G98" s="38">
        <f t="shared" si="16"/>
        <v>0.37869339901827764</v>
      </c>
      <c r="H98" s="33">
        <v>31518958</v>
      </c>
      <c r="I98" s="38">
        <f t="shared" si="17"/>
        <v>0.32318063486833215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68451930</v>
      </c>
      <c r="O98" s="38">
        <f t="shared" si="21"/>
        <v>0.70187403388660985</v>
      </c>
      <c r="P98" s="33">
        <v>224581438</v>
      </c>
      <c r="Q98" s="33">
        <v>126836715</v>
      </c>
      <c r="R98" s="33">
        <v>126836715</v>
      </c>
      <c r="S98" s="33">
        <v>26863514</v>
      </c>
      <c r="T98" s="38">
        <f t="shared" si="22"/>
        <v>0.21179604028691534</v>
      </c>
      <c r="U98" s="38">
        <f t="shared" si="23"/>
        <v>-0.85965466121915202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94304328</v>
      </c>
      <c r="E99" s="33">
        <v>94304328</v>
      </c>
      <c r="F99" s="33">
        <v>27189421</v>
      </c>
      <c r="G99" s="38">
        <f t="shared" si="16"/>
        <v>0.28831572820284557</v>
      </c>
      <c r="H99" s="33">
        <v>28050620</v>
      </c>
      <c r="I99" s="38">
        <f t="shared" si="17"/>
        <v>0.2974478541430251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55240041</v>
      </c>
      <c r="O99" s="38">
        <f t="shared" si="21"/>
        <v>0.58576358234587067</v>
      </c>
      <c r="P99" s="33">
        <v>41032310</v>
      </c>
      <c r="Q99" s="33">
        <v>87416091</v>
      </c>
      <c r="R99" s="33">
        <v>87416091</v>
      </c>
      <c r="S99" s="33">
        <v>14000710</v>
      </c>
      <c r="T99" s="38">
        <f t="shared" si="22"/>
        <v>0.1601617029523775</v>
      </c>
      <c r="U99" s="38">
        <f t="shared" si="23"/>
        <v>-0.31637726464827354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502174834</v>
      </c>
      <c r="E101" s="34">
        <f>SUM(E97:E100)</f>
        <v>502174834</v>
      </c>
      <c r="F101" s="34">
        <f>SUM(F97:F100)</f>
        <v>146128629</v>
      </c>
      <c r="G101" s="39">
        <f>IF(($D101     =0),0,($F101     /$D101     ))</f>
        <v>0.29099154140408395</v>
      </c>
      <c r="H101" s="34">
        <f>SUM(H97:H100)</f>
        <v>139851891</v>
      </c>
      <c r="I101" s="39">
        <f>IF(($D101     =0),0,($H101     /$D101     ))</f>
        <v>0.27849243237864046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285980520</v>
      </c>
      <c r="O101" s="39">
        <f>IF(($D101     =0),0,($N101     /$D101     ))</f>
        <v>0.56948397378272442</v>
      </c>
      <c r="P101" s="34">
        <f>SUM(P97:P100)</f>
        <v>426245875</v>
      </c>
      <c r="Q101" s="34">
        <f>SUM(Q97:Q100)</f>
        <v>529615769</v>
      </c>
      <c r="R101" s="34">
        <f>SUM(R97:R100)</f>
        <v>529615769</v>
      </c>
      <c r="S101" s="34">
        <f>SUM(S97:S100)</f>
        <v>120258565</v>
      </c>
      <c r="T101" s="39">
        <f>IF(($Q101     =0),0,($S101     /$Q101     ))</f>
        <v>0.22706756867732161</v>
      </c>
      <c r="U101" s="39">
        <f>IF(($P101     =0),0,(($H101     /$P101     )-1))</f>
        <v>-0.67189854681878147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5586462647</v>
      </c>
      <c r="E102" s="34">
        <f>SUM(E88:E90,E92:E95,E97:E100)</f>
        <v>5586462647</v>
      </c>
      <c r="F102" s="34">
        <f>SUM(F88:F90,F92:F95,F97:F100)</f>
        <v>1299144084</v>
      </c>
      <c r="G102" s="39">
        <f>IF(($D102     =0),0,($F102     /$D102     ))</f>
        <v>0.23255218303440309</v>
      </c>
      <c r="H102" s="34">
        <f>SUM(H88:H90,H92:H95,H97:H100)</f>
        <v>1439550436</v>
      </c>
      <c r="I102" s="39">
        <f>IF(($D102     =0),0,($H102     /$D102     ))</f>
        <v>0.25768550278825486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2738694520</v>
      </c>
      <c r="O102" s="39">
        <f>IF(($D102     =0),0,($N102     /$D102     ))</f>
        <v>0.49023768582265792</v>
      </c>
      <c r="P102" s="34">
        <f>SUM(P88:P90,P92:P95,P97:P100)</f>
        <v>2260197800</v>
      </c>
      <c r="Q102" s="34">
        <f>SUM(Q88:Q90,Q92:Q95,Q97:Q100)</f>
        <v>5419216414</v>
      </c>
      <c r="R102" s="34">
        <f>SUM(R88:R90,R92:R95,R97:R100)</f>
        <v>5419216414</v>
      </c>
      <c r="S102" s="34">
        <f>SUM(S88:S90,S92:S95,S97:S100)</f>
        <v>1025115433</v>
      </c>
      <c r="T102" s="39">
        <f>IF(($Q102     =0),0,($S102     /$Q102     ))</f>
        <v>0.18916303662494774</v>
      </c>
      <c r="U102" s="39">
        <f>IF(($P102     =0),0,(($H102     /$P102     )-1))</f>
        <v>-0.36308652455108137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1879099440</v>
      </c>
      <c r="E105" s="33">
        <v>1879099440</v>
      </c>
      <c r="F105" s="33">
        <v>577893744</v>
      </c>
      <c r="G105" s="38">
        <f t="shared" ref="G105:G136" si="24">IF(($D105     =0),0,($F105     /$D105     ))</f>
        <v>0.30753760641852995</v>
      </c>
      <c r="H105" s="33">
        <v>194691632</v>
      </c>
      <c r="I105" s="38">
        <f t="shared" ref="I105:I136" si="25">IF(($D105     =0),0,($H105     /$D105     ))</f>
        <v>0.10360900964347049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772585376</v>
      </c>
      <c r="O105" s="38">
        <f t="shared" ref="O105:O136" si="29">IF(($D105     =0),0,($N105     /$D105     ))</f>
        <v>0.41114661606200043</v>
      </c>
      <c r="P105" s="33">
        <v>528917120</v>
      </c>
      <c r="Q105" s="33">
        <v>1675224290</v>
      </c>
      <c r="R105" s="33">
        <v>1675224290</v>
      </c>
      <c r="S105" s="33">
        <v>177139736</v>
      </c>
      <c r="T105" s="38">
        <f t="shared" ref="T105:T136" si="30">IF(($Q105     =0),0,($S105     /$Q105     ))</f>
        <v>0.10574090708773091</v>
      </c>
      <c r="U105" s="38">
        <f t="shared" ref="U105:U136" si="31">IF(($P105     =0),0,(($H105     /$P105     )-1))</f>
        <v>-0.63190521796685273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1879099440</v>
      </c>
      <c r="E106" s="34">
        <f>E105</f>
        <v>1879099440</v>
      </c>
      <c r="F106" s="34">
        <f>F105</f>
        <v>577893744</v>
      </c>
      <c r="G106" s="39">
        <f t="shared" si="24"/>
        <v>0.30753760641852995</v>
      </c>
      <c r="H106" s="34">
        <f>H105</f>
        <v>194691632</v>
      </c>
      <c r="I106" s="39">
        <f t="shared" si="25"/>
        <v>0.10360900964347049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772585376</v>
      </c>
      <c r="O106" s="39">
        <f t="shared" si="29"/>
        <v>0.41114661606200043</v>
      </c>
      <c r="P106" s="34">
        <f>P105</f>
        <v>528917120</v>
      </c>
      <c r="Q106" s="34">
        <f>Q105</f>
        <v>1675224290</v>
      </c>
      <c r="R106" s="34">
        <f>R105</f>
        <v>1675224290</v>
      </c>
      <c r="S106" s="34">
        <f>S105</f>
        <v>177139736</v>
      </c>
      <c r="T106" s="39">
        <f t="shared" si="30"/>
        <v>0.10574090708773091</v>
      </c>
      <c r="U106" s="39">
        <f t="shared" si="31"/>
        <v>-0.63190521796685273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45</v>
      </c>
      <c r="G107" s="38">
        <f t="shared" si="24"/>
        <v>0</v>
      </c>
      <c r="H107" s="33">
        <v>3581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3626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142297327</v>
      </c>
      <c r="E111" s="33">
        <v>142297327</v>
      </c>
      <c r="F111" s="33">
        <v>23592020</v>
      </c>
      <c r="G111" s="38">
        <f t="shared" si="24"/>
        <v>0.16579383813724063</v>
      </c>
      <c r="H111" s="33">
        <v>25633366</v>
      </c>
      <c r="I111" s="38">
        <f t="shared" si="25"/>
        <v>0.18013947654828399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49225386</v>
      </c>
      <c r="O111" s="38">
        <f t="shared" si="29"/>
        <v>0.34593331468552463</v>
      </c>
      <c r="P111" s="33">
        <v>53042398</v>
      </c>
      <c r="Q111" s="33">
        <v>108815587</v>
      </c>
      <c r="R111" s="33">
        <v>108815587</v>
      </c>
      <c r="S111" s="33">
        <v>27544009</v>
      </c>
      <c r="T111" s="38">
        <f t="shared" si="30"/>
        <v>0.25312558392944201</v>
      </c>
      <c r="U111" s="38">
        <f t="shared" si="31"/>
        <v>-0.5167381761284624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142297327</v>
      </c>
      <c r="E112" s="34">
        <f>SUM(E107:E111)</f>
        <v>142297327</v>
      </c>
      <c r="F112" s="34">
        <f>SUM(F107:F111)</f>
        <v>23592065</v>
      </c>
      <c r="G112" s="39">
        <f t="shared" si="24"/>
        <v>0.16579415437649087</v>
      </c>
      <c r="H112" s="34">
        <f>SUM(H107:H111)</f>
        <v>25636947</v>
      </c>
      <c r="I112" s="39">
        <f t="shared" si="25"/>
        <v>0.18016464216506331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49229012</v>
      </c>
      <c r="O112" s="39">
        <f t="shared" si="29"/>
        <v>0.34595879654155415</v>
      </c>
      <c r="P112" s="34">
        <f>SUM(P107:P111)</f>
        <v>53042398</v>
      </c>
      <c r="Q112" s="34">
        <f>SUM(Q107:Q111)</f>
        <v>108815587</v>
      </c>
      <c r="R112" s="34">
        <f>SUM(R107:R111)</f>
        <v>108815587</v>
      </c>
      <c r="S112" s="34">
        <f>SUM(S107:S111)</f>
        <v>27544009</v>
      </c>
      <c r="T112" s="39">
        <f t="shared" si="30"/>
        <v>0.25312558392944201</v>
      </c>
      <c r="U112" s="39">
        <f t="shared" si="31"/>
        <v>-0.51667066409780338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200138650</v>
      </c>
      <c r="E117" s="33">
        <v>200138650</v>
      </c>
      <c r="F117" s="33">
        <v>60077817</v>
      </c>
      <c r="G117" s="38">
        <f t="shared" si="24"/>
        <v>0.30018098453247288</v>
      </c>
      <c r="H117" s="33">
        <v>227503791</v>
      </c>
      <c r="I117" s="38">
        <f t="shared" si="25"/>
        <v>1.1367309162922803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287581608</v>
      </c>
      <c r="O117" s="38">
        <f t="shared" si="29"/>
        <v>1.4369119008247533</v>
      </c>
      <c r="P117" s="33">
        <v>324856240</v>
      </c>
      <c r="Q117" s="33">
        <v>193067653</v>
      </c>
      <c r="R117" s="33">
        <v>193067653</v>
      </c>
      <c r="S117" s="33">
        <v>56378844</v>
      </c>
      <c r="T117" s="38">
        <f t="shared" si="30"/>
        <v>0.2920160012511262</v>
      </c>
      <c r="U117" s="38">
        <f t="shared" si="31"/>
        <v>-0.29967855627461548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31231648</v>
      </c>
      <c r="E120" s="33">
        <v>31231648</v>
      </c>
      <c r="F120" s="33">
        <v>5879118</v>
      </c>
      <c r="G120" s="38">
        <f t="shared" si="24"/>
        <v>0.18824232394012638</v>
      </c>
      <c r="H120" s="33">
        <v>5615233</v>
      </c>
      <c r="I120" s="38">
        <f t="shared" si="25"/>
        <v>0.17979304198100593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11494351</v>
      </c>
      <c r="O120" s="38">
        <f t="shared" si="29"/>
        <v>0.36803536592113228</v>
      </c>
      <c r="P120" s="33">
        <v>10002991</v>
      </c>
      <c r="Q120" s="33">
        <v>29052690</v>
      </c>
      <c r="R120" s="33">
        <v>29052690</v>
      </c>
      <c r="S120" s="33">
        <v>4944687</v>
      </c>
      <c r="T120" s="38">
        <f t="shared" si="30"/>
        <v>0.17019721753820385</v>
      </c>
      <c r="U120" s="38">
        <f t="shared" si="31"/>
        <v>-0.43864460139972139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231370298</v>
      </c>
      <c r="E121" s="34">
        <f>SUM(E113:E120)</f>
        <v>231370298</v>
      </c>
      <c r="F121" s="34">
        <f>SUM(F113:F120)</f>
        <v>65956935</v>
      </c>
      <c r="G121" s="39">
        <f t="shared" si="24"/>
        <v>0.28507088234808775</v>
      </c>
      <c r="H121" s="34">
        <f>SUM(H113:H120)</f>
        <v>233119024</v>
      </c>
      <c r="I121" s="39">
        <f t="shared" si="25"/>
        <v>1.0075581265837328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299075959</v>
      </c>
      <c r="O121" s="39">
        <f t="shared" si="29"/>
        <v>1.2926290089318206</v>
      </c>
      <c r="P121" s="34">
        <f>SUM(P113:P120)</f>
        <v>334859231</v>
      </c>
      <c r="Q121" s="34">
        <f>SUM(Q113:Q120)</f>
        <v>222120343</v>
      </c>
      <c r="R121" s="34">
        <f>SUM(R113:R120)</f>
        <v>222120343</v>
      </c>
      <c r="S121" s="34">
        <f>SUM(S113:S120)</f>
        <v>61323531</v>
      </c>
      <c r="T121" s="39">
        <f t="shared" si="30"/>
        <v>0.2760824612989185</v>
      </c>
      <c r="U121" s="39">
        <f t="shared" si="31"/>
        <v>-0.3038297815358717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13090620</v>
      </c>
      <c r="E131" s="33">
        <v>13090620</v>
      </c>
      <c r="F131" s="33">
        <v>3833700</v>
      </c>
      <c r="G131" s="38">
        <f t="shared" si="24"/>
        <v>0.29285855062632632</v>
      </c>
      <c r="H131" s="33">
        <v>4044626</v>
      </c>
      <c r="I131" s="38">
        <f t="shared" si="25"/>
        <v>0.30897130922752319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7878326</v>
      </c>
      <c r="O131" s="38">
        <f t="shared" si="29"/>
        <v>0.60182985985384951</v>
      </c>
      <c r="P131" s="33">
        <v>7760881</v>
      </c>
      <c r="Q131" s="33">
        <v>12599249</v>
      </c>
      <c r="R131" s="33">
        <v>12599249</v>
      </c>
      <c r="S131" s="33">
        <v>3561132</v>
      </c>
      <c r="T131" s="38">
        <f t="shared" si="30"/>
        <v>0.28264637043049151</v>
      </c>
      <c r="U131" s="38">
        <f t="shared" si="31"/>
        <v>-0.47884447654847428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13090620</v>
      </c>
      <c r="E132" s="34">
        <f>SUM(E127:E131)</f>
        <v>13090620</v>
      </c>
      <c r="F132" s="34">
        <f>SUM(F127:F131)</f>
        <v>3833700</v>
      </c>
      <c r="G132" s="39">
        <f t="shared" si="24"/>
        <v>0.29285855062632632</v>
      </c>
      <c r="H132" s="34">
        <f>SUM(H127:H131)</f>
        <v>4044626</v>
      </c>
      <c r="I132" s="39">
        <f t="shared" si="25"/>
        <v>0.30897130922752319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7878326</v>
      </c>
      <c r="O132" s="39">
        <f t="shared" si="29"/>
        <v>0.60182985985384951</v>
      </c>
      <c r="P132" s="34">
        <f>SUM(P127:P131)</f>
        <v>7760881</v>
      </c>
      <c r="Q132" s="34">
        <f>SUM(Q127:Q131)</f>
        <v>12599249</v>
      </c>
      <c r="R132" s="34">
        <f>SUM(R127:R131)</f>
        <v>12599249</v>
      </c>
      <c r="S132" s="34">
        <f>SUM(S127:S131)</f>
        <v>3561132</v>
      </c>
      <c r="T132" s="39">
        <f t="shared" si="30"/>
        <v>0.28264637043049151</v>
      </c>
      <c r="U132" s="39">
        <f t="shared" si="31"/>
        <v>-0.47884447654847428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231907204</v>
      </c>
      <c r="E133" s="33">
        <v>231907204</v>
      </c>
      <c r="F133" s="33">
        <v>81410098</v>
      </c>
      <c r="G133" s="38">
        <f t="shared" si="24"/>
        <v>0.35104600717794004</v>
      </c>
      <c r="H133" s="33">
        <v>63084685</v>
      </c>
      <c r="I133" s="38">
        <f t="shared" si="25"/>
        <v>0.27202555122004746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144494783</v>
      </c>
      <c r="O133" s="38">
        <f t="shared" si="29"/>
        <v>0.62307155839798745</v>
      </c>
      <c r="P133" s="33">
        <v>158318237</v>
      </c>
      <c r="Q133" s="33">
        <v>227307067</v>
      </c>
      <c r="R133" s="33">
        <v>227307067</v>
      </c>
      <c r="S133" s="33">
        <v>79846251</v>
      </c>
      <c r="T133" s="38">
        <f t="shared" si="30"/>
        <v>0.35127042926474433</v>
      </c>
      <c r="U133" s="38">
        <f t="shared" si="31"/>
        <v>-0.60153241852990069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821886</v>
      </c>
      <c r="Q136" s="33">
        <v>2</v>
      </c>
      <c r="R136" s="33">
        <v>2</v>
      </c>
      <c r="S136" s="33">
        <v>391119</v>
      </c>
      <c r="T136" s="38">
        <f t="shared" si="30"/>
        <v>195559.5</v>
      </c>
      <c r="U136" s="38">
        <f t="shared" si="31"/>
        <v>-1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231907204</v>
      </c>
      <c r="E137" s="34">
        <f>SUM(E133:E136)</f>
        <v>231907204</v>
      </c>
      <c r="F137" s="34">
        <f>SUM(F133:F136)</f>
        <v>81410098</v>
      </c>
      <c r="G137" s="39">
        <f t="shared" ref="G137:G170" si="32">IF(($D137     =0),0,($F137     /$D137     ))</f>
        <v>0.35104600717794004</v>
      </c>
      <c r="H137" s="34">
        <f>SUM(H133:H136)</f>
        <v>63084685</v>
      </c>
      <c r="I137" s="39">
        <f t="shared" ref="I137:I170" si="33">IF(($D137     =0),0,($H137     /$D137     ))</f>
        <v>0.27202555122004746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144494783</v>
      </c>
      <c r="O137" s="39">
        <f t="shared" ref="O137:O170" si="37">IF(($D137     =0),0,($N137     /$D137     ))</f>
        <v>0.62307155839798745</v>
      </c>
      <c r="P137" s="34">
        <f>SUM(P133:P136)</f>
        <v>159140123</v>
      </c>
      <c r="Q137" s="34">
        <f>SUM(Q133:Q136)</f>
        <v>227307069</v>
      </c>
      <c r="R137" s="34">
        <f>SUM(R133:R136)</f>
        <v>227307069</v>
      </c>
      <c r="S137" s="34">
        <f>SUM(S133:S136)</f>
        <v>80237370</v>
      </c>
      <c r="T137" s="39">
        <f t="shared" ref="T137:T170" si="38">IF(($Q137     =0),0,($S137     /$Q137     ))</f>
        <v>0.35299108977556698</v>
      </c>
      <c r="U137" s="39">
        <f t="shared" ref="U137:U170" si="39">IF(($P137     =0),0,(($H137     /$P137     )-1))</f>
        <v>-0.60359032146782998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27787073</v>
      </c>
      <c r="E140" s="33">
        <v>27787073</v>
      </c>
      <c r="F140" s="33">
        <v>8055397</v>
      </c>
      <c r="G140" s="38">
        <f t="shared" si="32"/>
        <v>0.28989728425156547</v>
      </c>
      <c r="H140" s="33">
        <v>8070021</v>
      </c>
      <c r="I140" s="38">
        <f t="shared" si="33"/>
        <v>0.29042357214090164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16125418</v>
      </c>
      <c r="O140" s="38">
        <f t="shared" si="37"/>
        <v>0.58032085639246711</v>
      </c>
      <c r="P140" s="33">
        <v>15699465</v>
      </c>
      <c r="Q140" s="33">
        <v>26692673</v>
      </c>
      <c r="R140" s="33">
        <v>26692673</v>
      </c>
      <c r="S140" s="33">
        <v>7911464</v>
      </c>
      <c r="T140" s="38">
        <f t="shared" si="38"/>
        <v>0.29639084852985687</v>
      </c>
      <c r="U140" s="38">
        <f t="shared" si="39"/>
        <v>-0.48596840720368495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11000000</v>
      </c>
      <c r="E143" s="33">
        <v>11000000</v>
      </c>
      <c r="F143" s="33">
        <v>3096482</v>
      </c>
      <c r="G143" s="38">
        <f t="shared" si="32"/>
        <v>0.28149836363636366</v>
      </c>
      <c r="H143" s="33">
        <v>2940311</v>
      </c>
      <c r="I143" s="38">
        <f t="shared" si="33"/>
        <v>0.26730100000000001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6036793</v>
      </c>
      <c r="O143" s="38">
        <f t="shared" si="37"/>
        <v>0.54879936363636361</v>
      </c>
      <c r="P143" s="33">
        <v>5057795</v>
      </c>
      <c r="Q143" s="33">
        <v>11139746</v>
      </c>
      <c r="R143" s="33">
        <v>11139746</v>
      </c>
      <c r="S143" s="33">
        <v>2676699</v>
      </c>
      <c r="T143" s="38">
        <f t="shared" si="38"/>
        <v>0.24028366535466786</v>
      </c>
      <c r="U143" s="38">
        <f t="shared" si="39"/>
        <v>-0.41865753752376278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38787073</v>
      </c>
      <c r="E144" s="34">
        <f>SUM(E138:E143)</f>
        <v>38787073</v>
      </c>
      <c r="F144" s="34">
        <f>SUM(F138:F143)</f>
        <v>11151879</v>
      </c>
      <c r="G144" s="39">
        <f t="shared" si="32"/>
        <v>0.28751535337559503</v>
      </c>
      <c r="H144" s="34">
        <f>SUM(H138:H143)</f>
        <v>11010332</v>
      </c>
      <c r="I144" s="39">
        <f t="shared" si="33"/>
        <v>0.28386601896977376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22162211</v>
      </c>
      <c r="O144" s="39">
        <f t="shared" si="37"/>
        <v>0.57138137234536879</v>
      </c>
      <c r="P144" s="34">
        <f>SUM(P138:P143)</f>
        <v>20757260</v>
      </c>
      <c r="Q144" s="34">
        <f>SUM(Q138:Q143)</f>
        <v>37832419</v>
      </c>
      <c r="R144" s="34">
        <f>SUM(R138:R143)</f>
        <v>37832419</v>
      </c>
      <c r="S144" s="34">
        <f>SUM(S138:S143)</f>
        <v>10588163</v>
      </c>
      <c r="T144" s="39">
        <f t="shared" si="38"/>
        <v>0.27987010294002085</v>
      </c>
      <c r="U144" s="39">
        <f t="shared" si="39"/>
        <v>-0.4695671779415973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116077000</v>
      </c>
      <c r="R148" s="33">
        <v>116077000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705035</v>
      </c>
      <c r="E149" s="33">
        <v>705035</v>
      </c>
      <c r="F149" s="33">
        <v>138323</v>
      </c>
      <c r="G149" s="38">
        <f t="shared" si="32"/>
        <v>0.19619309679661293</v>
      </c>
      <c r="H149" s="33">
        <v>110002</v>
      </c>
      <c r="I149" s="38">
        <f t="shared" si="33"/>
        <v>0.15602345982823548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248325</v>
      </c>
      <c r="O149" s="38">
        <f t="shared" si="37"/>
        <v>0.35221655662484841</v>
      </c>
      <c r="P149" s="33">
        <v>502371</v>
      </c>
      <c r="Q149" s="33">
        <v>643595</v>
      </c>
      <c r="R149" s="33">
        <v>643595</v>
      </c>
      <c r="S149" s="33">
        <v>308176</v>
      </c>
      <c r="T149" s="38">
        <f t="shared" si="38"/>
        <v>0.47883529238107814</v>
      </c>
      <c r="U149" s="38">
        <f t="shared" si="39"/>
        <v>-0.78103433518256427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705035</v>
      </c>
      <c r="E150" s="34">
        <f>SUM(E145:E149)</f>
        <v>705035</v>
      </c>
      <c r="F150" s="34">
        <f>SUM(F145:F149)</f>
        <v>138323</v>
      </c>
      <c r="G150" s="39">
        <f t="shared" si="32"/>
        <v>0.19619309679661293</v>
      </c>
      <c r="H150" s="34">
        <f>SUM(H145:H149)</f>
        <v>110002</v>
      </c>
      <c r="I150" s="39">
        <f t="shared" si="33"/>
        <v>0.15602345982823548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248325</v>
      </c>
      <c r="O150" s="39">
        <f t="shared" si="37"/>
        <v>0.35221655662484841</v>
      </c>
      <c r="P150" s="34">
        <f>SUM(P145:P149)</f>
        <v>502371</v>
      </c>
      <c r="Q150" s="34">
        <f>SUM(Q145:Q149)</f>
        <v>116720595</v>
      </c>
      <c r="R150" s="34">
        <f>SUM(R145:R149)</f>
        <v>116720595</v>
      </c>
      <c r="S150" s="34">
        <f>SUM(S145:S149)</f>
        <v>308176</v>
      </c>
      <c r="T150" s="39">
        <f t="shared" si="38"/>
        <v>2.64028811710564E-3</v>
      </c>
      <c r="U150" s="39">
        <f t="shared" si="39"/>
        <v>-0.78103433518256427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292573400</v>
      </c>
      <c r="E152" s="33">
        <v>292573400</v>
      </c>
      <c r="F152" s="33">
        <v>102009169</v>
      </c>
      <c r="G152" s="38">
        <f t="shared" si="32"/>
        <v>0.34866180247418255</v>
      </c>
      <c r="H152" s="33">
        <v>78560578</v>
      </c>
      <c r="I152" s="38">
        <f t="shared" si="33"/>
        <v>0.26851579125101599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180569747</v>
      </c>
      <c r="O152" s="38">
        <f t="shared" si="37"/>
        <v>0.61717759372519854</v>
      </c>
      <c r="P152" s="33">
        <v>209457066</v>
      </c>
      <c r="Q152" s="33">
        <v>284226200</v>
      </c>
      <c r="R152" s="33">
        <v>284226200</v>
      </c>
      <c r="S152" s="33">
        <v>106798376</v>
      </c>
      <c r="T152" s="38">
        <f t="shared" si="38"/>
        <v>0.37575134171304403</v>
      </c>
      <c r="U152" s="38">
        <f t="shared" si="39"/>
        <v>-0.62493230951683443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8290</v>
      </c>
      <c r="E153" s="33">
        <v>8290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7910</v>
      </c>
      <c r="R153" s="33">
        <v>7910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36227388</v>
      </c>
      <c r="E156" s="33">
        <v>36227388</v>
      </c>
      <c r="F156" s="33">
        <v>6569596</v>
      </c>
      <c r="G156" s="38">
        <f t="shared" si="32"/>
        <v>0.18134335271425034</v>
      </c>
      <c r="H156" s="33">
        <v>10490303</v>
      </c>
      <c r="I156" s="38">
        <f t="shared" si="33"/>
        <v>0.28956829567729253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17059899</v>
      </c>
      <c r="O156" s="38">
        <f t="shared" si="37"/>
        <v>0.47091164839154287</v>
      </c>
      <c r="P156" s="33">
        <v>12935534</v>
      </c>
      <c r="Q156" s="33">
        <v>26444047</v>
      </c>
      <c r="R156" s="33">
        <v>26444047</v>
      </c>
      <c r="S156" s="33">
        <v>9636481</v>
      </c>
      <c r="T156" s="38">
        <f t="shared" si="38"/>
        <v>0.36441022056873518</v>
      </c>
      <c r="U156" s="38">
        <f t="shared" si="39"/>
        <v>-0.18903208789061199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328809078</v>
      </c>
      <c r="E157" s="34">
        <f>SUM(E151:E156)</f>
        <v>328809078</v>
      </c>
      <c r="F157" s="34">
        <f>SUM(F151:F156)</f>
        <v>108578765</v>
      </c>
      <c r="G157" s="39">
        <f t="shared" si="32"/>
        <v>0.33021827031186773</v>
      </c>
      <c r="H157" s="34">
        <f>SUM(H151:H156)</f>
        <v>89050881</v>
      </c>
      <c r="I157" s="39">
        <f t="shared" si="33"/>
        <v>0.27082853533624152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197629646</v>
      </c>
      <c r="O157" s="39">
        <f t="shared" si="37"/>
        <v>0.60104680564810931</v>
      </c>
      <c r="P157" s="34">
        <f>SUM(P151:P156)</f>
        <v>222392600</v>
      </c>
      <c r="Q157" s="34">
        <f>SUM(Q151:Q156)</f>
        <v>310678157</v>
      </c>
      <c r="R157" s="34">
        <f>SUM(R151:R156)</f>
        <v>310678157</v>
      </c>
      <c r="S157" s="34">
        <f>SUM(S151:S156)</f>
        <v>116434857</v>
      </c>
      <c r="T157" s="39">
        <f t="shared" si="38"/>
        <v>0.37477645073065113</v>
      </c>
      <c r="U157" s="39">
        <f t="shared" si="39"/>
        <v>-0.5995780390174853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196942729</v>
      </c>
      <c r="E162" s="33">
        <v>196942729</v>
      </c>
      <c r="F162" s="33">
        <v>66501289</v>
      </c>
      <c r="G162" s="38">
        <f t="shared" si="32"/>
        <v>0.33766816037163777</v>
      </c>
      <c r="H162" s="33">
        <v>58044271</v>
      </c>
      <c r="I162" s="38">
        <f t="shared" si="33"/>
        <v>0.29472665121848696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124545560</v>
      </c>
      <c r="O162" s="38">
        <f t="shared" si="37"/>
        <v>0.63239481159012478</v>
      </c>
      <c r="P162" s="33">
        <v>73820398</v>
      </c>
      <c r="Q162" s="33">
        <v>176484924</v>
      </c>
      <c r="R162" s="33">
        <v>176484924</v>
      </c>
      <c r="S162" s="33">
        <v>4210889</v>
      </c>
      <c r="T162" s="38">
        <f t="shared" si="38"/>
        <v>2.3859766061377571E-2</v>
      </c>
      <c r="U162" s="38">
        <f t="shared" si="39"/>
        <v>-0.21370959013252677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196942729</v>
      </c>
      <c r="E163" s="34">
        <f>SUM(E158:E162)</f>
        <v>196942729</v>
      </c>
      <c r="F163" s="34">
        <f>SUM(F158:F162)</f>
        <v>66501289</v>
      </c>
      <c r="G163" s="39">
        <f t="shared" si="32"/>
        <v>0.33766816037163777</v>
      </c>
      <c r="H163" s="34">
        <f>SUM(H158:H162)</f>
        <v>58044271</v>
      </c>
      <c r="I163" s="39">
        <f t="shared" si="33"/>
        <v>0.29472665121848696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124545560</v>
      </c>
      <c r="O163" s="39">
        <f t="shared" si="37"/>
        <v>0.63239481159012478</v>
      </c>
      <c r="P163" s="34">
        <f>SUM(P158:P162)</f>
        <v>73820398</v>
      </c>
      <c r="Q163" s="34">
        <f>SUM(Q158:Q162)</f>
        <v>176484924</v>
      </c>
      <c r="R163" s="34">
        <f>SUM(R158:R162)</f>
        <v>176484924</v>
      </c>
      <c r="S163" s="34">
        <f>SUM(S158:S162)</f>
        <v>4210889</v>
      </c>
      <c r="T163" s="39">
        <f t="shared" si="38"/>
        <v>2.3859766061377571E-2</v>
      </c>
      <c r="U163" s="39">
        <f t="shared" si="39"/>
        <v>-0.21370959013252677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14351690</v>
      </c>
      <c r="E168" s="33">
        <v>14351690</v>
      </c>
      <c r="F168" s="33">
        <v>3288318</v>
      </c>
      <c r="G168" s="38">
        <f t="shared" si="32"/>
        <v>0.2291240961865815</v>
      </c>
      <c r="H168" s="33">
        <v>2978435</v>
      </c>
      <c r="I168" s="38">
        <f t="shared" si="33"/>
        <v>0.20753200494157831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6266753</v>
      </c>
      <c r="O168" s="38">
        <f t="shared" si="37"/>
        <v>0.43665610112815983</v>
      </c>
      <c r="P168" s="33">
        <v>8250224</v>
      </c>
      <c r="Q168" s="33">
        <v>20510037</v>
      </c>
      <c r="R168" s="33">
        <v>20510037</v>
      </c>
      <c r="S168" s="33">
        <v>4719230</v>
      </c>
      <c r="T168" s="38">
        <f t="shared" si="38"/>
        <v>0.23009368535025071</v>
      </c>
      <c r="U168" s="38">
        <f t="shared" si="39"/>
        <v>-0.63898737779725745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14351690</v>
      </c>
      <c r="E169" s="34">
        <f>SUM(E164:E168)</f>
        <v>14351690</v>
      </c>
      <c r="F169" s="34">
        <f>SUM(F164:F168)</f>
        <v>3288318</v>
      </c>
      <c r="G169" s="39">
        <f t="shared" si="32"/>
        <v>0.2291240961865815</v>
      </c>
      <c r="H169" s="34">
        <f>SUM(H164:H168)</f>
        <v>2978435</v>
      </c>
      <c r="I169" s="39">
        <f t="shared" si="33"/>
        <v>0.20753200494157831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6266753</v>
      </c>
      <c r="O169" s="39">
        <f t="shared" si="37"/>
        <v>0.43665610112815983</v>
      </c>
      <c r="P169" s="34">
        <f>SUM(P164:P168)</f>
        <v>8250224</v>
      </c>
      <c r="Q169" s="34">
        <f>SUM(Q164:Q168)</f>
        <v>20510037</v>
      </c>
      <c r="R169" s="34">
        <f>SUM(R164:R168)</f>
        <v>20510037</v>
      </c>
      <c r="S169" s="34">
        <f>SUM(S164:S168)</f>
        <v>4719230</v>
      </c>
      <c r="T169" s="39">
        <f t="shared" si="38"/>
        <v>0.23009368535025071</v>
      </c>
      <c r="U169" s="39">
        <f t="shared" si="39"/>
        <v>-0.63898737779725745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3077360494</v>
      </c>
      <c r="E170" s="34">
        <f>SUM(E105,E107:E111,E113:E120,E122:E125,E127:E131,E133:E136,E138:E143,E145:E149,E151:E156,E158:E162,E164:E168)</f>
        <v>3077360494</v>
      </c>
      <c r="F170" s="34">
        <f>SUM(F105,F107:F111,F113:F120,F122:F125,F127:F131,F133:F136,F138:F143,F145:F149,F151:F156,F158:F162,F164:F168)</f>
        <v>942345116</v>
      </c>
      <c r="G170" s="39">
        <f t="shared" si="32"/>
        <v>0.30621863049106912</v>
      </c>
      <c r="H170" s="34">
        <f>SUM(H105,H107:H111,H113:H120,H122:H125,H127:H131,H133:H136,H138:H143,H145:H149,H151:H156,H158:H162,H164:H168)</f>
        <v>681770835</v>
      </c>
      <c r="I170" s="39">
        <f t="shared" si="33"/>
        <v>0.22154402655433583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1624115951</v>
      </c>
      <c r="O170" s="39">
        <f t="shared" si="37"/>
        <v>0.52776265704540493</v>
      </c>
      <c r="P170" s="34">
        <f>SUM(P105,P107:P111,P113:P120,P122:P125,P127:P131,P133:P136,P138:P143,P145:P149,P151:P156,P158:P162,P164:P168)</f>
        <v>1409442606</v>
      </c>
      <c r="Q170" s="34">
        <f>SUM(Q105,Q107:Q111,Q113:Q120,Q122:Q125,Q127:Q131,Q133:Q136,Q138:Q143,Q145:Q149,Q151:Q156,Q158:Q162,Q164:Q168)</f>
        <v>2908292670</v>
      </c>
      <c r="R170" s="34">
        <f>SUM(R105,R107:R111,R113:R120,R122:R125,R127:R131,R133:R136,R138:R143,R145:R149,R151:R156,R158:R162,R164:R168)</f>
        <v>2908292670</v>
      </c>
      <c r="S170" s="34">
        <f>SUM(S105,S107:S111,S113:S120,S122:S125,S127:S131,S133:S136,S138:S143,S145:S149,S151:S156,S158:S162,S164:S168)</f>
        <v>486067093</v>
      </c>
      <c r="T170" s="39">
        <f t="shared" si="38"/>
        <v>0.16713142319338858</v>
      </c>
      <c r="U170" s="39">
        <f t="shared" si="39"/>
        <v>-0.51628336471616498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3355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-1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-195447</v>
      </c>
      <c r="G174" s="38">
        <f t="shared" si="40"/>
        <v>0</v>
      </c>
      <c r="H174" s="33">
        <v>-2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-195449</v>
      </c>
      <c r="O174" s="38">
        <f t="shared" si="45"/>
        <v>0</v>
      </c>
      <c r="P174" s="33">
        <v>450513</v>
      </c>
      <c r="Q174" s="33">
        <v>0</v>
      </c>
      <c r="R174" s="33">
        <v>0</v>
      </c>
      <c r="S174" s="33">
        <v>450513</v>
      </c>
      <c r="T174" s="38">
        <f t="shared" si="46"/>
        <v>0</v>
      </c>
      <c r="U174" s="38">
        <f t="shared" si="47"/>
        <v>-1.0000044393835472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2491149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2491149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80037</v>
      </c>
      <c r="G177" s="38">
        <f t="shared" si="40"/>
        <v>0</v>
      </c>
      <c r="H177" s="33">
        <v>119941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199978</v>
      </c>
      <c r="O177" s="38">
        <f t="shared" si="45"/>
        <v>0</v>
      </c>
      <c r="P177" s="33">
        <v>150740</v>
      </c>
      <c r="Q177" s="33">
        <v>0</v>
      </c>
      <c r="R177" s="33">
        <v>0</v>
      </c>
      <c r="S177" s="33">
        <v>36870</v>
      </c>
      <c r="T177" s="38">
        <f t="shared" si="46"/>
        <v>0</v>
      </c>
      <c r="U177" s="38">
        <f t="shared" si="47"/>
        <v>-0.2043186944407589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43725228</v>
      </c>
      <c r="E178" s="33">
        <v>43725228</v>
      </c>
      <c r="F178" s="33">
        <v>0</v>
      </c>
      <c r="G178" s="38">
        <f t="shared" si="40"/>
        <v>0</v>
      </c>
      <c r="H178" s="33">
        <v>1261968</v>
      </c>
      <c r="I178" s="38">
        <f t="shared" si="41"/>
        <v>2.8861324633916146E-2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1261968</v>
      </c>
      <c r="O178" s="38">
        <f t="shared" si="45"/>
        <v>2.8861324633916146E-2</v>
      </c>
      <c r="P178" s="33">
        <v>0</v>
      </c>
      <c r="Q178" s="33">
        <v>43725228</v>
      </c>
      <c r="R178" s="33">
        <v>43725228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43725228</v>
      </c>
      <c r="E179" s="34">
        <f>SUM(E173:E178)</f>
        <v>43725228</v>
      </c>
      <c r="F179" s="34">
        <f>SUM(F173:F178)</f>
        <v>2375739</v>
      </c>
      <c r="G179" s="39">
        <f t="shared" si="40"/>
        <v>5.4333370199922112E-2</v>
      </c>
      <c r="H179" s="34">
        <f>SUM(H173:H178)</f>
        <v>1381907</v>
      </c>
      <c r="I179" s="39">
        <f t="shared" si="41"/>
        <v>3.1604340633741235E-2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3757646</v>
      </c>
      <c r="O179" s="39">
        <f t="shared" si="45"/>
        <v>8.5937710833663347E-2</v>
      </c>
      <c r="P179" s="34">
        <f>SUM(P173:P178)</f>
        <v>604608</v>
      </c>
      <c r="Q179" s="34">
        <f>SUM(Q173:Q178)</f>
        <v>43725228</v>
      </c>
      <c r="R179" s="34">
        <f>SUM(R173:R178)</f>
        <v>43725228</v>
      </c>
      <c r="S179" s="34">
        <f>SUM(S173:S178)</f>
        <v>487383</v>
      </c>
      <c r="T179" s="39">
        <f t="shared" si="46"/>
        <v>1.1146494193237827E-2</v>
      </c>
      <c r="U179" s="39">
        <f t="shared" si="47"/>
        <v>1.2856247353657246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263791</v>
      </c>
      <c r="G180" s="38">
        <f t="shared" si="40"/>
        <v>0</v>
      </c>
      <c r="H180" s="33">
        <v>260441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524232</v>
      </c>
      <c r="O180" s="38">
        <f t="shared" si="45"/>
        <v>0</v>
      </c>
      <c r="P180" s="33">
        <v>529977</v>
      </c>
      <c r="Q180" s="33">
        <v>0</v>
      </c>
      <c r="R180" s="33">
        <v>0</v>
      </c>
      <c r="S180" s="33">
        <v>270039</v>
      </c>
      <c r="T180" s="38">
        <f t="shared" si="46"/>
        <v>0</v>
      </c>
      <c r="U180" s="38">
        <f t="shared" si="47"/>
        <v>-0.50858056104321503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24415</v>
      </c>
      <c r="G182" s="38">
        <f t="shared" si="40"/>
        <v>0</v>
      </c>
      <c r="H182" s="33">
        <v>16428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40843</v>
      </c>
      <c r="O182" s="38">
        <f t="shared" si="45"/>
        <v>0</v>
      </c>
      <c r="P182" s="33">
        <v>32538</v>
      </c>
      <c r="Q182" s="33">
        <v>0</v>
      </c>
      <c r="R182" s="33">
        <v>0</v>
      </c>
      <c r="S182" s="33">
        <v>13596</v>
      </c>
      <c r="T182" s="38">
        <f t="shared" si="46"/>
        <v>0</v>
      </c>
      <c r="U182" s="38">
        <f t="shared" si="47"/>
        <v>-0.49511340586391295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4000</v>
      </c>
      <c r="E184" s="33">
        <v>4000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4000</v>
      </c>
      <c r="E185" s="34">
        <f>SUM(E180:E184)</f>
        <v>4000</v>
      </c>
      <c r="F185" s="34">
        <f>SUM(F180:F184)</f>
        <v>288206</v>
      </c>
      <c r="G185" s="39">
        <f t="shared" si="40"/>
        <v>72.051500000000004</v>
      </c>
      <c r="H185" s="34">
        <f>SUM(H180:H184)</f>
        <v>276869</v>
      </c>
      <c r="I185" s="39">
        <f t="shared" si="41"/>
        <v>69.217250000000007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565075</v>
      </c>
      <c r="O185" s="39">
        <f t="shared" si="45"/>
        <v>141.26875000000001</v>
      </c>
      <c r="P185" s="34">
        <f>SUM(P180:P184)</f>
        <v>562515</v>
      </c>
      <c r="Q185" s="34">
        <f>SUM(Q180:Q184)</f>
        <v>0</v>
      </c>
      <c r="R185" s="34">
        <f>SUM(R180:R184)</f>
        <v>0</v>
      </c>
      <c r="S185" s="34">
        <f>SUM(S180:S184)</f>
        <v>283635</v>
      </c>
      <c r="T185" s="39">
        <f t="shared" si="46"/>
        <v>0</v>
      </c>
      <c r="U185" s="39">
        <f t="shared" si="47"/>
        <v>-0.50780156973591817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226126</v>
      </c>
      <c r="G186" s="38">
        <f t="shared" si="40"/>
        <v>0</v>
      </c>
      <c r="H186" s="33">
        <v>401658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627784</v>
      </c>
      <c r="O186" s="38">
        <f t="shared" si="45"/>
        <v>0</v>
      </c>
      <c r="P186" s="33">
        <v>421061</v>
      </c>
      <c r="Q186" s="33">
        <v>0</v>
      </c>
      <c r="R186" s="33">
        <v>0</v>
      </c>
      <c r="S186" s="33">
        <v>223909</v>
      </c>
      <c r="T186" s="38">
        <f t="shared" si="46"/>
        <v>0</v>
      </c>
      <c r="U186" s="38">
        <f t="shared" si="47"/>
        <v>-4.6081209135968471E-2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283566</v>
      </c>
      <c r="E187" s="33">
        <v>1283566</v>
      </c>
      <c r="F187" s="33">
        <v>260986</v>
      </c>
      <c r="G187" s="38">
        <f t="shared" si="40"/>
        <v>0.92037127159109344</v>
      </c>
      <c r="H187" s="33">
        <v>276972</v>
      </c>
      <c r="I187" s="38">
        <f t="shared" si="41"/>
        <v>0.97674615433444067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537958</v>
      </c>
      <c r="O187" s="38">
        <f t="shared" si="45"/>
        <v>1.8971174259255341</v>
      </c>
      <c r="P187" s="33">
        <v>462064</v>
      </c>
      <c r="Q187" s="33">
        <v>272922</v>
      </c>
      <c r="R187" s="33">
        <v>272922</v>
      </c>
      <c r="S187" s="33">
        <v>217511</v>
      </c>
      <c r="T187" s="38">
        <f t="shared" si="46"/>
        <v>0.7969712958281121</v>
      </c>
      <c r="U187" s="38">
        <f t="shared" si="47"/>
        <v>-0.40057654350912431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131985900</v>
      </c>
      <c r="E188" s="33">
        <v>131985900</v>
      </c>
      <c r="F188" s="33">
        <v>38071752</v>
      </c>
      <c r="G188" s="38">
        <f t="shared" si="40"/>
        <v>0.28845317568012946</v>
      </c>
      <c r="H188" s="33">
        <v>33376502</v>
      </c>
      <c r="I188" s="38">
        <f t="shared" si="41"/>
        <v>0.25287929998583181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71448254</v>
      </c>
      <c r="O188" s="38">
        <f t="shared" si="45"/>
        <v>0.54133247566596132</v>
      </c>
      <c r="P188" s="33">
        <v>55410829</v>
      </c>
      <c r="Q188" s="33">
        <v>126898124</v>
      </c>
      <c r="R188" s="33">
        <v>126898124</v>
      </c>
      <c r="S188" s="33">
        <v>26384307</v>
      </c>
      <c r="T188" s="38">
        <f t="shared" si="46"/>
        <v>0.20791723445809177</v>
      </c>
      <c r="U188" s="38">
        <f t="shared" si="47"/>
        <v>-0.39765380517948934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34901000</v>
      </c>
      <c r="E190" s="33">
        <v>34901000</v>
      </c>
      <c r="F190" s="33">
        <v>2083332</v>
      </c>
      <c r="G190" s="38">
        <f t="shared" si="40"/>
        <v>5.969261625741383E-2</v>
      </c>
      <c r="H190" s="33">
        <v>1651179</v>
      </c>
      <c r="I190" s="38">
        <f t="shared" si="41"/>
        <v>4.7310363599896849E-2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3734511</v>
      </c>
      <c r="O190" s="38">
        <f t="shared" si="45"/>
        <v>0.10700297985731068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167170466</v>
      </c>
      <c r="E191" s="34">
        <f>SUM(E186:E190)</f>
        <v>168170466</v>
      </c>
      <c r="F191" s="34">
        <f>SUM(F186:F190)</f>
        <v>40642196</v>
      </c>
      <c r="G191" s="39">
        <f t="shared" si="40"/>
        <v>0.24311827903859526</v>
      </c>
      <c r="H191" s="34">
        <f>SUM(H186:H190)</f>
        <v>35706311</v>
      </c>
      <c r="I191" s="39">
        <f t="shared" si="41"/>
        <v>0.21359222029087363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76348507</v>
      </c>
      <c r="O191" s="39">
        <f t="shared" si="45"/>
        <v>0.45671049932946889</v>
      </c>
      <c r="P191" s="34">
        <f>SUM(P186:P190)</f>
        <v>56293954</v>
      </c>
      <c r="Q191" s="34">
        <f>SUM(Q186:Q190)</f>
        <v>127171046</v>
      </c>
      <c r="R191" s="34">
        <f>SUM(R186:R190)</f>
        <v>127171046</v>
      </c>
      <c r="S191" s="34">
        <f>SUM(S186:S190)</f>
        <v>26825727</v>
      </c>
      <c r="T191" s="39">
        <f t="shared" si="46"/>
        <v>0.21094209604912742</v>
      </c>
      <c r="U191" s="39">
        <f t="shared" si="47"/>
        <v>-0.36571676951311682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24615288</v>
      </c>
      <c r="E192" s="33">
        <v>24615288</v>
      </c>
      <c r="F192" s="33">
        <v>7109723</v>
      </c>
      <c r="G192" s="38">
        <f t="shared" si="40"/>
        <v>0.2888336305469999</v>
      </c>
      <c r="H192" s="33">
        <v>7160949</v>
      </c>
      <c r="I192" s="38">
        <f t="shared" si="41"/>
        <v>0.29091469496517774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14270672</v>
      </c>
      <c r="O192" s="38">
        <f t="shared" si="45"/>
        <v>0.57974832551217759</v>
      </c>
      <c r="P192" s="33">
        <v>11948902</v>
      </c>
      <c r="Q192" s="33">
        <v>25072500</v>
      </c>
      <c r="R192" s="33">
        <v>25072500</v>
      </c>
      <c r="S192" s="33">
        <v>6638165</v>
      </c>
      <c r="T192" s="38">
        <f t="shared" si="46"/>
        <v>0.26475879948150366</v>
      </c>
      <c r="U192" s="38">
        <f t="shared" si="47"/>
        <v>-0.40070234068368793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29347764</v>
      </c>
      <c r="E193" s="33">
        <v>29347764</v>
      </c>
      <c r="F193" s="33">
        <v>8489507</v>
      </c>
      <c r="G193" s="38">
        <f t="shared" si="40"/>
        <v>0.28927270234284286</v>
      </c>
      <c r="H193" s="33">
        <v>5479103</v>
      </c>
      <c r="I193" s="38">
        <f t="shared" si="41"/>
        <v>0.18669575644672623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13968610</v>
      </c>
      <c r="O193" s="38">
        <f t="shared" si="45"/>
        <v>0.47596845878956912</v>
      </c>
      <c r="P193" s="33">
        <v>16419121</v>
      </c>
      <c r="Q193" s="33">
        <v>61083250</v>
      </c>
      <c r="R193" s="33">
        <v>61083250</v>
      </c>
      <c r="S193" s="33">
        <v>9685990</v>
      </c>
      <c r="T193" s="38">
        <f t="shared" si="46"/>
        <v>0.1585703118285291</v>
      </c>
      <c r="U193" s="38">
        <f t="shared" si="47"/>
        <v>-0.66629742237723932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32423059</v>
      </c>
      <c r="E194" s="33">
        <v>32423059</v>
      </c>
      <c r="F194" s="33">
        <v>5676220</v>
      </c>
      <c r="G194" s="38">
        <f t="shared" si="40"/>
        <v>0.17506738028635732</v>
      </c>
      <c r="H194" s="33">
        <v>5175876</v>
      </c>
      <c r="I194" s="38">
        <f t="shared" si="41"/>
        <v>0.15963564696347746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10852096</v>
      </c>
      <c r="O194" s="38">
        <f t="shared" si="45"/>
        <v>0.33470302724983475</v>
      </c>
      <c r="P194" s="33">
        <v>11638471</v>
      </c>
      <c r="Q194" s="33">
        <v>21026964</v>
      </c>
      <c r="R194" s="33">
        <v>21026964</v>
      </c>
      <c r="S194" s="33">
        <v>3757944</v>
      </c>
      <c r="T194" s="38">
        <f t="shared" si="46"/>
        <v>0.1787202375007633</v>
      </c>
      <c r="U194" s="38">
        <f t="shared" si="47"/>
        <v>-0.55527869597303625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24670126</v>
      </c>
      <c r="E195" s="33">
        <v>24670126</v>
      </c>
      <c r="F195" s="33">
        <v>6697418</v>
      </c>
      <c r="G195" s="38">
        <f t="shared" si="40"/>
        <v>0.27147887286834288</v>
      </c>
      <c r="H195" s="33">
        <v>6368854</v>
      </c>
      <c r="I195" s="38">
        <f t="shared" si="41"/>
        <v>0.25816057850697643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13066272</v>
      </c>
      <c r="O195" s="38">
        <f t="shared" si="45"/>
        <v>0.52963945137531931</v>
      </c>
      <c r="P195" s="33">
        <v>11325361</v>
      </c>
      <c r="Q195" s="33">
        <v>23659920</v>
      </c>
      <c r="R195" s="33">
        <v>23659920</v>
      </c>
      <c r="S195" s="33">
        <v>5694069</v>
      </c>
      <c r="T195" s="38">
        <f t="shared" si="46"/>
        <v>0.24066307071198889</v>
      </c>
      <c r="U195" s="38">
        <f t="shared" si="47"/>
        <v>-0.43764671165890434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31185567</v>
      </c>
      <c r="E196" s="33">
        <v>31185567</v>
      </c>
      <c r="F196" s="33">
        <v>7689827</v>
      </c>
      <c r="G196" s="38">
        <f t="shared" si="40"/>
        <v>0.24658288239556458</v>
      </c>
      <c r="H196" s="33">
        <v>7649275</v>
      </c>
      <c r="I196" s="38">
        <f t="shared" si="41"/>
        <v>0.24528253727116778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15339102</v>
      </c>
      <c r="O196" s="38">
        <f t="shared" si="45"/>
        <v>0.49186541966673236</v>
      </c>
      <c r="P196" s="33">
        <v>14694137</v>
      </c>
      <c r="Q196" s="33">
        <v>31328484</v>
      </c>
      <c r="R196" s="33">
        <v>31328484</v>
      </c>
      <c r="S196" s="33">
        <v>7337551</v>
      </c>
      <c r="T196" s="38">
        <f t="shared" si="46"/>
        <v>0.23421340783677883</v>
      </c>
      <c r="U196" s="38">
        <f t="shared" si="47"/>
        <v>-0.47943353189098481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142241804</v>
      </c>
      <c r="E198" s="34">
        <f>SUM(E192:E197)</f>
        <v>142241804</v>
      </c>
      <c r="F198" s="34">
        <f>SUM(F192:F197)</f>
        <v>35662695</v>
      </c>
      <c r="G198" s="39">
        <f t="shared" si="40"/>
        <v>0.2507188041568989</v>
      </c>
      <c r="H198" s="34">
        <f>SUM(H192:H197)</f>
        <v>31834057</v>
      </c>
      <c r="I198" s="39">
        <f t="shared" si="41"/>
        <v>0.22380239918779432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67496752</v>
      </c>
      <c r="O198" s="39">
        <f t="shared" si="45"/>
        <v>0.47452120334469322</v>
      </c>
      <c r="P198" s="34">
        <f>SUM(P192:P197)</f>
        <v>66025992</v>
      </c>
      <c r="Q198" s="34">
        <f>SUM(Q192:Q197)</f>
        <v>162171118</v>
      </c>
      <c r="R198" s="34">
        <f>SUM(R192:R197)</f>
        <v>162171118</v>
      </c>
      <c r="S198" s="34">
        <f>SUM(S192:S197)</f>
        <v>33113719</v>
      </c>
      <c r="T198" s="39">
        <f t="shared" si="46"/>
        <v>0.20418999022994958</v>
      </c>
      <c r="U198" s="39">
        <f t="shared" si="47"/>
        <v>-0.51785568022968897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0</v>
      </c>
      <c r="F204" s="34">
        <f>SUM(F199:F203)</f>
        <v>0</v>
      </c>
      <c r="G204" s="39">
        <f t="shared" si="40"/>
        <v>0</v>
      </c>
      <c r="H204" s="34">
        <f>SUM(H199:H203)</f>
        <v>0</v>
      </c>
      <c r="I204" s="39">
        <f t="shared" si="41"/>
        <v>0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0</v>
      </c>
      <c r="O204" s="39">
        <f t="shared" si="45"/>
        <v>0</v>
      </c>
      <c r="P204" s="34">
        <f>SUM(P199:P203)</f>
        <v>0</v>
      </c>
      <c r="Q204" s="34">
        <f>SUM(Q199:Q203)</f>
        <v>0</v>
      </c>
      <c r="R204" s="34">
        <f>SUM(R199:R203)</f>
        <v>0</v>
      </c>
      <c r="S204" s="34">
        <f>SUM(S199:S203)</f>
        <v>0</v>
      </c>
      <c r="T204" s="39">
        <f t="shared" si="46"/>
        <v>0</v>
      </c>
      <c r="U204" s="39">
        <f t="shared" si="47"/>
        <v>0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353141498</v>
      </c>
      <c r="E205" s="34">
        <f>SUM(E173:E178,E180:E184,E186:E190,E192:E197,E199:E203)</f>
        <v>354141498</v>
      </c>
      <c r="F205" s="34">
        <f>SUM(F173:F178,F180:F184,F186:F190,F192:F197,F199:F203)</f>
        <v>78968836</v>
      </c>
      <c r="G205" s="39">
        <f t="shared" si="40"/>
        <v>0.22361811468557569</v>
      </c>
      <c r="H205" s="34">
        <f>SUM(H173:H178,H180:H184,H186:H190,H192:H197,H199:H203)</f>
        <v>69199144</v>
      </c>
      <c r="I205" s="39">
        <f t="shared" si="41"/>
        <v>0.19595302277389104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148167980</v>
      </c>
      <c r="O205" s="39">
        <f t="shared" si="45"/>
        <v>0.41957113745946673</v>
      </c>
      <c r="P205" s="34">
        <f>SUM(P173:P178,P180:P184,P186:P190,P192:P197,P199:P203)</f>
        <v>123487069</v>
      </c>
      <c r="Q205" s="34">
        <f>SUM(Q173:Q178,Q180:Q184,Q186:Q190,Q192:Q197,Q199:Q203)</f>
        <v>333067392</v>
      </c>
      <c r="R205" s="34">
        <f>SUM(R173:R178,R180:R184,R186:R190,R192:R197,R199:R203)</f>
        <v>333067392</v>
      </c>
      <c r="S205" s="34">
        <f>SUM(S173:S178,S180:S184,S186:S190,S192:S197,S199:S203)</f>
        <v>60710464</v>
      </c>
      <c r="T205" s="39">
        <f t="shared" si="46"/>
        <v>0.18227681681910188</v>
      </c>
      <c r="U205" s="39">
        <f t="shared" si="47"/>
        <v>-0.43962437071042637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12892516</v>
      </c>
      <c r="E208" s="33">
        <v>12892516</v>
      </c>
      <c r="F208" s="33">
        <v>706902</v>
      </c>
      <c r="G208" s="38">
        <f t="shared" ref="G208:G231" si="48">IF(($D208     =0),0,($F208     /$D208     ))</f>
        <v>5.4830414792581994E-2</v>
      </c>
      <c r="H208" s="33">
        <v>1392418</v>
      </c>
      <c r="I208" s="38">
        <f t="shared" ref="I208:I231" si="49">IF(($D208     =0),0,($H208     /$D208     ))</f>
        <v>0.10800203777137062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2099320</v>
      </c>
      <c r="O208" s="38">
        <f t="shared" ref="O208:O231" si="53">IF(($D208     =0),0,($N208     /$D208     ))</f>
        <v>0.1628324525639526</v>
      </c>
      <c r="P208" s="33">
        <v>2092718</v>
      </c>
      <c r="Q208" s="33">
        <v>12194228</v>
      </c>
      <c r="R208" s="33">
        <v>12194228</v>
      </c>
      <c r="S208" s="33">
        <v>700618</v>
      </c>
      <c r="T208" s="38">
        <f t="shared" ref="T208:T231" si="54">IF(($Q208     =0),0,($S208     /$Q208     ))</f>
        <v>5.7454887673085986E-2</v>
      </c>
      <c r="U208" s="38">
        <f t="shared" ref="U208:U231" si="55">IF(($P208     =0),0,(($H208     /$P208     )-1))</f>
        <v>-0.33463658266426721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65192793</v>
      </c>
      <c r="E209" s="33">
        <v>65192793</v>
      </c>
      <c r="F209" s="33">
        <v>13219171</v>
      </c>
      <c r="G209" s="38">
        <f t="shared" si="48"/>
        <v>0.2027704350694102</v>
      </c>
      <c r="H209" s="33">
        <v>13296384</v>
      </c>
      <c r="I209" s="38">
        <f t="shared" si="49"/>
        <v>0.20395481445318656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26515555</v>
      </c>
      <c r="O209" s="38">
        <f t="shared" si="53"/>
        <v>0.40672524952259675</v>
      </c>
      <c r="P209" s="33">
        <v>26806608</v>
      </c>
      <c r="Q209" s="33">
        <v>36249340</v>
      </c>
      <c r="R209" s="33">
        <v>36249340</v>
      </c>
      <c r="S209" s="33">
        <v>13312084</v>
      </c>
      <c r="T209" s="38">
        <f t="shared" si="54"/>
        <v>0.36723658968687428</v>
      </c>
      <c r="U209" s="38">
        <f t="shared" si="55"/>
        <v>-0.50398856878871068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13908072</v>
      </c>
      <c r="E210" s="33">
        <v>13908072</v>
      </c>
      <c r="F210" s="33">
        <v>2854427</v>
      </c>
      <c r="G210" s="38">
        <f t="shared" si="48"/>
        <v>0.20523527632011107</v>
      </c>
      <c r="H210" s="33">
        <v>2787833</v>
      </c>
      <c r="I210" s="38">
        <f t="shared" si="49"/>
        <v>0.20044712164274101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5642260</v>
      </c>
      <c r="O210" s="38">
        <f t="shared" si="53"/>
        <v>0.4056823979628521</v>
      </c>
      <c r="P210" s="33">
        <v>5490839</v>
      </c>
      <c r="Q210" s="33">
        <v>21282480</v>
      </c>
      <c r="R210" s="33">
        <v>21282480</v>
      </c>
      <c r="S210" s="33">
        <v>2743622</v>
      </c>
      <c r="T210" s="38">
        <f t="shared" si="54"/>
        <v>0.12891458138337261</v>
      </c>
      <c r="U210" s="38">
        <f t="shared" si="55"/>
        <v>-0.49227558848474706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14033112</v>
      </c>
      <c r="E211" s="33">
        <v>14033112</v>
      </c>
      <c r="F211" s="33">
        <v>4809807</v>
      </c>
      <c r="G211" s="38">
        <f t="shared" si="48"/>
        <v>0.34274699724480218</v>
      </c>
      <c r="H211" s="33">
        <v>4810641</v>
      </c>
      <c r="I211" s="38">
        <f t="shared" si="49"/>
        <v>0.34280642811088519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9620448</v>
      </c>
      <c r="O211" s="38">
        <f t="shared" si="53"/>
        <v>0.68555342535568731</v>
      </c>
      <c r="P211" s="33">
        <v>10293004</v>
      </c>
      <c r="Q211" s="33">
        <v>14734214</v>
      </c>
      <c r="R211" s="33">
        <v>14734214</v>
      </c>
      <c r="S211" s="33">
        <v>5874300</v>
      </c>
      <c r="T211" s="38">
        <f t="shared" si="54"/>
        <v>0.39868431393761489</v>
      </c>
      <c r="U211" s="38">
        <f t="shared" si="55"/>
        <v>-0.53263002715242314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71214132</v>
      </c>
      <c r="E212" s="33">
        <v>71214132</v>
      </c>
      <c r="F212" s="33">
        <v>10599068</v>
      </c>
      <c r="G212" s="38">
        <f t="shared" si="48"/>
        <v>0.14883377361111416</v>
      </c>
      <c r="H212" s="33">
        <v>7502015</v>
      </c>
      <c r="I212" s="38">
        <f t="shared" si="49"/>
        <v>0.10534447011163459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18101083</v>
      </c>
      <c r="O212" s="38">
        <f t="shared" si="53"/>
        <v>0.25417824372274872</v>
      </c>
      <c r="P212" s="33">
        <v>19490887</v>
      </c>
      <c r="Q212" s="33">
        <v>78415407</v>
      </c>
      <c r="R212" s="33">
        <v>78415407</v>
      </c>
      <c r="S212" s="33">
        <v>9651724</v>
      </c>
      <c r="T212" s="38">
        <f t="shared" si="54"/>
        <v>0.12308453618049831</v>
      </c>
      <c r="U212" s="38">
        <f t="shared" si="55"/>
        <v>-0.61510140610840336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22997700</v>
      </c>
      <c r="E213" s="33">
        <v>22997700</v>
      </c>
      <c r="F213" s="33">
        <v>5492974</v>
      </c>
      <c r="G213" s="38">
        <f t="shared" si="48"/>
        <v>0.23884884140587972</v>
      </c>
      <c r="H213" s="33">
        <v>5817274</v>
      </c>
      <c r="I213" s="38">
        <f t="shared" si="49"/>
        <v>0.25295025154689382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11310248</v>
      </c>
      <c r="O213" s="38">
        <f t="shared" si="53"/>
        <v>0.49179909295277352</v>
      </c>
      <c r="P213" s="33">
        <v>10781260</v>
      </c>
      <c r="Q213" s="33">
        <v>20411928</v>
      </c>
      <c r="R213" s="33">
        <v>20411928</v>
      </c>
      <c r="S213" s="33">
        <v>5430691</v>
      </c>
      <c r="T213" s="38">
        <f t="shared" si="54"/>
        <v>0.26605477934274507</v>
      </c>
      <c r="U213" s="38">
        <f t="shared" si="55"/>
        <v>-0.46042725989355604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172618060</v>
      </c>
      <c r="E214" s="33">
        <v>172618060</v>
      </c>
      <c r="F214" s="33">
        <v>32596850</v>
      </c>
      <c r="G214" s="38">
        <f t="shared" si="48"/>
        <v>0.18883800455178329</v>
      </c>
      <c r="H214" s="33">
        <v>33508297</v>
      </c>
      <c r="I214" s="38">
        <f t="shared" si="49"/>
        <v>0.19411814152007037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66105147</v>
      </c>
      <c r="O214" s="38">
        <f t="shared" si="53"/>
        <v>0.38295614607185369</v>
      </c>
      <c r="P214" s="33">
        <v>64552679</v>
      </c>
      <c r="Q214" s="33">
        <v>163538076</v>
      </c>
      <c r="R214" s="33">
        <v>163538076</v>
      </c>
      <c r="S214" s="33">
        <v>31208240</v>
      </c>
      <c r="T214" s="38">
        <f t="shared" si="54"/>
        <v>0.19083164461345381</v>
      </c>
      <c r="U214" s="38">
        <f t="shared" si="55"/>
        <v>-0.48091547060347406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372856385</v>
      </c>
      <c r="E216" s="34">
        <f>SUM(E208:E215)</f>
        <v>372856385</v>
      </c>
      <c r="F216" s="34">
        <f>SUM(F208:F215)</f>
        <v>70279199</v>
      </c>
      <c r="G216" s="39">
        <f t="shared" si="48"/>
        <v>0.18848865629590869</v>
      </c>
      <c r="H216" s="34">
        <f>SUM(H208:H215)</f>
        <v>69114862</v>
      </c>
      <c r="I216" s="39">
        <f t="shared" si="49"/>
        <v>0.18536590703683403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139394061</v>
      </c>
      <c r="O216" s="39">
        <f t="shared" si="53"/>
        <v>0.3738545633327427</v>
      </c>
      <c r="P216" s="34">
        <f>SUM(P208:P215)</f>
        <v>139507995</v>
      </c>
      <c r="Q216" s="34">
        <f>SUM(Q208:Q215)</f>
        <v>346825673</v>
      </c>
      <c r="R216" s="34">
        <f>SUM(R208:R215)</f>
        <v>346825673</v>
      </c>
      <c r="S216" s="34">
        <f>SUM(S208:S215)</f>
        <v>68921279</v>
      </c>
      <c r="T216" s="39">
        <f t="shared" si="54"/>
        <v>0.19872023430053287</v>
      </c>
      <c r="U216" s="39">
        <f t="shared" si="55"/>
        <v>-0.50458135392168746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14154720</v>
      </c>
      <c r="E217" s="33">
        <v>14154720</v>
      </c>
      <c r="F217" s="33">
        <v>14360145</v>
      </c>
      <c r="G217" s="38">
        <f t="shared" si="48"/>
        <v>1.0145128268167791</v>
      </c>
      <c r="H217" s="33">
        <v>9804359</v>
      </c>
      <c r="I217" s="38">
        <f t="shared" si="49"/>
        <v>0.6926565131631004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24164504</v>
      </c>
      <c r="O217" s="38">
        <f t="shared" si="53"/>
        <v>1.7071693399798795</v>
      </c>
      <c r="P217" s="33">
        <v>28969979</v>
      </c>
      <c r="Q217" s="33">
        <v>41314698</v>
      </c>
      <c r="R217" s="33">
        <v>41314698</v>
      </c>
      <c r="S217" s="33">
        <v>13235430</v>
      </c>
      <c r="T217" s="38">
        <f t="shared" si="54"/>
        <v>0.3203564503848001</v>
      </c>
      <c r="U217" s="38">
        <f t="shared" si="55"/>
        <v>-0.66156830835120728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162162962</v>
      </c>
      <c r="E218" s="33">
        <v>162162962</v>
      </c>
      <c r="F218" s="33">
        <v>45085860</v>
      </c>
      <c r="G218" s="38">
        <f t="shared" si="48"/>
        <v>0.27802809867274131</v>
      </c>
      <c r="H218" s="33">
        <v>49233377</v>
      </c>
      <c r="I218" s="38">
        <f t="shared" si="49"/>
        <v>0.3036043273555894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94319237</v>
      </c>
      <c r="O218" s="38">
        <f t="shared" si="53"/>
        <v>0.58163242602833065</v>
      </c>
      <c r="P218" s="33">
        <v>69182579</v>
      </c>
      <c r="Q218" s="33">
        <v>184068081</v>
      </c>
      <c r="R218" s="33">
        <v>184068081</v>
      </c>
      <c r="S218" s="33">
        <v>36080882</v>
      </c>
      <c r="T218" s="38">
        <f t="shared" si="54"/>
        <v>0.19601922182260378</v>
      </c>
      <c r="U218" s="38">
        <f t="shared" si="55"/>
        <v>-0.28835585906677463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110538402</v>
      </c>
      <c r="E219" s="33">
        <v>110538402</v>
      </c>
      <c r="F219" s="33">
        <v>34651750</v>
      </c>
      <c r="G219" s="38">
        <f t="shared" si="48"/>
        <v>0.31348155367760788</v>
      </c>
      <c r="H219" s="33">
        <v>30930638</v>
      </c>
      <c r="I219" s="38">
        <f t="shared" si="49"/>
        <v>0.27981803102237718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65582388</v>
      </c>
      <c r="O219" s="38">
        <f t="shared" si="53"/>
        <v>0.59329958469998512</v>
      </c>
      <c r="P219" s="33">
        <v>61789437</v>
      </c>
      <c r="Q219" s="33">
        <v>105429223</v>
      </c>
      <c r="R219" s="33">
        <v>105429223</v>
      </c>
      <c r="S219" s="33">
        <v>30564500</v>
      </c>
      <c r="T219" s="38">
        <f t="shared" si="54"/>
        <v>0.28990538989365405</v>
      </c>
      <c r="U219" s="38">
        <f t="shared" si="55"/>
        <v>-0.49941867895640479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13096992</v>
      </c>
      <c r="E220" s="33">
        <v>13096992</v>
      </c>
      <c r="F220" s="33">
        <v>3368161</v>
      </c>
      <c r="G220" s="38">
        <f t="shared" si="48"/>
        <v>0.25717057779374075</v>
      </c>
      <c r="H220" s="33">
        <v>3342485</v>
      </c>
      <c r="I220" s="38">
        <f t="shared" si="49"/>
        <v>0.25521012763846845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6710646</v>
      </c>
      <c r="O220" s="38">
        <f t="shared" si="53"/>
        <v>0.51238070543220915</v>
      </c>
      <c r="P220" s="33">
        <v>6411803</v>
      </c>
      <c r="Q220" s="33">
        <v>13733004</v>
      </c>
      <c r="R220" s="33">
        <v>13733004</v>
      </c>
      <c r="S220" s="33">
        <v>3124447</v>
      </c>
      <c r="T220" s="38">
        <f t="shared" si="54"/>
        <v>0.22751373261086941</v>
      </c>
      <c r="U220" s="38">
        <f t="shared" si="55"/>
        <v>-0.47869811346356084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2300088</v>
      </c>
      <c r="E221" s="33">
        <v>2300088</v>
      </c>
      <c r="F221" s="33">
        <v>645264</v>
      </c>
      <c r="G221" s="38">
        <f t="shared" si="48"/>
        <v>0.28053883155774911</v>
      </c>
      <c r="H221" s="33">
        <v>667290</v>
      </c>
      <c r="I221" s="38">
        <f t="shared" si="49"/>
        <v>0.29011498690484888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1312554</v>
      </c>
      <c r="O221" s="38">
        <f t="shared" si="53"/>
        <v>0.57065381846259799</v>
      </c>
      <c r="P221" s="33">
        <v>1050265</v>
      </c>
      <c r="Q221" s="33">
        <v>1859421</v>
      </c>
      <c r="R221" s="33">
        <v>1859421</v>
      </c>
      <c r="S221" s="33">
        <v>548983</v>
      </c>
      <c r="T221" s="38">
        <f t="shared" si="54"/>
        <v>0.29524405715542634</v>
      </c>
      <c r="U221" s="38">
        <f t="shared" si="55"/>
        <v>-0.36464606551679812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9200000</v>
      </c>
      <c r="E222" s="33">
        <v>9200000</v>
      </c>
      <c r="F222" s="33">
        <v>1938532</v>
      </c>
      <c r="G222" s="38">
        <f t="shared" si="48"/>
        <v>0.21071000000000001</v>
      </c>
      <c r="H222" s="33">
        <v>2126042</v>
      </c>
      <c r="I222" s="38">
        <f t="shared" si="49"/>
        <v>0.23109152173913045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4064574</v>
      </c>
      <c r="O222" s="38">
        <f t="shared" si="53"/>
        <v>0.44180152173913045</v>
      </c>
      <c r="P222" s="33">
        <v>3714114</v>
      </c>
      <c r="Q222" s="33">
        <v>9000000</v>
      </c>
      <c r="R222" s="33">
        <v>9000000</v>
      </c>
      <c r="S222" s="33">
        <v>1864436</v>
      </c>
      <c r="T222" s="38">
        <f t="shared" si="54"/>
        <v>0.20715955555555557</v>
      </c>
      <c r="U222" s="38">
        <f t="shared" si="55"/>
        <v>-0.42757761339581934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311453164</v>
      </c>
      <c r="E224" s="34">
        <f>SUM(E217:E223)</f>
        <v>311453164</v>
      </c>
      <c r="F224" s="34">
        <f>SUM(F217:F223)</f>
        <v>100049712</v>
      </c>
      <c r="G224" s="39">
        <f t="shared" si="48"/>
        <v>0.32123517614995234</v>
      </c>
      <c r="H224" s="34">
        <f>SUM(H217:H223)</f>
        <v>96104191</v>
      </c>
      <c r="I224" s="39">
        <f t="shared" si="49"/>
        <v>0.30856707238331349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196153903</v>
      </c>
      <c r="O224" s="39">
        <f t="shared" si="53"/>
        <v>0.62980224853326583</v>
      </c>
      <c r="P224" s="34">
        <f>SUM(P217:P223)</f>
        <v>171118177</v>
      </c>
      <c r="Q224" s="34">
        <f>SUM(Q217:Q223)</f>
        <v>355404427</v>
      </c>
      <c r="R224" s="34">
        <f>SUM(R217:R223)</f>
        <v>355404427</v>
      </c>
      <c r="S224" s="34">
        <f>SUM(S217:S223)</f>
        <v>85418678</v>
      </c>
      <c r="T224" s="39">
        <f t="shared" si="54"/>
        <v>0.24034218909715493</v>
      </c>
      <c r="U224" s="39">
        <f t="shared" si="55"/>
        <v>-0.43837532233644583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20439538</v>
      </c>
      <c r="E225" s="33">
        <v>20439538</v>
      </c>
      <c r="F225" s="33">
        <v>4609908</v>
      </c>
      <c r="G225" s="38">
        <f t="shared" si="48"/>
        <v>0.22553875728502279</v>
      </c>
      <c r="H225" s="33">
        <v>4683052</v>
      </c>
      <c r="I225" s="38">
        <f t="shared" si="49"/>
        <v>0.22911731175137129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9292960</v>
      </c>
      <c r="O225" s="38">
        <f t="shared" si="53"/>
        <v>0.45465606903639405</v>
      </c>
      <c r="P225" s="33">
        <v>19543786</v>
      </c>
      <c r="Q225" s="33">
        <v>17251284</v>
      </c>
      <c r="R225" s="33">
        <v>17251284</v>
      </c>
      <c r="S225" s="33">
        <v>9847802</v>
      </c>
      <c r="T225" s="38">
        <f t="shared" si="54"/>
        <v>0.57084458177142061</v>
      </c>
      <c r="U225" s="38">
        <f t="shared" si="55"/>
        <v>-0.76038153508230188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126382649</v>
      </c>
      <c r="E226" s="33">
        <v>126382649</v>
      </c>
      <c r="F226" s="33">
        <v>47103378</v>
      </c>
      <c r="G226" s="38">
        <f t="shared" si="48"/>
        <v>0.37270446831669118</v>
      </c>
      <c r="H226" s="33">
        <v>42579066</v>
      </c>
      <c r="I226" s="38">
        <f t="shared" si="49"/>
        <v>0.3369059466382921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89682444</v>
      </c>
      <c r="O226" s="38">
        <f t="shared" si="53"/>
        <v>0.70961041495498323</v>
      </c>
      <c r="P226" s="33">
        <v>46099168</v>
      </c>
      <c r="Q226" s="33">
        <v>113053387</v>
      </c>
      <c r="R226" s="33">
        <v>113053387</v>
      </c>
      <c r="S226" s="33">
        <v>1322125</v>
      </c>
      <c r="T226" s="38">
        <f t="shared" si="54"/>
        <v>1.1694696064258561E-2</v>
      </c>
      <c r="U226" s="38">
        <f t="shared" si="55"/>
        <v>-7.6359339066596643E-2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5138700</v>
      </c>
      <c r="E227" s="33">
        <v>5138700</v>
      </c>
      <c r="F227" s="33">
        <v>723563</v>
      </c>
      <c r="G227" s="38">
        <f t="shared" si="48"/>
        <v>0.1408066242434857</v>
      </c>
      <c r="H227" s="33">
        <v>581168</v>
      </c>
      <c r="I227" s="38">
        <f t="shared" si="49"/>
        <v>0.11309630840484948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1304731</v>
      </c>
      <c r="O227" s="38">
        <f t="shared" si="53"/>
        <v>0.25390293264833519</v>
      </c>
      <c r="P227" s="33">
        <v>1953513</v>
      </c>
      <c r="Q227" s="33">
        <v>5138700</v>
      </c>
      <c r="R227" s="33">
        <v>5138700</v>
      </c>
      <c r="S227" s="33">
        <v>982450</v>
      </c>
      <c r="T227" s="38">
        <f t="shared" si="54"/>
        <v>0.19118648685465195</v>
      </c>
      <c r="U227" s="38">
        <f t="shared" si="55"/>
        <v>-0.70250108394466793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191514953</v>
      </c>
      <c r="E228" s="33">
        <v>191514953</v>
      </c>
      <c r="F228" s="33">
        <v>6044554</v>
      </c>
      <c r="G228" s="38">
        <f t="shared" si="48"/>
        <v>3.1561786196402118E-2</v>
      </c>
      <c r="H228" s="33">
        <v>6453435</v>
      </c>
      <c r="I228" s="38">
        <f t="shared" si="49"/>
        <v>3.369676831448247E-2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12497989</v>
      </c>
      <c r="O228" s="38">
        <f t="shared" si="53"/>
        <v>6.5258554510884595E-2</v>
      </c>
      <c r="P228" s="33">
        <v>124870223</v>
      </c>
      <c r="Q228" s="33">
        <v>191510862</v>
      </c>
      <c r="R228" s="33">
        <v>191510862</v>
      </c>
      <c r="S228" s="33">
        <v>119007397</v>
      </c>
      <c r="T228" s="38">
        <f t="shared" si="54"/>
        <v>0.62141330135102202</v>
      </c>
      <c r="U228" s="38">
        <f t="shared" si="55"/>
        <v>-0.94831886381751718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343475840</v>
      </c>
      <c r="E230" s="34">
        <f>SUM(E225:E229)</f>
        <v>343475840</v>
      </c>
      <c r="F230" s="34">
        <f>SUM(F225:F229)</f>
        <v>58481403</v>
      </c>
      <c r="G230" s="39">
        <f t="shared" si="48"/>
        <v>0.17026351256612401</v>
      </c>
      <c r="H230" s="34">
        <f>SUM(H225:H229)</f>
        <v>54296721</v>
      </c>
      <c r="I230" s="39">
        <f t="shared" si="49"/>
        <v>0.15808017530432417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112778124</v>
      </c>
      <c r="O230" s="39">
        <f t="shared" si="53"/>
        <v>0.32834368787044815</v>
      </c>
      <c r="P230" s="34">
        <f>SUM(P225:P229)</f>
        <v>192466690</v>
      </c>
      <c r="Q230" s="34">
        <f>SUM(Q225:Q229)</f>
        <v>326954233</v>
      </c>
      <c r="R230" s="34">
        <f>SUM(R225:R229)</f>
        <v>326954233</v>
      </c>
      <c r="S230" s="34">
        <f>SUM(S225:S229)</f>
        <v>131159774</v>
      </c>
      <c r="T230" s="39">
        <f t="shared" si="54"/>
        <v>0.40115637224369566</v>
      </c>
      <c r="U230" s="39">
        <f t="shared" si="55"/>
        <v>-0.71789029571818375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1027785389</v>
      </c>
      <c r="E231" s="34">
        <f>SUM(E208:E215,E217:E223,E225:E229)</f>
        <v>1027785389</v>
      </c>
      <c r="F231" s="34">
        <f>SUM(F208:F215,F217:F223,F225:F229)</f>
        <v>228810314</v>
      </c>
      <c r="G231" s="39">
        <f t="shared" si="48"/>
        <v>0.22262460280995491</v>
      </c>
      <c r="H231" s="34">
        <f>SUM(H208:H215,H217:H223,H225:H229)</f>
        <v>219515774</v>
      </c>
      <c r="I231" s="39">
        <f t="shared" si="49"/>
        <v>0.2135813335637913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448326088</v>
      </c>
      <c r="O231" s="39">
        <f t="shared" si="53"/>
        <v>0.43620593637374622</v>
      </c>
      <c r="P231" s="34">
        <f>SUM(P208:P215,P217:P223,P225:P229)</f>
        <v>503092862</v>
      </c>
      <c r="Q231" s="34">
        <f>SUM(Q208:Q215,Q217:Q223,Q225:Q229)</f>
        <v>1029184333</v>
      </c>
      <c r="R231" s="34">
        <f>SUM(R208:R215,R217:R223,R225:R229)</f>
        <v>1029184333</v>
      </c>
      <c r="S231" s="34">
        <f>SUM(S208:S215,S217:S223,S225:S229)</f>
        <v>285499731</v>
      </c>
      <c r="T231" s="39">
        <f t="shared" si="54"/>
        <v>0.27740388368309915</v>
      </c>
      <c r="U231" s="39">
        <f t="shared" si="55"/>
        <v>-0.56366748451302806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78516206</v>
      </c>
      <c r="E235" s="33">
        <v>78516206</v>
      </c>
      <c r="F235" s="33">
        <v>15532742</v>
      </c>
      <c r="G235" s="38">
        <f t="shared" si="56"/>
        <v>0.19782848396928399</v>
      </c>
      <c r="H235" s="33">
        <v>16698682</v>
      </c>
      <c r="I235" s="38">
        <f t="shared" si="57"/>
        <v>0.21267815716923458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32231424</v>
      </c>
      <c r="O235" s="38">
        <f t="shared" si="61"/>
        <v>0.41050664113851859</v>
      </c>
      <c r="P235" s="33">
        <v>40518437</v>
      </c>
      <c r="Q235" s="33">
        <v>68818982</v>
      </c>
      <c r="R235" s="33">
        <v>68818982</v>
      </c>
      <c r="S235" s="33">
        <v>24017161</v>
      </c>
      <c r="T235" s="38">
        <f t="shared" si="62"/>
        <v>0.34899035559694852</v>
      </c>
      <c r="U235" s="38">
        <f t="shared" si="63"/>
        <v>-0.58787447798146797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478967596</v>
      </c>
      <c r="E236" s="33">
        <v>478967596</v>
      </c>
      <c r="F236" s="33">
        <v>81336226</v>
      </c>
      <c r="G236" s="38">
        <f t="shared" si="56"/>
        <v>0.16981571755430402</v>
      </c>
      <c r="H236" s="33">
        <v>40410983</v>
      </c>
      <c r="I236" s="38">
        <f t="shared" si="57"/>
        <v>8.437101661466051E-2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121747209</v>
      </c>
      <c r="O236" s="38">
        <f t="shared" si="61"/>
        <v>0.25418673416896453</v>
      </c>
      <c r="P236" s="33">
        <v>154807533</v>
      </c>
      <c r="Q236" s="33">
        <v>464231016</v>
      </c>
      <c r="R236" s="33">
        <v>464231016</v>
      </c>
      <c r="S236" s="33">
        <v>115621516</v>
      </c>
      <c r="T236" s="38">
        <f t="shared" si="62"/>
        <v>0.24906029975386221</v>
      </c>
      <c r="U236" s="38">
        <f t="shared" si="63"/>
        <v>-0.73895984118550606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5283991</v>
      </c>
      <c r="E237" s="33">
        <v>5283991</v>
      </c>
      <c r="F237" s="33">
        <v>915828</v>
      </c>
      <c r="G237" s="38">
        <f t="shared" si="56"/>
        <v>0.17332126417323573</v>
      </c>
      <c r="H237" s="33">
        <v>589111</v>
      </c>
      <c r="I237" s="38">
        <f t="shared" si="57"/>
        <v>0.11148978111431303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1504939</v>
      </c>
      <c r="O237" s="38">
        <f t="shared" si="61"/>
        <v>0.28481104528754875</v>
      </c>
      <c r="P237" s="33">
        <v>1420837</v>
      </c>
      <c r="Q237" s="33">
        <v>5085651</v>
      </c>
      <c r="R237" s="33">
        <v>5085651</v>
      </c>
      <c r="S237" s="33">
        <v>590002</v>
      </c>
      <c r="T237" s="38">
        <f t="shared" si="62"/>
        <v>0.11601307285930552</v>
      </c>
      <c r="U237" s="38">
        <f t="shared" si="63"/>
        <v>-0.58537749228095826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23175536</v>
      </c>
      <c r="E238" s="33">
        <v>23175536</v>
      </c>
      <c r="F238" s="33">
        <v>1674033</v>
      </c>
      <c r="G238" s="38">
        <f t="shared" si="56"/>
        <v>7.2232763030809735E-2</v>
      </c>
      <c r="H238" s="33">
        <v>1413677</v>
      </c>
      <c r="I238" s="38">
        <f t="shared" si="57"/>
        <v>6.0998675499889195E-2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3087710</v>
      </c>
      <c r="O238" s="38">
        <f t="shared" si="61"/>
        <v>0.13323143853069894</v>
      </c>
      <c r="P238" s="33">
        <v>20526288</v>
      </c>
      <c r="Q238" s="33">
        <v>21490398</v>
      </c>
      <c r="R238" s="33">
        <v>21490398</v>
      </c>
      <c r="S238" s="33">
        <v>19725734</v>
      </c>
      <c r="T238" s="38">
        <f t="shared" si="62"/>
        <v>0.91788593212652458</v>
      </c>
      <c r="U238" s="38">
        <f t="shared" si="63"/>
        <v>-0.93112846316879117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585943329</v>
      </c>
      <c r="E240" s="34">
        <f>SUM(E234:E239)</f>
        <v>585943329</v>
      </c>
      <c r="F240" s="34">
        <f>SUM(F234:F239)</f>
        <v>99458829</v>
      </c>
      <c r="G240" s="39">
        <f t="shared" si="56"/>
        <v>0.16974137954559765</v>
      </c>
      <c r="H240" s="34">
        <f>SUM(H234:H239)</f>
        <v>59112453</v>
      </c>
      <c r="I240" s="39">
        <f t="shared" si="57"/>
        <v>0.10088424950734443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158571282</v>
      </c>
      <c r="O240" s="39">
        <f t="shared" si="61"/>
        <v>0.27062562905294207</v>
      </c>
      <c r="P240" s="34">
        <f>SUM(P234:P239)</f>
        <v>217273095</v>
      </c>
      <c r="Q240" s="34">
        <f>SUM(Q234:Q239)</f>
        <v>559626047</v>
      </c>
      <c r="R240" s="34">
        <f>SUM(R234:R239)</f>
        <v>559626047</v>
      </c>
      <c r="S240" s="34">
        <f>SUM(S234:S239)</f>
        <v>159954413</v>
      </c>
      <c r="T240" s="39">
        <f t="shared" si="62"/>
        <v>0.28582374579859399</v>
      </c>
      <c r="U240" s="39">
        <f t="shared" si="63"/>
        <v>-0.72793477719825361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12507371</v>
      </c>
      <c r="E242" s="33">
        <v>12507371</v>
      </c>
      <c r="F242" s="33">
        <v>3199267</v>
      </c>
      <c r="G242" s="38">
        <f t="shared" si="56"/>
        <v>0.25579052544295677</v>
      </c>
      <c r="H242" s="33">
        <v>2901502</v>
      </c>
      <c r="I242" s="38">
        <f t="shared" si="57"/>
        <v>0.23198336404988706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6100769</v>
      </c>
      <c r="O242" s="38">
        <f t="shared" si="61"/>
        <v>0.48777388949284384</v>
      </c>
      <c r="P242" s="33">
        <v>6158412</v>
      </c>
      <c r="Q242" s="33">
        <v>12996434</v>
      </c>
      <c r="R242" s="33">
        <v>12996434</v>
      </c>
      <c r="S242" s="33">
        <v>3079206</v>
      </c>
      <c r="T242" s="38">
        <f t="shared" si="62"/>
        <v>0.23692699089611813</v>
      </c>
      <c r="U242" s="38">
        <f t="shared" si="63"/>
        <v>-0.52885549066869841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54150544</v>
      </c>
      <c r="E243" s="33">
        <v>54150544</v>
      </c>
      <c r="F243" s="33">
        <v>12303699</v>
      </c>
      <c r="G243" s="38">
        <f t="shared" si="56"/>
        <v>0.22721284203534503</v>
      </c>
      <c r="H243" s="33">
        <v>12343782</v>
      </c>
      <c r="I243" s="38">
        <f t="shared" si="57"/>
        <v>0.22795305620567727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24647481</v>
      </c>
      <c r="O243" s="38">
        <f t="shared" si="61"/>
        <v>0.45516589824102227</v>
      </c>
      <c r="P243" s="33">
        <v>23411536</v>
      </c>
      <c r="Q243" s="33">
        <v>52713540</v>
      </c>
      <c r="R243" s="33">
        <v>52713540</v>
      </c>
      <c r="S243" s="33">
        <v>11717246</v>
      </c>
      <c r="T243" s="38">
        <f t="shared" si="62"/>
        <v>0.22228152387413178</v>
      </c>
      <c r="U243" s="38">
        <f t="shared" si="63"/>
        <v>-0.47274787950692343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37342502</v>
      </c>
      <c r="E244" s="33">
        <v>37342502</v>
      </c>
      <c r="F244" s="33">
        <v>-404987</v>
      </c>
      <c r="G244" s="38">
        <f t="shared" si="56"/>
        <v>-1.0845202605867171E-2</v>
      </c>
      <c r="H244" s="33">
        <v>665232</v>
      </c>
      <c r="I244" s="38">
        <f t="shared" si="57"/>
        <v>1.7814339274856303E-2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260245</v>
      </c>
      <c r="O244" s="38">
        <f t="shared" si="61"/>
        <v>6.9691366689891322E-3</v>
      </c>
      <c r="P244" s="33">
        <v>0</v>
      </c>
      <c r="Q244" s="33">
        <v>22450170</v>
      </c>
      <c r="R244" s="33">
        <v>22450170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4386377</v>
      </c>
      <c r="E245" s="33">
        <v>4386377</v>
      </c>
      <c r="F245" s="33">
        <v>38105</v>
      </c>
      <c r="G245" s="38">
        <f t="shared" si="56"/>
        <v>8.6871237925969427E-3</v>
      </c>
      <c r="H245" s="33">
        <v>40503</v>
      </c>
      <c r="I245" s="38">
        <f t="shared" si="57"/>
        <v>9.2338164275437336E-3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78608</v>
      </c>
      <c r="O245" s="38">
        <f t="shared" si="61"/>
        <v>1.7920940220140676E-2</v>
      </c>
      <c r="P245" s="33">
        <v>115520</v>
      </c>
      <c r="Q245" s="33">
        <v>4414223</v>
      </c>
      <c r="R245" s="33">
        <v>4414223</v>
      </c>
      <c r="S245" s="33">
        <v>70181</v>
      </c>
      <c r="T245" s="38">
        <f t="shared" si="62"/>
        <v>1.5898834290881996E-2</v>
      </c>
      <c r="U245" s="38">
        <f t="shared" si="63"/>
        <v>-0.64938538781163435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108386794</v>
      </c>
      <c r="E247" s="34">
        <f>SUM(E241:E246)</f>
        <v>108386794</v>
      </c>
      <c r="F247" s="34">
        <f>SUM(F241:F246)</f>
        <v>15136084</v>
      </c>
      <c r="G247" s="39">
        <f t="shared" si="56"/>
        <v>0.13964878414984763</v>
      </c>
      <c r="H247" s="34">
        <f>SUM(H241:H246)</f>
        <v>15951019</v>
      </c>
      <c r="I247" s="39">
        <f t="shared" si="57"/>
        <v>0.14716755068887821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31087103</v>
      </c>
      <c r="O247" s="39">
        <f t="shared" si="61"/>
        <v>0.28681633483872582</v>
      </c>
      <c r="P247" s="34">
        <f>SUM(P241:P246)</f>
        <v>29685468</v>
      </c>
      <c r="Q247" s="34">
        <f>SUM(Q241:Q246)</f>
        <v>92574367</v>
      </c>
      <c r="R247" s="34">
        <f>SUM(R241:R246)</f>
        <v>92574367</v>
      </c>
      <c r="S247" s="34">
        <f>SUM(S241:S246)</f>
        <v>14866633</v>
      </c>
      <c r="T247" s="39">
        <f t="shared" si="62"/>
        <v>0.16059124660285282</v>
      </c>
      <c r="U247" s="39">
        <f t="shared" si="63"/>
        <v>-0.46266573934424748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34444801</v>
      </c>
      <c r="E248" s="33">
        <v>34444801</v>
      </c>
      <c r="F248" s="33">
        <v>8211099</v>
      </c>
      <c r="G248" s="38">
        <f t="shared" si="56"/>
        <v>0.23838427749952742</v>
      </c>
      <c r="H248" s="33">
        <v>5395216</v>
      </c>
      <c r="I248" s="38">
        <f t="shared" si="57"/>
        <v>0.15663368181456469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13606315</v>
      </c>
      <c r="O248" s="38">
        <f t="shared" si="61"/>
        <v>0.39501795931409212</v>
      </c>
      <c r="P248" s="33">
        <v>16665323</v>
      </c>
      <c r="Q248" s="33">
        <v>30017131</v>
      </c>
      <c r="R248" s="33">
        <v>30017131</v>
      </c>
      <c r="S248" s="33">
        <v>11257497</v>
      </c>
      <c r="T248" s="38">
        <f t="shared" si="62"/>
        <v>0.37503574209007517</v>
      </c>
      <c r="U248" s="38">
        <f t="shared" si="63"/>
        <v>-0.67626094015699545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9787865</v>
      </c>
      <c r="E249" s="33">
        <v>9787865</v>
      </c>
      <c r="F249" s="33">
        <v>2050722</v>
      </c>
      <c r="G249" s="38">
        <f t="shared" si="56"/>
        <v>0.20951678430382928</v>
      </c>
      <c r="H249" s="33">
        <v>3121133</v>
      </c>
      <c r="I249" s="38">
        <f t="shared" si="57"/>
        <v>0.31887781451828362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5171855</v>
      </c>
      <c r="O249" s="38">
        <f t="shared" si="61"/>
        <v>0.52839459882211293</v>
      </c>
      <c r="P249" s="33">
        <v>0</v>
      </c>
      <c r="Q249" s="33">
        <v>12847413</v>
      </c>
      <c r="R249" s="33">
        <v>12847413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3241910</v>
      </c>
      <c r="E250" s="33">
        <v>3241910</v>
      </c>
      <c r="F250" s="33">
        <v>616561</v>
      </c>
      <c r="G250" s="38">
        <f t="shared" si="56"/>
        <v>0.1901844900074339</v>
      </c>
      <c r="H250" s="33">
        <v>897199</v>
      </c>
      <c r="I250" s="38">
        <f t="shared" si="57"/>
        <v>0.27675012569750546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1513760</v>
      </c>
      <c r="O250" s="38">
        <f t="shared" si="61"/>
        <v>0.46693461570493938</v>
      </c>
      <c r="P250" s="33">
        <v>1561915</v>
      </c>
      <c r="Q250" s="33">
        <v>3060983</v>
      </c>
      <c r="R250" s="33">
        <v>3060983</v>
      </c>
      <c r="S250" s="33">
        <v>694395</v>
      </c>
      <c r="T250" s="38">
        <f t="shared" si="62"/>
        <v>0.226853595723988</v>
      </c>
      <c r="U250" s="38">
        <f t="shared" si="63"/>
        <v>-0.42557757624454595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47474576</v>
      </c>
      <c r="E254" s="34">
        <f>SUM(E248:E253)</f>
        <v>47474576</v>
      </c>
      <c r="F254" s="34">
        <f>SUM(F248:F253)</f>
        <v>10878382</v>
      </c>
      <c r="G254" s="39">
        <f t="shared" si="56"/>
        <v>0.22914121444707583</v>
      </c>
      <c r="H254" s="34">
        <f>SUM(H248:H253)</f>
        <v>9413548</v>
      </c>
      <c r="I254" s="39">
        <f t="shared" si="57"/>
        <v>0.19828608895843536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20291930</v>
      </c>
      <c r="O254" s="39">
        <f t="shared" si="61"/>
        <v>0.42742730340551122</v>
      </c>
      <c r="P254" s="34">
        <f>SUM(P248:P253)</f>
        <v>18227238</v>
      </c>
      <c r="Q254" s="34">
        <f>SUM(Q248:Q253)</f>
        <v>45925527</v>
      </c>
      <c r="R254" s="34">
        <f>SUM(R248:R253)</f>
        <v>45925527</v>
      </c>
      <c r="S254" s="34">
        <f>SUM(S248:S253)</f>
        <v>11951892</v>
      </c>
      <c r="T254" s="39">
        <f t="shared" si="62"/>
        <v>0.2602450702416545</v>
      </c>
      <c r="U254" s="39">
        <f t="shared" si="63"/>
        <v>-0.48354501104336267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134720184</v>
      </c>
      <c r="E255" s="33">
        <v>134720184</v>
      </c>
      <c r="F255" s="33">
        <v>32426914</v>
      </c>
      <c r="G255" s="38">
        <f t="shared" si="56"/>
        <v>0.24069826092280278</v>
      </c>
      <c r="H255" s="33">
        <v>31753279</v>
      </c>
      <c r="I255" s="38">
        <f t="shared" si="57"/>
        <v>0.23569800795402715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64180193</v>
      </c>
      <c r="O255" s="38">
        <f t="shared" si="61"/>
        <v>0.4763962688768299</v>
      </c>
      <c r="P255" s="33">
        <v>61246542</v>
      </c>
      <c r="Q255" s="33">
        <v>125873638</v>
      </c>
      <c r="R255" s="33">
        <v>125873638</v>
      </c>
      <c r="S255" s="33">
        <v>30462393</v>
      </c>
      <c r="T255" s="38">
        <f t="shared" si="62"/>
        <v>0.24200772682839278</v>
      </c>
      <c r="U255" s="38">
        <f t="shared" si="63"/>
        <v>-0.48154984815305979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34145000</v>
      </c>
      <c r="E256" s="33">
        <v>34145000</v>
      </c>
      <c r="F256" s="33">
        <v>15298250</v>
      </c>
      <c r="G256" s="38">
        <f t="shared" si="56"/>
        <v>0.44803778005564504</v>
      </c>
      <c r="H256" s="33">
        <v>8694381</v>
      </c>
      <c r="I256" s="38">
        <f t="shared" si="57"/>
        <v>0.25463116122419094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23992631</v>
      </c>
      <c r="O256" s="38">
        <f t="shared" si="61"/>
        <v>0.70266894127983603</v>
      </c>
      <c r="P256" s="33">
        <v>18310369</v>
      </c>
      <c r="Q256" s="33">
        <v>32222553</v>
      </c>
      <c r="R256" s="33">
        <v>32222553</v>
      </c>
      <c r="S256" s="33">
        <v>11010669</v>
      </c>
      <c r="T256" s="38">
        <f t="shared" si="62"/>
        <v>0.34170690944320892</v>
      </c>
      <c r="U256" s="38">
        <f t="shared" si="63"/>
        <v>-0.52516625962043695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70893000</v>
      </c>
      <c r="E257" s="33">
        <v>70893000</v>
      </c>
      <c r="F257" s="33">
        <v>26106391</v>
      </c>
      <c r="G257" s="38">
        <f t="shared" si="56"/>
        <v>0.3682506171272199</v>
      </c>
      <c r="H257" s="33">
        <v>23383374</v>
      </c>
      <c r="I257" s="38">
        <f t="shared" si="57"/>
        <v>0.32984037916296388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49489765</v>
      </c>
      <c r="O257" s="38">
        <f t="shared" si="61"/>
        <v>0.69809099629018379</v>
      </c>
      <c r="P257" s="33">
        <v>45648878</v>
      </c>
      <c r="Q257" s="33">
        <v>67745000</v>
      </c>
      <c r="R257" s="33">
        <v>67745000</v>
      </c>
      <c r="S257" s="33">
        <v>22481442</v>
      </c>
      <c r="T257" s="38">
        <f t="shared" si="62"/>
        <v>0.33185389327625653</v>
      </c>
      <c r="U257" s="38">
        <f t="shared" si="63"/>
        <v>-0.48775577791857228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239758184</v>
      </c>
      <c r="E259" s="34">
        <f>SUM(E255:E258)</f>
        <v>239758184</v>
      </c>
      <c r="F259" s="34">
        <f>SUM(F255:F258)</f>
        <v>73831555</v>
      </c>
      <c r="G259" s="39">
        <f t="shared" si="56"/>
        <v>0.30794175101025956</v>
      </c>
      <c r="H259" s="34">
        <f>SUM(H255:H258)</f>
        <v>63831034</v>
      </c>
      <c r="I259" s="39">
        <f t="shared" si="57"/>
        <v>0.26623088703407932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137662589</v>
      </c>
      <c r="O259" s="39">
        <f t="shared" si="61"/>
        <v>0.57417263804433882</v>
      </c>
      <c r="P259" s="34">
        <f>SUM(P255:P258)</f>
        <v>125205789</v>
      </c>
      <c r="Q259" s="34">
        <f>SUM(Q255:Q258)</f>
        <v>225841191</v>
      </c>
      <c r="R259" s="34">
        <f>SUM(R255:R258)</f>
        <v>225841191</v>
      </c>
      <c r="S259" s="34">
        <f>SUM(S255:S258)</f>
        <v>63954504</v>
      </c>
      <c r="T259" s="39">
        <f t="shared" si="62"/>
        <v>0.28318352253110463</v>
      </c>
      <c r="U259" s="39">
        <f t="shared" si="63"/>
        <v>-0.49019103262070418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981562883</v>
      </c>
      <c r="E260" s="34">
        <f>SUM(E234:E239,E241:E246,E248:E253,E255:E258)</f>
        <v>981562883</v>
      </c>
      <c r="F260" s="34">
        <f>SUM(F234:F239,F241:F246,F248:F253,F255:F258)</f>
        <v>199304850</v>
      </c>
      <c r="G260" s="39">
        <f t="shared" si="56"/>
        <v>0.20304847855580538</v>
      </c>
      <c r="H260" s="34">
        <f>SUM(H234:H239,H241:H246,H248:H253,H255:H258)</f>
        <v>148308054</v>
      </c>
      <c r="I260" s="39">
        <f t="shared" si="57"/>
        <v>0.15109378784446151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347612904</v>
      </c>
      <c r="O260" s="39">
        <f t="shared" si="61"/>
        <v>0.35414226640026691</v>
      </c>
      <c r="P260" s="34">
        <f>SUM(P234:P239,P241:P246,P248:P253,P255:P258)</f>
        <v>390391590</v>
      </c>
      <c r="Q260" s="34">
        <f>SUM(Q234:Q239,Q241:Q246,Q248:Q253,Q255:Q258)</f>
        <v>923967132</v>
      </c>
      <c r="R260" s="34">
        <f>SUM(R234:R239,R241:R246,R248:R253,R255:R258)</f>
        <v>923967132</v>
      </c>
      <c r="S260" s="34">
        <f>SUM(S234:S239,S241:S246,S248:S253,S255:S258)</f>
        <v>250727442</v>
      </c>
      <c r="T260" s="39">
        <f t="shared" si="62"/>
        <v>0.27135969810666383</v>
      </c>
      <c r="U260" s="39">
        <f t="shared" si="63"/>
        <v>-0.62010438288386283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4641478</v>
      </c>
      <c r="E263" s="33">
        <v>4641478</v>
      </c>
      <c r="F263" s="33">
        <v>1445378</v>
      </c>
      <c r="G263" s="38">
        <f t="shared" ref="G263:G299" si="64">IF(($D263     =0),0,($F263     /$D263     ))</f>
        <v>0.31140468617970396</v>
      </c>
      <c r="H263" s="33">
        <v>1474076</v>
      </c>
      <c r="I263" s="38">
        <f t="shared" ref="I263:I299" si="65">IF(($D263     =0),0,($H263     /$D263     ))</f>
        <v>0.31758763049183902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2919454</v>
      </c>
      <c r="O263" s="38">
        <f t="shared" ref="O263:O299" si="69">IF(($D263     =0),0,($N263     /$D263     ))</f>
        <v>0.62899231667154298</v>
      </c>
      <c r="P263" s="33">
        <v>1714470</v>
      </c>
      <c r="Q263" s="33">
        <v>3439974</v>
      </c>
      <c r="R263" s="33">
        <v>3439974</v>
      </c>
      <c r="S263" s="33">
        <v>813023</v>
      </c>
      <c r="T263" s="38">
        <f t="shared" ref="T263:T299" si="70">IF(($Q263     =0),0,($S263     /$Q263     ))</f>
        <v>0.23634568168247783</v>
      </c>
      <c r="U263" s="38">
        <f t="shared" ref="U263:U299" si="71">IF(($P263     =0),0,(($H263     /$P263     )-1))</f>
        <v>-0.14021476024660684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52024543</v>
      </c>
      <c r="E264" s="33">
        <v>52024543</v>
      </c>
      <c r="F264" s="33">
        <v>13426535</v>
      </c>
      <c r="G264" s="38">
        <f t="shared" si="64"/>
        <v>0.25808078698548104</v>
      </c>
      <c r="H264" s="33">
        <v>11022782</v>
      </c>
      <c r="I264" s="38">
        <f t="shared" si="65"/>
        <v>0.2118765752541065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24449317</v>
      </c>
      <c r="O264" s="38">
        <f t="shared" si="69"/>
        <v>0.46995736223958756</v>
      </c>
      <c r="P264" s="33">
        <v>26821135</v>
      </c>
      <c r="Q264" s="33">
        <v>34523232</v>
      </c>
      <c r="R264" s="33">
        <v>34523232</v>
      </c>
      <c r="S264" s="33">
        <v>13706231</v>
      </c>
      <c r="T264" s="38">
        <f t="shared" si="70"/>
        <v>0.39701471171644648</v>
      </c>
      <c r="U264" s="38">
        <f t="shared" si="71"/>
        <v>-0.58902626603982267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31496892</v>
      </c>
      <c r="E265" s="33">
        <v>31496892</v>
      </c>
      <c r="F265" s="33">
        <v>11760596</v>
      </c>
      <c r="G265" s="38">
        <f t="shared" si="64"/>
        <v>0.37338909502562984</v>
      </c>
      <c r="H265" s="33">
        <v>11717726</v>
      </c>
      <c r="I265" s="38">
        <f t="shared" si="65"/>
        <v>0.37202800835079219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23478322</v>
      </c>
      <c r="O265" s="38">
        <f t="shared" si="69"/>
        <v>0.74541710337642197</v>
      </c>
      <c r="P265" s="33">
        <v>5040265</v>
      </c>
      <c r="Q265" s="33">
        <v>35596898</v>
      </c>
      <c r="R265" s="33">
        <v>35596898</v>
      </c>
      <c r="S265" s="33">
        <v>1773655</v>
      </c>
      <c r="T265" s="38">
        <f t="shared" si="70"/>
        <v>4.9826111252727692E-2</v>
      </c>
      <c r="U265" s="38">
        <f t="shared" si="71"/>
        <v>1.3248233971824894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88162913</v>
      </c>
      <c r="E267" s="34">
        <f>SUM(E263:E266)</f>
        <v>88162913</v>
      </c>
      <c r="F267" s="34">
        <f>SUM(F263:F266)</f>
        <v>26632509</v>
      </c>
      <c r="G267" s="39">
        <f t="shared" si="64"/>
        <v>0.30208290644842917</v>
      </c>
      <c r="H267" s="34">
        <f>SUM(H263:H266)</f>
        <v>24214584</v>
      </c>
      <c r="I267" s="39">
        <f t="shared" si="65"/>
        <v>0.27465725865931856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50847093</v>
      </c>
      <c r="O267" s="39">
        <f t="shared" si="69"/>
        <v>0.57674016510774773</v>
      </c>
      <c r="P267" s="34">
        <f>SUM(P263:P266)</f>
        <v>33575870</v>
      </c>
      <c r="Q267" s="34">
        <f>SUM(Q263:Q266)</f>
        <v>73560104</v>
      </c>
      <c r="R267" s="34">
        <f>SUM(R263:R266)</f>
        <v>73560104</v>
      </c>
      <c r="S267" s="34">
        <f>SUM(S263:S266)</f>
        <v>16292909</v>
      </c>
      <c r="T267" s="39">
        <f t="shared" si="70"/>
        <v>0.22149110882170586</v>
      </c>
      <c r="U267" s="39">
        <f t="shared" si="71"/>
        <v>-0.27880993106060992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3830950</v>
      </c>
      <c r="E268" s="33">
        <v>3830950</v>
      </c>
      <c r="F268" s="33">
        <v>0</v>
      </c>
      <c r="G268" s="38">
        <f t="shared" si="64"/>
        <v>0</v>
      </c>
      <c r="H268" s="33">
        <v>688054</v>
      </c>
      <c r="I268" s="38">
        <f t="shared" si="65"/>
        <v>0.17960401466999049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688054</v>
      </c>
      <c r="O268" s="38">
        <f t="shared" si="69"/>
        <v>0.17960401466999049</v>
      </c>
      <c r="P268" s="33">
        <v>2147094</v>
      </c>
      <c r="Q268" s="33">
        <v>3652003</v>
      </c>
      <c r="R268" s="33">
        <v>3652003</v>
      </c>
      <c r="S268" s="33">
        <v>765596</v>
      </c>
      <c r="T268" s="38">
        <f t="shared" si="70"/>
        <v>0.20963728671635812</v>
      </c>
      <c r="U268" s="38">
        <f t="shared" si="71"/>
        <v>-0.67954174339828621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13193576</v>
      </c>
      <c r="E269" s="33">
        <v>13193576</v>
      </c>
      <c r="F269" s="33">
        <v>3114876</v>
      </c>
      <c r="G269" s="38">
        <f t="shared" si="64"/>
        <v>0.23609035185002156</v>
      </c>
      <c r="H269" s="33">
        <v>3181640</v>
      </c>
      <c r="I269" s="38">
        <f t="shared" si="65"/>
        <v>0.24115069333742423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6296516</v>
      </c>
      <c r="O269" s="38">
        <f t="shared" si="69"/>
        <v>0.47724104518744576</v>
      </c>
      <c r="P269" s="33">
        <v>5892632</v>
      </c>
      <c r="Q269" s="33">
        <v>12591085</v>
      </c>
      <c r="R269" s="33">
        <v>12591085</v>
      </c>
      <c r="S269" s="33">
        <v>2993139</v>
      </c>
      <c r="T269" s="38">
        <f t="shared" si="70"/>
        <v>0.23771890984772162</v>
      </c>
      <c r="U269" s="38">
        <f t="shared" si="71"/>
        <v>-0.46006470453271131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2208413</v>
      </c>
      <c r="E270" s="33">
        <v>2208413</v>
      </c>
      <c r="F270" s="33">
        <v>757048</v>
      </c>
      <c r="G270" s="38">
        <f t="shared" si="64"/>
        <v>0.34280182194181974</v>
      </c>
      <c r="H270" s="33">
        <v>358284</v>
      </c>
      <c r="I270" s="38">
        <f t="shared" si="65"/>
        <v>0.16223595858202247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1115332</v>
      </c>
      <c r="O270" s="38">
        <f t="shared" si="69"/>
        <v>0.50503778052384218</v>
      </c>
      <c r="P270" s="33">
        <v>101623</v>
      </c>
      <c r="Q270" s="33">
        <v>2136002</v>
      </c>
      <c r="R270" s="33">
        <v>2136002</v>
      </c>
      <c r="S270" s="33">
        <v>73801</v>
      </c>
      <c r="T270" s="38">
        <f t="shared" si="70"/>
        <v>3.4550997611425459E-2</v>
      </c>
      <c r="U270" s="38">
        <f t="shared" si="71"/>
        <v>2.525619200377867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14309912</v>
      </c>
      <c r="E271" s="33">
        <v>14309912</v>
      </c>
      <c r="F271" s="33">
        <v>1582312</v>
      </c>
      <c r="G271" s="38">
        <f t="shared" si="64"/>
        <v>0.11057454441369031</v>
      </c>
      <c r="H271" s="33">
        <v>1564939</v>
      </c>
      <c r="I271" s="38">
        <f t="shared" si="65"/>
        <v>0.10936049082621892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3147251</v>
      </c>
      <c r="O271" s="38">
        <f t="shared" si="69"/>
        <v>0.21993503523990923</v>
      </c>
      <c r="P271" s="33">
        <v>2547169</v>
      </c>
      <c r="Q271" s="33">
        <v>9791583</v>
      </c>
      <c r="R271" s="33">
        <v>9791583</v>
      </c>
      <c r="S271" s="33">
        <v>1280219</v>
      </c>
      <c r="T271" s="38">
        <f t="shared" si="70"/>
        <v>0.1307468874031911</v>
      </c>
      <c r="U271" s="38">
        <f t="shared" si="71"/>
        <v>-0.38561634504816922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9254500</v>
      </c>
      <c r="E272" s="33">
        <v>9254500</v>
      </c>
      <c r="F272" s="33">
        <v>1086752</v>
      </c>
      <c r="G272" s="38">
        <f t="shared" si="64"/>
        <v>0.11742957480144794</v>
      </c>
      <c r="H272" s="33">
        <v>1064956</v>
      </c>
      <c r="I272" s="38">
        <f t="shared" si="65"/>
        <v>0.11507439623966718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2151708</v>
      </c>
      <c r="O272" s="38">
        <f t="shared" si="69"/>
        <v>0.23250397104111514</v>
      </c>
      <c r="P272" s="33">
        <v>2022552</v>
      </c>
      <c r="Q272" s="33">
        <v>8826700</v>
      </c>
      <c r="R272" s="33">
        <v>8826700</v>
      </c>
      <c r="S272" s="33">
        <v>999932</v>
      </c>
      <c r="T272" s="38">
        <f t="shared" si="70"/>
        <v>0.11328491961888361</v>
      </c>
      <c r="U272" s="38">
        <f t="shared" si="71"/>
        <v>-0.47345927323500214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2530304</v>
      </c>
      <c r="E273" s="33">
        <v>2530304</v>
      </c>
      <c r="F273" s="33">
        <v>567384</v>
      </c>
      <c r="G273" s="38">
        <f t="shared" si="64"/>
        <v>0.22423550687980576</v>
      </c>
      <c r="H273" s="33">
        <v>547647</v>
      </c>
      <c r="I273" s="38">
        <f t="shared" si="65"/>
        <v>0.21643525837211655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1115031</v>
      </c>
      <c r="O273" s="38">
        <f t="shared" si="69"/>
        <v>0.44067076525192228</v>
      </c>
      <c r="P273" s="33">
        <v>1497056</v>
      </c>
      <c r="Q273" s="33">
        <v>2724560</v>
      </c>
      <c r="R273" s="33">
        <v>2724560</v>
      </c>
      <c r="S273" s="33">
        <v>991236</v>
      </c>
      <c r="T273" s="38">
        <f t="shared" si="70"/>
        <v>0.36381507472766245</v>
      </c>
      <c r="U273" s="38">
        <f t="shared" si="71"/>
        <v>-0.63418402518008676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45327655</v>
      </c>
      <c r="E275" s="34">
        <f>SUM(E268:E274)</f>
        <v>45327655</v>
      </c>
      <c r="F275" s="34">
        <f>SUM(F268:F274)</f>
        <v>7108372</v>
      </c>
      <c r="G275" s="39">
        <f t="shared" si="64"/>
        <v>0.15682196663383535</v>
      </c>
      <c r="H275" s="34">
        <f>SUM(H268:H274)</f>
        <v>7405520</v>
      </c>
      <c r="I275" s="39">
        <f t="shared" si="65"/>
        <v>0.16337752305959793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14513892</v>
      </c>
      <c r="O275" s="39">
        <f t="shared" si="69"/>
        <v>0.32019948969343331</v>
      </c>
      <c r="P275" s="34">
        <f>SUM(P268:P274)</f>
        <v>14208126</v>
      </c>
      <c r="Q275" s="34">
        <f>SUM(Q268:Q274)</f>
        <v>39721933</v>
      </c>
      <c r="R275" s="34">
        <f>SUM(R268:R274)</f>
        <v>39721933</v>
      </c>
      <c r="S275" s="34">
        <f>SUM(S268:S274)</f>
        <v>7103923</v>
      </c>
      <c r="T275" s="39">
        <f t="shared" si="70"/>
        <v>0.17884132174534406</v>
      </c>
      <c r="U275" s="39">
        <f t="shared" si="71"/>
        <v>-0.47878277543428316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4230300</v>
      </c>
      <c r="E276" s="33">
        <v>4230300</v>
      </c>
      <c r="F276" s="33">
        <v>819647</v>
      </c>
      <c r="G276" s="38">
        <f t="shared" si="64"/>
        <v>0.19375623478240314</v>
      </c>
      <c r="H276" s="33">
        <v>885545</v>
      </c>
      <c r="I276" s="38">
        <f t="shared" si="65"/>
        <v>0.20933385339101246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1705192</v>
      </c>
      <c r="O276" s="38">
        <f t="shared" si="69"/>
        <v>0.40309008817341557</v>
      </c>
      <c r="P276" s="33">
        <v>1989144</v>
      </c>
      <c r="Q276" s="33">
        <v>4792715</v>
      </c>
      <c r="R276" s="33">
        <v>4792715</v>
      </c>
      <c r="S276" s="33">
        <v>1122019</v>
      </c>
      <c r="T276" s="38">
        <f t="shared" si="70"/>
        <v>0.23410926792016634</v>
      </c>
      <c r="U276" s="38">
        <f t="shared" si="71"/>
        <v>-0.55481101418499623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13327753</v>
      </c>
      <c r="E277" s="33">
        <v>13327753</v>
      </c>
      <c r="F277" s="33">
        <v>2714358</v>
      </c>
      <c r="G277" s="38">
        <f t="shared" si="64"/>
        <v>0.20366208767524427</v>
      </c>
      <c r="H277" s="33">
        <v>2711991</v>
      </c>
      <c r="I277" s="38">
        <f t="shared" si="65"/>
        <v>0.2034844883454848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5426349</v>
      </c>
      <c r="O277" s="38">
        <f t="shared" si="69"/>
        <v>0.40714657602072907</v>
      </c>
      <c r="P277" s="33">
        <v>4959629</v>
      </c>
      <c r="Q277" s="33">
        <v>14355902</v>
      </c>
      <c r="R277" s="33">
        <v>14355902</v>
      </c>
      <c r="S277" s="33">
        <v>2481136</v>
      </c>
      <c r="T277" s="38">
        <f t="shared" si="70"/>
        <v>0.17283038014608904</v>
      </c>
      <c r="U277" s="38">
        <f t="shared" si="71"/>
        <v>-0.45318672021637108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25498334</v>
      </c>
      <c r="E278" s="33">
        <v>25498334</v>
      </c>
      <c r="F278" s="33">
        <v>16630381</v>
      </c>
      <c r="G278" s="38">
        <f t="shared" si="64"/>
        <v>0.65221441526336588</v>
      </c>
      <c r="H278" s="33">
        <v>13745803</v>
      </c>
      <c r="I278" s="38">
        <f t="shared" si="65"/>
        <v>0.53908631834534759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30376184</v>
      </c>
      <c r="O278" s="38">
        <f t="shared" si="69"/>
        <v>1.1913007336087134</v>
      </c>
      <c r="P278" s="33">
        <v>15586027</v>
      </c>
      <c r="Q278" s="33">
        <v>36789723</v>
      </c>
      <c r="R278" s="33">
        <v>36789723</v>
      </c>
      <c r="S278" s="33">
        <v>7123827</v>
      </c>
      <c r="T278" s="38">
        <f t="shared" si="70"/>
        <v>0.19363633153747856</v>
      </c>
      <c r="U278" s="38">
        <f t="shared" si="71"/>
        <v>-0.11806883178118455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2299880</v>
      </c>
      <c r="E279" s="33">
        <v>2299880</v>
      </c>
      <c r="F279" s="33">
        <v>101947</v>
      </c>
      <c r="G279" s="38">
        <f t="shared" si="64"/>
        <v>4.4327095326712695E-2</v>
      </c>
      <c r="H279" s="33">
        <v>578379</v>
      </c>
      <c r="I279" s="38">
        <f t="shared" si="65"/>
        <v>0.2514822512478912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680326</v>
      </c>
      <c r="O279" s="38">
        <f t="shared" si="69"/>
        <v>0.29580934657460389</v>
      </c>
      <c r="P279" s="33">
        <v>1047768</v>
      </c>
      <c r="Q279" s="33">
        <v>1346057</v>
      </c>
      <c r="R279" s="33">
        <v>1346057</v>
      </c>
      <c r="S279" s="33">
        <v>-165614</v>
      </c>
      <c r="T279" s="38">
        <f t="shared" si="70"/>
        <v>-0.12303639444689192</v>
      </c>
      <c r="U279" s="38">
        <f t="shared" si="71"/>
        <v>-0.44798944041047251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4014424</v>
      </c>
      <c r="E280" s="33">
        <v>4014424</v>
      </c>
      <c r="F280" s="33">
        <v>731883</v>
      </c>
      <c r="G280" s="38">
        <f t="shared" si="64"/>
        <v>0.18231332813873175</v>
      </c>
      <c r="H280" s="33">
        <v>722115</v>
      </c>
      <c r="I280" s="38">
        <f t="shared" si="65"/>
        <v>0.17988010235092258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1453998</v>
      </c>
      <c r="O280" s="38">
        <f t="shared" si="69"/>
        <v>0.3621934304896543</v>
      </c>
      <c r="P280" s="33">
        <v>1159214</v>
      </c>
      <c r="Q280" s="33">
        <v>3989650</v>
      </c>
      <c r="R280" s="33">
        <v>3989650</v>
      </c>
      <c r="S280" s="33">
        <v>1159214</v>
      </c>
      <c r="T280" s="38">
        <f t="shared" si="70"/>
        <v>0.29055531186946221</v>
      </c>
      <c r="U280" s="38">
        <f t="shared" si="71"/>
        <v>-0.3770649767859946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4339971</v>
      </c>
      <c r="E281" s="33">
        <v>4339971</v>
      </c>
      <c r="F281" s="33">
        <v>766848</v>
      </c>
      <c r="G281" s="38">
        <f t="shared" si="64"/>
        <v>0.17669426823358958</v>
      </c>
      <c r="H281" s="33">
        <v>681191</v>
      </c>
      <c r="I281" s="38">
        <f t="shared" si="65"/>
        <v>0.15695750040726078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1448039</v>
      </c>
      <c r="O281" s="38">
        <f t="shared" si="69"/>
        <v>0.33365176864085039</v>
      </c>
      <c r="P281" s="33">
        <v>-27092</v>
      </c>
      <c r="Q281" s="33">
        <v>-764000</v>
      </c>
      <c r="R281" s="33">
        <v>-764000</v>
      </c>
      <c r="S281" s="33">
        <v>-15991</v>
      </c>
      <c r="T281" s="38">
        <f t="shared" si="70"/>
        <v>2.0930628272251308E-2</v>
      </c>
      <c r="U281" s="38">
        <f t="shared" si="71"/>
        <v>-26.143621733353019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12383383</v>
      </c>
      <c r="E282" s="33">
        <v>12383383</v>
      </c>
      <c r="F282" s="33">
        <v>5988276</v>
      </c>
      <c r="G282" s="38">
        <f t="shared" si="64"/>
        <v>0.48357351137407284</v>
      </c>
      <c r="H282" s="33">
        <v>1565418</v>
      </c>
      <c r="I282" s="38">
        <f t="shared" si="65"/>
        <v>0.12641279043053097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7553694</v>
      </c>
      <c r="O282" s="38">
        <f t="shared" si="69"/>
        <v>0.60998630180460378</v>
      </c>
      <c r="P282" s="33">
        <v>7133174</v>
      </c>
      <c r="Q282" s="33">
        <v>9277900</v>
      </c>
      <c r="R282" s="33">
        <v>9277900</v>
      </c>
      <c r="S282" s="33">
        <v>4669683</v>
      </c>
      <c r="T282" s="38">
        <f t="shared" si="70"/>
        <v>0.50331249528449329</v>
      </c>
      <c r="U282" s="38">
        <f t="shared" si="71"/>
        <v>-0.78054397663648745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8616959</v>
      </c>
      <c r="E283" s="33">
        <v>8616959</v>
      </c>
      <c r="F283" s="33">
        <v>804403</v>
      </c>
      <c r="G283" s="38">
        <f t="shared" si="64"/>
        <v>9.3351146268654636E-2</v>
      </c>
      <c r="H283" s="33">
        <v>753730</v>
      </c>
      <c r="I283" s="38">
        <f t="shared" si="65"/>
        <v>8.7470533398151251E-2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1558133</v>
      </c>
      <c r="O283" s="38">
        <f t="shared" si="69"/>
        <v>0.1808216796668059</v>
      </c>
      <c r="P283" s="33">
        <v>4800153</v>
      </c>
      <c r="Q283" s="33">
        <v>4520936</v>
      </c>
      <c r="R283" s="33">
        <v>4520936</v>
      </c>
      <c r="S283" s="33">
        <v>3492476</v>
      </c>
      <c r="T283" s="38">
        <f t="shared" si="70"/>
        <v>0.77251170996448526</v>
      </c>
      <c r="U283" s="38">
        <f t="shared" si="71"/>
        <v>-0.84297792174541097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74711004</v>
      </c>
      <c r="E285" s="34">
        <f>SUM(E276:E284)</f>
        <v>74711004</v>
      </c>
      <c r="F285" s="34">
        <f>SUM(F276:F284)</f>
        <v>28557743</v>
      </c>
      <c r="G285" s="39">
        <f t="shared" si="64"/>
        <v>0.38224279518449517</v>
      </c>
      <c r="H285" s="34">
        <f>SUM(H276:H284)</f>
        <v>21644172</v>
      </c>
      <c r="I285" s="39">
        <f t="shared" si="65"/>
        <v>0.28970527554414877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50201915</v>
      </c>
      <c r="O285" s="39">
        <f t="shared" si="69"/>
        <v>0.67194807072864393</v>
      </c>
      <c r="P285" s="34">
        <f>SUM(P276:P284)</f>
        <v>36648017</v>
      </c>
      <c r="Q285" s="34">
        <f>SUM(Q276:Q284)</f>
        <v>74308883</v>
      </c>
      <c r="R285" s="34">
        <f>SUM(R276:R284)</f>
        <v>74308883</v>
      </c>
      <c r="S285" s="34">
        <f>SUM(S276:S284)</f>
        <v>19866750</v>
      </c>
      <c r="T285" s="39">
        <f t="shared" si="70"/>
        <v>0.26735363523093197</v>
      </c>
      <c r="U285" s="39">
        <f t="shared" si="71"/>
        <v>-0.40940400677068012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15235219</v>
      </c>
      <c r="E286" s="33">
        <v>15235219</v>
      </c>
      <c r="F286" s="33">
        <v>2756133</v>
      </c>
      <c r="G286" s="38">
        <f t="shared" si="64"/>
        <v>0.18090537457978123</v>
      </c>
      <c r="H286" s="33">
        <v>3708282</v>
      </c>
      <c r="I286" s="38">
        <f t="shared" si="65"/>
        <v>0.24340194912852911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6464415</v>
      </c>
      <c r="O286" s="38">
        <f t="shared" si="69"/>
        <v>0.42430732370831031</v>
      </c>
      <c r="P286" s="33">
        <v>4282411</v>
      </c>
      <c r="Q286" s="33">
        <v>14356954</v>
      </c>
      <c r="R286" s="33">
        <v>14356954</v>
      </c>
      <c r="S286" s="33">
        <v>1097865</v>
      </c>
      <c r="T286" s="38">
        <f t="shared" si="70"/>
        <v>7.6469214848776418E-2</v>
      </c>
      <c r="U286" s="38">
        <f t="shared" si="71"/>
        <v>-0.13406676752885227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2878530</v>
      </c>
      <c r="E287" s="33">
        <v>2878530</v>
      </c>
      <c r="F287" s="33">
        <v>366877</v>
      </c>
      <c r="G287" s="38">
        <f t="shared" si="64"/>
        <v>0.12745290130726447</v>
      </c>
      <c r="H287" s="33">
        <v>1508070</v>
      </c>
      <c r="I287" s="38">
        <f t="shared" si="65"/>
        <v>0.52390282540046484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1874947</v>
      </c>
      <c r="O287" s="38">
        <f t="shared" si="69"/>
        <v>0.65135572670772934</v>
      </c>
      <c r="P287" s="33">
        <v>2332614</v>
      </c>
      <c r="Q287" s="33">
        <v>2770481</v>
      </c>
      <c r="R287" s="33">
        <v>2770481</v>
      </c>
      <c r="S287" s="33">
        <v>1337920</v>
      </c>
      <c r="T287" s="38">
        <f t="shared" si="70"/>
        <v>0.48291975292377026</v>
      </c>
      <c r="U287" s="38">
        <f t="shared" si="71"/>
        <v>-0.35348497436781223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22496391</v>
      </c>
      <c r="E288" s="33">
        <v>22496391</v>
      </c>
      <c r="F288" s="33">
        <v>3536549</v>
      </c>
      <c r="G288" s="38">
        <f t="shared" si="64"/>
        <v>0.15720517126502648</v>
      </c>
      <c r="H288" s="33">
        <v>3890106</v>
      </c>
      <c r="I288" s="38">
        <f t="shared" si="65"/>
        <v>0.17292133658238781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7426655</v>
      </c>
      <c r="O288" s="38">
        <f t="shared" si="69"/>
        <v>0.33012650784741426</v>
      </c>
      <c r="P288" s="33">
        <v>10145328</v>
      </c>
      <c r="Q288" s="33">
        <v>22793006</v>
      </c>
      <c r="R288" s="33">
        <v>22793006</v>
      </c>
      <c r="S288" s="33">
        <v>5486800</v>
      </c>
      <c r="T288" s="38">
        <f t="shared" si="70"/>
        <v>0.24072296563252779</v>
      </c>
      <c r="U288" s="38">
        <f t="shared" si="71"/>
        <v>-0.61656183023358135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8003981</v>
      </c>
      <c r="E289" s="33">
        <v>8003981</v>
      </c>
      <c r="F289" s="33">
        <v>738347</v>
      </c>
      <c r="G289" s="38">
        <f t="shared" si="64"/>
        <v>9.2247470352565808E-2</v>
      </c>
      <c r="H289" s="33">
        <v>754214</v>
      </c>
      <c r="I289" s="38">
        <f t="shared" si="65"/>
        <v>9.4229858866481567E-2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1492561</v>
      </c>
      <c r="O289" s="38">
        <f t="shared" si="69"/>
        <v>0.18647732921904736</v>
      </c>
      <c r="P289" s="33">
        <v>3312387</v>
      </c>
      <c r="Q289" s="33">
        <v>4373919</v>
      </c>
      <c r="R289" s="33">
        <v>4373919</v>
      </c>
      <c r="S289" s="33">
        <v>1651106</v>
      </c>
      <c r="T289" s="38">
        <f t="shared" si="70"/>
        <v>0.37748892926457944</v>
      </c>
      <c r="U289" s="38">
        <f t="shared" si="71"/>
        <v>-0.77230498730975583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49086984</v>
      </c>
      <c r="E290" s="33">
        <v>49086984</v>
      </c>
      <c r="F290" s="33">
        <v>11390762</v>
      </c>
      <c r="G290" s="38">
        <f t="shared" si="64"/>
        <v>0.23205259463486289</v>
      </c>
      <c r="H290" s="33">
        <v>11632818</v>
      </c>
      <c r="I290" s="38">
        <f t="shared" si="65"/>
        <v>0.23698375927924192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23023580</v>
      </c>
      <c r="O290" s="38">
        <f t="shared" si="69"/>
        <v>0.46903635391410481</v>
      </c>
      <c r="P290" s="33">
        <v>21379164</v>
      </c>
      <c r="Q290" s="33">
        <v>42090868</v>
      </c>
      <c r="R290" s="33">
        <v>42090868</v>
      </c>
      <c r="S290" s="33">
        <v>10705364</v>
      </c>
      <c r="T290" s="38">
        <f t="shared" si="70"/>
        <v>0.25433934980860934</v>
      </c>
      <c r="U290" s="38">
        <f t="shared" si="71"/>
        <v>-0.45588059476974874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97701105</v>
      </c>
      <c r="E292" s="34">
        <f>SUM(E286:E291)</f>
        <v>97701105</v>
      </c>
      <c r="F292" s="34">
        <f>SUM(F286:F291)</f>
        <v>18788668</v>
      </c>
      <c r="G292" s="39">
        <f t="shared" si="64"/>
        <v>0.19230763050223434</v>
      </c>
      <c r="H292" s="34">
        <f>SUM(H286:H291)</f>
        <v>21493490</v>
      </c>
      <c r="I292" s="39">
        <f t="shared" si="65"/>
        <v>0.21999229179649504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40282158</v>
      </c>
      <c r="O292" s="39">
        <f t="shared" si="69"/>
        <v>0.41229992229872936</v>
      </c>
      <c r="P292" s="34">
        <f>SUM(P286:P291)</f>
        <v>41451904</v>
      </c>
      <c r="Q292" s="34">
        <f>SUM(Q286:Q291)</f>
        <v>86385228</v>
      </c>
      <c r="R292" s="34">
        <f>SUM(R286:R291)</f>
        <v>86385228</v>
      </c>
      <c r="S292" s="34">
        <f>SUM(S286:S291)</f>
        <v>20279055</v>
      </c>
      <c r="T292" s="39">
        <f t="shared" si="70"/>
        <v>0.23475142069428814</v>
      </c>
      <c r="U292" s="39">
        <f t="shared" si="71"/>
        <v>-0.48148364909848296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86848456</v>
      </c>
      <c r="E293" s="33">
        <v>86848456</v>
      </c>
      <c r="F293" s="33">
        <v>23645424</v>
      </c>
      <c r="G293" s="38">
        <f t="shared" si="64"/>
        <v>0.27226072965534354</v>
      </c>
      <c r="H293" s="33">
        <v>24142441</v>
      </c>
      <c r="I293" s="38">
        <f t="shared" si="65"/>
        <v>0.2779835372087674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47787865</v>
      </c>
      <c r="O293" s="38">
        <f t="shared" si="69"/>
        <v>0.55024426686411099</v>
      </c>
      <c r="P293" s="33">
        <v>44054327</v>
      </c>
      <c r="Q293" s="33">
        <v>82175415</v>
      </c>
      <c r="R293" s="33">
        <v>82175415</v>
      </c>
      <c r="S293" s="33">
        <v>21831138</v>
      </c>
      <c r="T293" s="38">
        <f t="shared" si="70"/>
        <v>0.26566507756608226</v>
      </c>
      <c r="U293" s="38">
        <f t="shared" si="71"/>
        <v>-0.4519847959543225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34470432</v>
      </c>
      <c r="E294" s="33">
        <v>34470432</v>
      </c>
      <c r="F294" s="33">
        <v>1826820</v>
      </c>
      <c r="G294" s="38">
        <f t="shared" si="64"/>
        <v>5.2996724845223872E-2</v>
      </c>
      <c r="H294" s="33">
        <v>1893842</v>
      </c>
      <c r="I294" s="38">
        <f t="shared" si="65"/>
        <v>5.4941057889845997E-2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3720662</v>
      </c>
      <c r="O294" s="38">
        <f t="shared" si="69"/>
        <v>0.10793778273506988</v>
      </c>
      <c r="P294" s="33">
        <v>2856660</v>
      </c>
      <c r="Q294" s="33">
        <v>5479726</v>
      </c>
      <c r="R294" s="33">
        <v>5479726</v>
      </c>
      <c r="S294" s="33">
        <v>1550809</v>
      </c>
      <c r="T294" s="38">
        <f t="shared" si="70"/>
        <v>0.28300849349036794</v>
      </c>
      <c r="U294" s="38">
        <f t="shared" si="71"/>
        <v>-0.33704326031099252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7267824</v>
      </c>
      <c r="E295" s="33">
        <v>7267824</v>
      </c>
      <c r="F295" s="33">
        <v>2144841</v>
      </c>
      <c r="G295" s="38">
        <f t="shared" si="64"/>
        <v>0.29511460376585896</v>
      </c>
      <c r="H295" s="33">
        <v>1921804</v>
      </c>
      <c r="I295" s="38">
        <f t="shared" si="65"/>
        <v>0.26442632622914369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4066645</v>
      </c>
      <c r="O295" s="38">
        <f t="shared" si="69"/>
        <v>0.5595409299950026</v>
      </c>
      <c r="P295" s="33">
        <v>2755552</v>
      </c>
      <c r="Q295" s="33">
        <v>9388223</v>
      </c>
      <c r="R295" s="33">
        <v>9388223</v>
      </c>
      <c r="S295" s="33">
        <v>1076896</v>
      </c>
      <c r="T295" s="38">
        <f t="shared" si="70"/>
        <v>0.11470711763024802</v>
      </c>
      <c r="U295" s="38">
        <f t="shared" si="71"/>
        <v>-0.30257022912287623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33424633</v>
      </c>
      <c r="E296" s="33">
        <v>33424633</v>
      </c>
      <c r="F296" s="33">
        <v>6590883</v>
      </c>
      <c r="G296" s="38">
        <f t="shared" si="64"/>
        <v>0.19718639842657359</v>
      </c>
      <c r="H296" s="33">
        <v>4320983</v>
      </c>
      <c r="I296" s="38">
        <f t="shared" si="65"/>
        <v>0.129275405955841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10911866</v>
      </c>
      <c r="O296" s="38">
        <f t="shared" si="69"/>
        <v>0.32646180438241462</v>
      </c>
      <c r="P296" s="33">
        <v>11770039</v>
      </c>
      <c r="Q296" s="33">
        <v>23049267</v>
      </c>
      <c r="R296" s="33">
        <v>23049267</v>
      </c>
      <c r="S296" s="33">
        <v>5398285</v>
      </c>
      <c r="T296" s="38">
        <f t="shared" si="70"/>
        <v>0.23420636326526131</v>
      </c>
      <c r="U296" s="38">
        <f t="shared" si="71"/>
        <v>-0.63288286470418664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162011345</v>
      </c>
      <c r="E298" s="34">
        <f>SUM(E293:E297)</f>
        <v>162011345</v>
      </c>
      <c r="F298" s="34">
        <f>SUM(F293:F297)</f>
        <v>34207968</v>
      </c>
      <c r="G298" s="39">
        <f t="shared" si="64"/>
        <v>0.21114550959378803</v>
      </c>
      <c r="H298" s="34">
        <f>SUM(H293:H297)</f>
        <v>32279070</v>
      </c>
      <c r="I298" s="39">
        <f t="shared" si="65"/>
        <v>0.19923956559955724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66487038</v>
      </c>
      <c r="O298" s="39">
        <f t="shared" si="69"/>
        <v>0.41038507519334527</v>
      </c>
      <c r="P298" s="34">
        <f>SUM(P293:P297)</f>
        <v>61436578</v>
      </c>
      <c r="Q298" s="34">
        <f>SUM(Q293:Q297)</f>
        <v>120092631</v>
      </c>
      <c r="R298" s="34">
        <f>SUM(R293:R297)</f>
        <v>120092631</v>
      </c>
      <c r="S298" s="34">
        <f>SUM(S293:S297)</f>
        <v>29857128</v>
      </c>
      <c r="T298" s="39">
        <f t="shared" si="70"/>
        <v>0.24861748594716024</v>
      </c>
      <c r="U298" s="39">
        <f t="shared" si="71"/>
        <v>-0.47459524845280288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467914022</v>
      </c>
      <c r="E299" s="34">
        <f>SUM(E263:E266,E268:E274,E276:E284,E286:E291,E293:E297)</f>
        <v>467914022</v>
      </c>
      <c r="F299" s="34">
        <f>SUM(F263:F266,F268:F274,F276:F284,F286:F291,F293:F297)</f>
        <v>115295260</v>
      </c>
      <c r="G299" s="39">
        <f t="shared" si="64"/>
        <v>0.24640266070077294</v>
      </c>
      <c r="H299" s="34">
        <f>SUM(H263:H266,H268:H274,H276:H284,H286:H291,H293:H297)</f>
        <v>107036836</v>
      </c>
      <c r="I299" s="39">
        <f t="shared" si="65"/>
        <v>0.22875321312768865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222332096</v>
      </c>
      <c r="O299" s="39">
        <f t="shared" si="69"/>
        <v>0.47515587382846158</v>
      </c>
      <c r="P299" s="34">
        <f>SUM(P263:P266,P268:P274,P276:P284,P286:P291,P293:P297)</f>
        <v>187320495</v>
      </c>
      <c r="Q299" s="34">
        <f>SUM(Q263:Q266,Q268:Q274,Q276:Q284,Q286:Q291,Q293:Q297)</f>
        <v>394068779</v>
      </c>
      <c r="R299" s="34">
        <f>SUM(R263:R266,R268:R274,R276:R284,R286:R291,R293:R297)</f>
        <v>394068779</v>
      </c>
      <c r="S299" s="34">
        <f>SUM(S263:S266,S268:S274,S276:S284,S286:S291,S293:S297)</f>
        <v>93399765</v>
      </c>
      <c r="T299" s="39">
        <f t="shared" si="70"/>
        <v>0.2370138665565282</v>
      </c>
      <c r="U299" s="39">
        <f t="shared" si="71"/>
        <v>-0.42858982942576573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1939939005</v>
      </c>
      <c r="E302" s="33">
        <v>1939939005</v>
      </c>
      <c r="F302" s="33">
        <v>432449533</v>
      </c>
      <c r="G302" s="38">
        <f t="shared" ref="G302:G339" si="72">IF(($D302     =0),0,($F302     /$D302     ))</f>
        <v>0.22291913915097553</v>
      </c>
      <c r="H302" s="33">
        <v>474428581</v>
      </c>
      <c r="I302" s="38">
        <f t="shared" ref="I302:I339" si="73">IF(($D302     =0),0,($H302     /$D302     ))</f>
        <v>0.24455850404430629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906878114</v>
      </c>
      <c r="O302" s="38">
        <f t="shared" ref="O302:O339" si="77">IF(($D302     =0),0,($N302     /$D302     ))</f>
        <v>0.46747764319528179</v>
      </c>
      <c r="P302" s="33">
        <v>845629700</v>
      </c>
      <c r="Q302" s="33">
        <v>1673959939</v>
      </c>
      <c r="R302" s="33">
        <v>1673959939</v>
      </c>
      <c r="S302" s="33">
        <v>447411354</v>
      </c>
      <c r="T302" s="38">
        <f t="shared" ref="T302:T339" si="78">IF(($Q302     =0),0,($S302     /$Q302     ))</f>
        <v>0.26727721708040231</v>
      </c>
      <c r="U302" s="38">
        <f t="shared" ref="U302:U339" si="79">IF(($P302     =0),0,(($H302     /$P302     )-1))</f>
        <v>-0.43896414589033472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1939939005</v>
      </c>
      <c r="E303" s="34">
        <f>E302</f>
        <v>1939939005</v>
      </c>
      <c r="F303" s="34">
        <f>F302</f>
        <v>432449533</v>
      </c>
      <c r="G303" s="39">
        <f t="shared" si="72"/>
        <v>0.22291913915097553</v>
      </c>
      <c r="H303" s="34">
        <f>H302</f>
        <v>474428581</v>
      </c>
      <c r="I303" s="39">
        <f t="shared" si="73"/>
        <v>0.24455850404430629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906878114</v>
      </c>
      <c r="O303" s="39">
        <f t="shared" si="77"/>
        <v>0.46747764319528179</v>
      </c>
      <c r="P303" s="34">
        <f>P302</f>
        <v>845629700</v>
      </c>
      <c r="Q303" s="34">
        <f>Q302</f>
        <v>1673959939</v>
      </c>
      <c r="R303" s="34">
        <f>R302</f>
        <v>1673959939</v>
      </c>
      <c r="S303" s="34">
        <f>S302</f>
        <v>447411354</v>
      </c>
      <c r="T303" s="39">
        <f t="shared" si="78"/>
        <v>0.26727721708040231</v>
      </c>
      <c r="U303" s="39">
        <f t="shared" si="79"/>
        <v>-0.43896414589033472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23499392</v>
      </c>
      <c r="E304" s="33">
        <v>23499392</v>
      </c>
      <c r="F304" s="33">
        <v>5419591</v>
      </c>
      <c r="G304" s="38">
        <f t="shared" si="72"/>
        <v>0.23062686047366673</v>
      </c>
      <c r="H304" s="33">
        <v>5678379</v>
      </c>
      <c r="I304" s="38">
        <f t="shared" si="73"/>
        <v>0.24163940071300569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11097970</v>
      </c>
      <c r="O304" s="38">
        <f t="shared" si="77"/>
        <v>0.47226626118667242</v>
      </c>
      <c r="P304" s="33">
        <v>8901603</v>
      </c>
      <c r="Q304" s="33">
        <v>17500638</v>
      </c>
      <c r="R304" s="33">
        <v>17500638</v>
      </c>
      <c r="S304" s="33">
        <v>4494310</v>
      </c>
      <c r="T304" s="38">
        <f t="shared" si="78"/>
        <v>0.25680835178694628</v>
      </c>
      <c r="U304" s="38">
        <f t="shared" si="79"/>
        <v>-0.36209478225438718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22134630</v>
      </c>
      <c r="E305" s="33">
        <v>22134630</v>
      </c>
      <c r="F305" s="33">
        <v>14445699</v>
      </c>
      <c r="G305" s="38">
        <f t="shared" si="72"/>
        <v>0.65262888966293997</v>
      </c>
      <c r="H305" s="33">
        <v>3123706</v>
      </c>
      <c r="I305" s="38">
        <f t="shared" si="73"/>
        <v>0.14112302758166728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17569405</v>
      </c>
      <c r="O305" s="38">
        <f t="shared" si="77"/>
        <v>0.79375191724460725</v>
      </c>
      <c r="P305" s="33">
        <v>17120339</v>
      </c>
      <c r="Q305" s="33">
        <v>22693443</v>
      </c>
      <c r="R305" s="33">
        <v>22693443</v>
      </c>
      <c r="S305" s="33">
        <v>3813789</v>
      </c>
      <c r="T305" s="38">
        <f t="shared" si="78"/>
        <v>0.16805686999544317</v>
      </c>
      <c r="U305" s="38">
        <f t="shared" si="79"/>
        <v>-0.81754415026478156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16495522</v>
      </c>
      <c r="E306" s="33">
        <v>15843348</v>
      </c>
      <c r="F306" s="33">
        <v>3911260</v>
      </c>
      <c r="G306" s="38">
        <f t="shared" si="72"/>
        <v>0.23711041093455545</v>
      </c>
      <c r="H306" s="33">
        <v>3902511</v>
      </c>
      <c r="I306" s="38">
        <f t="shared" si="73"/>
        <v>0.23658002456666724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7813771</v>
      </c>
      <c r="O306" s="38">
        <f t="shared" si="77"/>
        <v>0.4736904355012227</v>
      </c>
      <c r="P306" s="33">
        <v>7225416</v>
      </c>
      <c r="Q306" s="33">
        <v>17688000</v>
      </c>
      <c r="R306" s="33">
        <v>17688000</v>
      </c>
      <c r="S306" s="33">
        <v>3562835</v>
      </c>
      <c r="T306" s="38">
        <f t="shared" si="78"/>
        <v>0.20142667345092719</v>
      </c>
      <c r="U306" s="38">
        <f t="shared" si="79"/>
        <v>-0.45989116751201586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100318211</v>
      </c>
      <c r="E307" s="33">
        <v>100318211</v>
      </c>
      <c r="F307" s="33">
        <v>28389121</v>
      </c>
      <c r="G307" s="38">
        <f t="shared" si="72"/>
        <v>0.28299070245580837</v>
      </c>
      <c r="H307" s="33">
        <v>20677910</v>
      </c>
      <c r="I307" s="38">
        <f t="shared" si="73"/>
        <v>0.20612319332528767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49067031</v>
      </c>
      <c r="O307" s="38">
        <f t="shared" si="77"/>
        <v>0.48911389578109604</v>
      </c>
      <c r="P307" s="33">
        <v>49071651</v>
      </c>
      <c r="Q307" s="33">
        <v>96075174</v>
      </c>
      <c r="R307" s="33">
        <v>96075174</v>
      </c>
      <c r="S307" s="33">
        <v>23743328</v>
      </c>
      <c r="T307" s="38">
        <f t="shared" si="78"/>
        <v>0.24713281289503572</v>
      </c>
      <c r="U307" s="38">
        <f t="shared" si="79"/>
        <v>-0.57861800900075688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71465092</v>
      </c>
      <c r="E308" s="33">
        <v>72455092</v>
      </c>
      <c r="F308" s="33">
        <v>22055518</v>
      </c>
      <c r="G308" s="38">
        <f t="shared" si="72"/>
        <v>0.30861945857426448</v>
      </c>
      <c r="H308" s="33">
        <v>21085324</v>
      </c>
      <c r="I308" s="38">
        <f t="shared" si="73"/>
        <v>0.2950436837050458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43140842</v>
      </c>
      <c r="O308" s="38">
        <f t="shared" si="77"/>
        <v>0.60366314227931028</v>
      </c>
      <c r="P308" s="33">
        <v>44578948</v>
      </c>
      <c r="Q308" s="33">
        <v>66774424</v>
      </c>
      <c r="R308" s="33">
        <v>66774424</v>
      </c>
      <c r="S308" s="33">
        <v>22268014</v>
      </c>
      <c r="T308" s="38">
        <f t="shared" si="78"/>
        <v>0.33348118435285939</v>
      </c>
      <c r="U308" s="38">
        <f t="shared" si="79"/>
        <v>-0.52701162889711983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233912847</v>
      </c>
      <c r="E310" s="34">
        <f>SUM(E304:E309)</f>
        <v>234250673</v>
      </c>
      <c r="F310" s="34">
        <f>SUM(F304:F309)</f>
        <v>74221189</v>
      </c>
      <c r="G310" s="39">
        <f t="shared" si="72"/>
        <v>0.31730274737753073</v>
      </c>
      <c r="H310" s="34">
        <f>SUM(H304:H309)</f>
        <v>54467830</v>
      </c>
      <c r="I310" s="39">
        <f t="shared" si="73"/>
        <v>0.23285523090572277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128689019</v>
      </c>
      <c r="O310" s="39">
        <f t="shared" si="77"/>
        <v>0.55015797828325352</v>
      </c>
      <c r="P310" s="34">
        <f>SUM(P304:P309)</f>
        <v>126897957</v>
      </c>
      <c r="Q310" s="34">
        <f>SUM(Q304:Q309)</f>
        <v>220731679</v>
      </c>
      <c r="R310" s="34">
        <f>SUM(R304:R309)</f>
        <v>220731679</v>
      </c>
      <c r="S310" s="34">
        <f>SUM(S304:S309)</f>
        <v>57882276</v>
      </c>
      <c r="T310" s="39">
        <f t="shared" si="78"/>
        <v>0.26222912933127285</v>
      </c>
      <c r="U310" s="39">
        <f t="shared" si="79"/>
        <v>-0.57077457125649389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26064371</v>
      </c>
      <c r="E311" s="33">
        <v>26064371</v>
      </c>
      <c r="F311" s="33">
        <v>11993598</v>
      </c>
      <c r="G311" s="38">
        <f t="shared" si="72"/>
        <v>0.46015298048051878</v>
      </c>
      <c r="H311" s="33">
        <v>6351500</v>
      </c>
      <c r="I311" s="38">
        <f t="shared" si="73"/>
        <v>0.24368514398448365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18345098</v>
      </c>
      <c r="O311" s="38">
        <f t="shared" si="77"/>
        <v>0.70383812446500249</v>
      </c>
      <c r="P311" s="33">
        <v>22247458</v>
      </c>
      <c r="Q311" s="33">
        <v>19327120</v>
      </c>
      <c r="R311" s="33">
        <v>19327120</v>
      </c>
      <c r="S311" s="33">
        <v>16085701</v>
      </c>
      <c r="T311" s="38">
        <f t="shared" si="78"/>
        <v>0.83228649690176293</v>
      </c>
      <c r="U311" s="38">
        <f t="shared" si="79"/>
        <v>-0.71450670903615143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153517840</v>
      </c>
      <c r="E312" s="33">
        <v>153517840</v>
      </c>
      <c r="F312" s="33">
        <v>39218126</v>
      </c>
      <c r="G312" s="38">
        <f t="shared" si="72"/>
        <v>0.25546298723327532</v>
      </c>
      <c r="H312" s="33">
        <v>47782582</v>
      </c>
      <c r="I312" s="38">
        <f t="shared" si="73"/>
        <v>0.31125100509491277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87000708</v>
      </c>
      <c r="O312" s="38">
        <f t="shared" si="77"/>
        <v>0.56671399232818809</v>
      </c>
      <c r="P312" s="33">
        <v>70928781</v>
      </c>
      <c r="Q312" s="33">
        <v>148016892</v>
      </c>
      <c r="R312" s="33">
        <v>148016892</v>
      </c>
      <c r="S312" s="33">
        <v>32115540</v>
      </c>
      <c r="T312" s="38">
        <f t="shared" si="78"/>
        <v>0.21697212774877073</v>
      </c>
      <c r="U312" s="38">
        <f t="shared" si="79"/>
        <v>-0.32633013952403889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150229933</v>
      </c>
      <c r="E313" s="33">
        <v>150229933</v>
      </c>
      <c r="F313" s="33">
        <v>44523309</v>
      </c>
      <c r="G313" s="38">
        <f t="shared" si="72"/>
        <v>0.29636776180949237</v>
      </c>
      <c r="H313" s="33">
        <v>35465173</v>
      </c>
      <c r="I313" s="38">
        <f t="shared" si="73"/>
        <v>0.23607261410414129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79988482</v>
      </c>
      <c r="O313" s="38">
        <f t="shared" si="77"/>
        <v>0.53244037591363369</v>
      </c>
      <c r="P313" s="33">
        <v>74038040</v>
      </c>
      <c r="Q313" s="33">
        <v>150122713</v>
      </c>
      <c r="R313" s="33">
        <v>150122713</v>
      </c>
      <c r="S313" s="33">
        <v>33856051</v>
      </c>
      <c r="T313" s="38">
        <f t="shared" si="78"/>
        <v>0.22552250970844098</v>
      </c>
      <c r="U313" s="38">
        <f t="shared" si="79"/>
        <v>-0.52098714390602452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113843000</v>
      </c>
      <c r="E314" s="33">
        <v>113843000</v>
      </c>
      <c r="F314" s="33">
        <v>37167005</v>
      </c>
      <c r="G314" s="38">
        <f t="shared" si="72"/>
        <v>0.32647598007782647</v>
      </c>
      <c r="H314" s="33">
        <v>32354127</v>
      </c>
      <c r="I314" s="38">
        <f t="shared" si="73"/>
        <v>0.2841995291761461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69521132</v>
      </c>
      <c r="O314" s="38">
        <f t="shared" si="77"/>
        <v>0.61067550925397263</v>
      </c>
      <c r="P314" s="33">
        <v>67265938</v>
      </c>
      <c r="Q314" s="33">
        <v>110626458</v>
      </c>
      <c r="R314" s="33">
        <v>110626458</v>
      </c>
      <c r="S314" s="33">
        <v>32929036</v>
      </c>
      <c r="T314" s="38">
        <f t="shared" si="78"/>
        <v>0.29765967920621667</v>
      </c>
      <c r="U314" s="38">
        <f t="shared" si="79"/>
        <v>-0.51901173220835783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41435246</v>
      </c>
      <c r="E315" s="33">
        <v>41435246</v>
      </c>
      <c r="F315" s="33">
        <v>15016805</v>
      </c>
      <c r="G315" s="38">
        <f t="shared" si="72"/>
        <v>0.36241621444699518</v>
      </c>
      <c r="H315" s="33">
        <v>12800646</v>
      </c>
      <c r="I315" s="38">
        <f t="shared" si="73"/>
        <v>0.30893133831038433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27817451</v>
      </c>
      <c r="O315" s="38">
        <f t="shared" si="77"/>
        <v>0.67134755275737956</v>
      </c>
      <c r="P315" s="33">
        <v>25626260</v>
      </c>
      <c r="Q315" s="33">
        <v>38514828</v>
      </c>
      <c r="R315" s="33">
        <v>38514828</v>
      </c>
      <c r="S315" s="33">
        <v>12645722</v>
      </c>
      <c r="T315" s="38">
        <f t="shared" si="78"/>
        <v>0.32833385624881928</v>
      </c>
      <c r="U315" s="38">
        <f t="shared" si="79"/>
        <v>-0.5004871565339617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485090390</v>
      </c>
      <c r="E317" s="34">
        <f>SUM(E311:E316)</f>
        <v>485090390</v>
      </c>
      <c r="F317" s="34">
        <f>SUM(F311:F316)</f>
        <v>147918843</v>
      </c>
      <c r="G317" s="39">
        <f t="shared" si="72"/>
        <v>0.3049304749162316</v>
      </c>
      <c r="H317" s="34">
        <f>SUM(H311:H316)</f>
        <v>134754028</v>
      </c>
      <c r="I317" s="39">
        <f t="shared" si="73"/>
        <v>0.27779158436843082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282672871</v>
      </c>
      <c r="O317" s="39">
        <f t="shared" si="77"/>
        <v>0.58272205928466236</v>
      </c>
      <c r="P317" s="34">
        <f>SUM(P311:P316)</f>
        <v>260106477</v>
      </c>
      <c r="Q317" s="34">
        <f>SUM(Q311:Q316)</f>
        <v>466608011</v>
      </c>
      <c r="R317" s="34">
        <f>SUM(R311:R316)</f>
        <v>466608011</v>
      </c>
      <c r="S317" s="34">
        <f>SUM(S311:S316)</f>
        <v>127632050</v>
      </c>
      <c r="T317" s="39">
        <f t="shared" si="78"/>
        <v>0.27353163038600298</v>
      </c>
      <c r="U317" s="39">
        <f t="shared" si="79"/>
        <v>-0.4819274415838557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50230835</v>
      </c>
      <c r="E318" s="33">
        <v>50230835</v>
      </c>
      <c r="F318" s="33">
        <v>13468551</v>
      </c>
      <c r="G318" s="38">
        <f t="shared" si="72"/>
        <v>0.26813312977974585</v>
      </c>
      <c r="H318" s="33">
        <v>12034765</v>
      </c>
      <c r="I318" s="38">
        <f t="shared" si="73"/>
        <v>0.23958918859302258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25503316</v>
      </c>
      <c r="O318" s="38">
        <f t="shared" si="77"/>
        <v>0.50772231837276849</v>
      </c>
      <c r="P318" s="33">
        <v>18217028</v>
      </c>
      <c r="Q318" s="33">
        <v>46780406</v>
      </c>
      <c r="R318" s="33">
        <v>46780406</v>
      </c>
      <c r="S318" s="33">
        <v>7715061</v>
      </c>
      <c r="T318" s="38">
        <f t="shared" si="78"/>
        <v>0.16492077901162294</v>
      </c>
      <c r="U318" s="38">
        <f t="shared" si="79"/>
        <v>-0.33936726671331896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106656218</v>
      </c>
      <c r="E319" s="33">
        <v>106656218</v>
      </c>
      <c r="F319" s="33">
        <v>29246661</v>
      </c>
      <c r="G319" s="38">
        <f t="shared" si="72"/>
        <v>0.27421430788029633</v>
      </c>
      <c r="H319" s="33">
        <v>29775042</v>
      </c>
      <c r="I319" s="38">
        <f t="shared" si="73"/>
        <v>0.27916836503615755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59021703</v>
      </c>
      <c r="O319" s="38">
        <f t="shared" si="77"/>
        <v>0.55338267291645382</v>
      </c>
      <c r="P319" s="33">
        <v>56788838</v>
      </c>
      <c r="Q319" s="33">
        <v>99752357</v>
      </c>
      <c r="R319" s="33">
        <v>99752357</v>
      </c>
      <c r="S319" s="33">
        <v>27825450</v>
      </c>
      <c r="T319" s="38">
        <f t="shared" si="78"/>
        <v>0.2789452884807524</v>
      </c>
      <c r="U319" s="38">
        <f t="shared" si="79"/>
        <v>-0.47568847948605675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14297000</v>
      </c>
      <c r="E320" s="33">
        <v>14297000</v>
      </c>
      <c r="F320" s="33">
        <v>4485681</v>
      </c>
      <c r="G320" s="38">
        <f t="shared" si="72"/>
        <v>0.31374980765195498</v>
      </c>
      <c r="H320" s="33">
        <v>4081889</v>
      </c>
      <c r="I320" s="38">
        <f t="shared" si="73"/>
        <v>0.2855066797230188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8567570</v>
      </c>
      <c r="O320" s="38">
        <f t="shared" si="77"/>
        <v>0.59925648737497372</v>
      </c>
      <c r="P320" s="33">
        <v>7090987</v>
      </c>
      <c r="Q320" s="33">
        <v>12679400</v>
      </c>
      <c r="R320" s="33">
        <v>12679400</v>
      </c>
      <c r="S320" s="33">
        <v>3672165</v>
      </c>
      <c r="T320" s="38">
        <f t="shared" si="78"/>
        <v>0.28961662223764534</v>
      </c>
      <c r="U320" s="38">
        <f t="shared" si="79"/>
        <v>-0.42435531189099629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24028818</v>
      </c>
      <c r="E321" s="33">
        <v>24028818</v>
      </c>
      <c r="F321" s="33">
        <v>6013117</v>
      </c>
      <c r="G321" s="38">
        <f t="shared" si="72"/>
        <v>0.25024605871166861</v>
      </c>
      <c r="H321" s="33">
        <v>6039757</v>
      </c>
      <c r="I321" s="38">
        <f t="shared" si="73"/>
        <v>0.25135472747764787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12052874</v>
      </c>
      <c r="O321" s="38">
        <f t="shared" si="77"/>
        <v>0.50160078618931647</v>
      </c>
      <c r="P321" s="33">
        <v>10377206</v>
      </c>
      <c r="Q321" s="33">
        <v>18186995</v>
      </c>
      <c r="R321" s="33">
        <v>18186995</v>
      </c>
      <c r="S321" s="33">
        <v>4089009</v>
      </c>
      <c r="T321" s="38">
        <f t="shared" si="78"/>
        <v>0.22483147985689775</v>
      </c>
      <c r="U321" s="38">
        <f t="shared" si="79"/>
        <v>-0.41797850018588822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195212871</v>
      </c>
      <c r="E323" s="34">
        <f>SUM(E318:E322)</f>
        <v>195212871</v>
      </c>
      <c r="F323" s="34">
        <f>SUM(F318:F322)</f>
        <v>53214010</v>
      </c>
      <c r="G323" s="39">
        <f t="shared" si="72"/>
        <v>0.27259478192910752</v>
      </c>
      <c r="H323" s="34">
        <f>SUM(H318:H322)</f>
        <v>51931453</v>
      </c>
      <c r="I323" s="39">
        <f t="shared" si="73"/>
        <v>0.26602473870690629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105145463</v>
      </c>
      <c r="O323" s="39">
        <f t="shared" si="77"/>
        <v>0.53861952063601382</v>
      </c>
      <c r="P323" s="34">
        <f>SUM(P318:P322)</f>
        <v>92474059</v>
      </c>
      <c r="Q323" s="34">
        <f>SUM(Q318:Q322)</f>
        <v>177399158</v>
      </c>
      <c r="R323" s="34">
        <f>SUM(R318:R322)</f>
        <v>177399158</v>
      </c>
      <c r="S323" s="34">
        <f>SUM(S318:S322)</f>
        <v>43301685</v>
      </c>
      <c r="T323" s="39">
        <f t="shared" si="78"/>
        <v>0.24409182934227908</v>
      </c>
      <c r="U323" s="39">
        <f t="shared" si="79"/>
        <v>-0.43842139556132165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15078890</v>
      </c>
      <c r="E324" s="33">
        <v>15078890</v>
      </c>
      <c r="F324" s="33">
        <v>2236319</v>
      </c>
      <c r="G324" s="38">
        <f t="shared" si="72"/>
        <v>0.14830793248044119</v>
      </c>
      <c r="H324" s="33">
        <v>2189020</v>
      </c>
      <c r="I324" s="38">
        <f t="shared" si="73"/>
        <v>0.14517116312938155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4425339</v>
      </c>
      <c r="O324" s="38">
        <f t="shared" si="77"/>
        <v>0.29347909560982272</v>
      </c>
      <c r="P324" s="33">
        <v>3741763</v>
      </c>
      <c r="Q324" s="33">
        <v>14105650</v>
      </c>
      <c r="R324" s="33">
        <v>14105650</v>
      </c>
      <c r="S324" s="33">
        <v>1865914</v>
      </c>
      <c r="T324" s="38">
        <f t="shared" si="78"/>
        <v>0.13228131989663716</v>
      </c>
      <c r="U324" s="38">
        <f t="shared" si="79"/>
        <v>-0.41497630929591212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25006564</v>
      </c>
      <c r="E325" s="33">
        <v>25006564</v>
      </c>
      <c r="F325" s="33">
        <v>9243003</v>
      </c>
      <c r="G325" s="38">
        <f t="shared" si="72"/>
        <v>0.36962307176627707</v>
      </c>
      <c r="H325" s="33">
        <v>6509911</v>
      </c>
      <c r="I325" s="38">
        <f t="shared" si="73"/>
        <v>0.26032808825714721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15752914</v>
      </c>
      <c r="O325" s="38">
        <f t="shared" si="77"/>
        <v>0.62995116002342422</v>
      </c>
      <c r="P325" s="33">
        <v>14036626</v>
      </c>
      <c r="Q325" s="33">
        <v>24831615</v>
      </c>
      <c r="R325" s="33">
        <v>24831615</v>
      </c>
      <c r="S325" s="33">
        <v>5712587</v>
      </c>
      <c r="T325" s="38">
        <f t="shared" si="78"/>
        <v>0.23005297883363607</v>
      </c>
      <c r="U325" s="38">
        <f t="shared" si="79"/>
        <v>-0.53621967273331927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114268706</v>
      </c>
      <c r="E326" s="33">
        <v>114268706</v>
      </c>
      <c r="F326" s="33">
        <v>22350807</v>
      </c>
      <c r="G326" s="38">
        <f t="shared" si="72"/>
        <v>0.19559867073317519</v>
      </c>
      <c r="H326" s="33">
        <v>22567061</v>
      </c>
      <c r="I326" s="38">
        <f t="shared" si="73"/>
        <v>0.19749117488037363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44917868</v>
      </c>
      <c r="O326" s="38">
        <f t="shared" si="77"/>
        <v>0.39308984561354882</v>
      </c>
      <c r="P326" s="33">
        <v>40641602</v>
      </c>
      <c r="Q326" s="33">
        <v>106789087</v>
      </c>
      <c r="R326" s="33">
        <v>106789087</v>
      </c>
      <c r="S326" s="33">
        <v>20824519</v>
      </c>
      <c r="T326" s="38">
        <f t="shared" si="78"/>
        <v>0.19500605899926834</v>
      </c>
      <c r="U326" s="38">
        <f t="shared" si="79"/>
        <v>-0.44473003303363878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195506493</v>
      </c>
      <c r="E327" s="33">
        <v>195506493</v>
      </c>
      <c r="F327" s="33">
        <v>54513828</v>
      </c>
      <c r="G327" s="38">
        <f t="shared" si="72"/>
        <v>0.27883384926760463</v>
      </c>
      <c r="H327" s="33">
        <v>51239450</v>
      </c>
      <c r="I327" s="38">
        <f t="shared" si="73"/>
        <v>0.26208566893990576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105753278</v>
      </c>
      <c r="O327" s="38">
        <f t="shared" si="77"/>
        <v>0.54091951820751039</v>
      </c>
      <c r="P327" s="33">
        <v>83932220</v>
      </c>
      <c r="Q327" s="33">
        <v>163075590</v>
      </c>
      <c r="R327" s="33">
        <v>163075590</v>
      </c>
      <c r="S327" s="33">
        <v>31016963</v>
      </c>
      <c r="T327" s="38">
        <f t="shared" si="78"/>
        <v>0.19019991281343823</v>
      </c>
      <c r="U327" s="38">
        <f t="shared" si="79"/>
        <v>-0.38951394351299184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47255500</v>
      </c>
      <c r="E328" s="33">
        <v>47255500</v>
      </c>
      <c r="F328" s="33">
        <v>37898368</v>
      </c>
      <c r="G328" s="38">
        <f t="shared" si="72"/>
        <v>0.80198850927405274</v>
      </c>
      <c r="H328" s="33">
        <v>158819</v>
      </c>
      <c r="I328" s="38">
        <f t="shared" si="73"/>
        <v>3.3608574663266709E-3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38057187</v>
      </c>
      <c r="O328" s="38">
        <f t="shared" si="77"/>
        <v>0.80534936674037938</v>
      </c>
      <c r="P328" s="33">
        <v>35404913</v>
      </c>
      <c r="Q328" s="33">
        <v>45914229</v>
      </c>
      <c r="R328" s="33">
        <v>45914229</v>
      </c>
      <c r="S328" s="33">
        <v>222182</v>
      </c>
      <c r="T328" s="38">
        <f t="shared" si="78"/>
        <v>4.8390663382368894E-3</v>
      </c>
      <c r="U328" s="38">
        <f t="shared" si="79"/>
        <v>-0.99551421013236219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96338703</v>
      </c>
      <c r="E329" s="33">
        <v>96338703</v>
      </c>
      <c r="F329" s="33">
        <v>23612897</v>
      </c>
      <c r="G329" s="38">
        <f t="shared" si="72"/>
        <v>0.24510291569941522</v>
      </c>
      <c r="H329" s="33">
        <v>27558756</v>
      </c>
      <c r="I329" s="38">
        <f t="shared" si="73"/>
        <v>0.28606110671844936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51171653</v>
      </c>
      <c r="O329" s="38">
        <f t="shared" si="77"/>
        <v>0.53116402241786465</v>
      </c>
      <c r="P329" s="33">
        <v>45377070</v>
      </c>
      <c r="Q329" s="33">
        <v>91209525</v>
      </c>
      <c r="R329" s="33">
        <v>91209525</v>
      </c>
      <c r="S329" s="33">
        <v>22625772</v>
      </c>
      <c r="T329" s="38">
        <f t="shared" si="78"/>
        <v>0.24806369729477268</v>
      </c>
      <c r="U329" s="38">
        <f t="shared" si="79"/>
        <v>-0.39267220206152575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52519547</v>
      </c>
      <c r="E330" s="33">
        <v>52519547</v>
      </c>
      <c r="F330" s="33">
        <v>22090017</v>
      </c>
      <c r="G330" s="38">
        <f t="shared" si="72"/>
        <v>0.42060562708204624</v>
      </c>
      <c r="H330" s="33">
        <v>11314116</v>
      </c>
      <c r="I330" s="38">
        <f t="shared" si="73"/>
        <v>0.21542676291552934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33404133</v>
      </c>
      <c r="O330" s="38">
        <f t="shared" si="77"/>
        <v>0.63603238999757561</v>
      </c>
      <c r="P330" s="33">
        <v>49769630</v>
      </c>
      <c r="Q330" s="33">
        <v>62296266</v>
      </c>
      <c r="R330" s="33">
        <v>62296266</v>
      </c>
      <c r="S330" s="33">
        <v>9383544</v>
      </c>
      <c r="T330" s="38">
        <f t="shared" si="78"/>
        <v>0.15062771177970763</v>
      </c>
      <c r="U330" s="38">
        <f t="shared" si="79"/>
        <v>-0.77267028105292324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545974403</v>
      </c>
      <c r="E332" s="34">
        <f>SUM(E324:E331)</f>
        <v>545974403</v>
      </c>
      <c r="F332" s="34">
        <f>SUM(F324:F331)</f>
        <v>171945239</v>
      </c>
      <c r="G332" s="39">
        <f t="shared" si="72"/>
        <v>0.3149327844953933</v>
      </c>
      <c r="H332" s="34">
        <f>SUM(H324:H331)</f>
        <v>121537133</v>
      </c>
      <c r="I332" s="39">
        <f t="shared" si="73"/>
        <v>0.22260591766240734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293482372</v>
      </c>
      <c r="O332" s="39">
        <f t="shared" si="77"/>
        <v>0.53753870215780064</v>
      </c>
      <c r="P332" s="34">
        <f>SUM(P324:P331)</f>
        <v>272903824</v>
      </c>
      <c r="Q332" s="34">
        <f>SUM(Q324:Q331)</f>
        <v>508221962</v>
      </c>
      <c r="R332" s="34">
        <f>SUM(R324:R331)</f>
        <v>508221962</v>
      </c>
      <c r="S332" s="34">
        <f>SUM(S324:S331)</f>
        <v>91651481</v>
      </c>
      <c r="T332" s="39">
        <f t="shared" si="78"/>
        <v>0.18033750576091789</v>
      </c>
      <c r="U332" s="39">
        <f t="shared" si="79"/>
        <v>-0.55465214367974558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3186996</v>
      </c>
      <c r="E333" s="33">
        <v>3186996</v>
      </c>
      <c r="F333" s="33">
        <v>826461</v>
      </c>
      <c r="G333" s="38">
        <f t="shared" si="72"/>
        <v>0.25932288587748464</v>
      </c>
      <c r="H333" s="33">
        <v>794274</v>
      </c>
      <c r="I333" s="38">
        <f t="shared" si="73"/>
        <v>0.24922340661864653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1620735</v>
      </c>
      <c r="O333" s="38">
        <f t="shared" si="77"/>
        <v>0.50854629249613115</v>
      </c>
      <c r="P333" s="33">
        <v>1542794</v>
      </c>
      <c r="Q333" s="33">
        <v>2873104</v>
      </c>
      <c r="R333" s="33">
        <v>2873104</v>
      </c>
      <c r="S333" s="33">
        <v>770777</v>
      </c>
      <c r="T333" s="38">
        <f t="shared" si="78"/>
        <v>0.2682732682144468</v>
      </c>
      <c r="U333" s="38">
        <f t="shared" si="79"/>
        <v>-0.48517170795323294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4637100</v>
      </c>
      <c r="E334" s="33">
        <v>4637100</v>
      </c>
      <c r="F334" s="33">
        <v>887985</v>
      </c>
      <c r="G334" s="38">
        <f t="shared" si="72"/>
        <v>0.19149576243773048</v>
      </c>
      <c r="H334" s="33">
        <v>1084257</v>
      </c>
      <c r="I334" s="38">
        <f t="shared" si="73"/>
        <v>0.23382221647150159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1972242</v>
      </c>
      <c r="O334" s="38">
        <f t="shared" si="77"/>
        <v>0.42531797890923206</v>
      </c>
      <c r="P334" s="33">
        <v>1953725</v>
      </c>
      <c r="Q334" s="33">
        <v>3376840</v>
      </c>
      <c r="R334" s="33">
        <v>3376840</v>
      </c>
      <c r="S334" s="33">
        <v>949257</v>
      </c>
      <c r="T334" s="38">
        <f t="shared" si="78"/>
        <v>0.28110807737411309</v>
      </c>
      <c r="U334" s="38">
        <f t="shared" si="79"/>
        <v>-0.44503090250674993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33608296</v>
      </c>
      <c r="E335" s="33">
        <v>33608296</v>
      </c>
      <c r="F335" s="33">
        <v>6659012</v>
      </c>
      <c r="G335" s="38">
        <f t="shared" si="72"/>
        <v>0.19813596024029306</v>
      </c>
      <c r="H335" s="33">
        <v>4739230</v>
      </c>
      <c r="I335" s="38">
        <f t="shared" si="73"/>
        <v>0.14101369495198449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11398242</v>
      </c>
      <c r="O335" s="38">
        <f t="shared" si="77"/>
        <v>0.33914965519227752</v>
      </c>
      <c r="P335" s="33">
        <v>10213780</v>
      </c>
      <c r="Q335" s="33">
        <v>31274951</v>
      </c>
      <c r="R335" s="33">
        <v>31274951</v>
      </c>
      <c r="S335" s="33">
        <v>4367483</v>
      </c>
      <c r="T335" s="38">
        <f t="shared" si="78"/>
        <v>0.13964795660271379</v>
      </c>
      <c r="U335" s="38">
        <f t="shared" si="79"/>
        <v>-0.5359964675174127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41432392</v>
      </c>
      <c r="E337" s="34">
        <f>SUM(E333:E336)</f>
        <v>41432392</v>
      </c>
      <c r="F337" s="34">
        <f>SUM(F333:F336)</f>
        <v>8373458</v>
      </c>
      <c r="G337" s="39">
        <f t="shared" si="72"/>
        <v>0.20209931398602329</v>
      </c>
      <c r="H337" s="34">
        <f>SUM(H333:H336)</f>
        <v>6617761</v>
      </c>
      <c r="I337" s="39">
        <f t="shared" si="73"/>
        <v>0.15972432873293918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14991219</v>
      </c>
      <c r="O337" s="39">
        <f t="shared" si="77"/>
        <v>0.3618236427189625</v>
      </c>
      <c r="P337" s="34">
        <f>SUM(P333:P336)</f>
        <v>13710299</v>
      </c>
      <c r="Q337" s="34">
        <f>SUM(Q333:Q336)</f>
        <v>37524895</v>
      </c>
      <c r="R337" s="34">
        <f>SUM(R333:R336)</f>
        <v>37524895</v>
      </c>
      <c r="S337" s="34">
        <f>SUM(S333:S336)</f>
        <v>6087517</v>
      </c>
      <c r="T337" s="39">
        <f t="shared" si="78"/>
        <v>0.16222609017293718</v>
      </c>
      <c r="U337" s="39">
        <f t="shared" si="79"/>
        <v>-0.51731461144647539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3441561908</v>
      </c>
      <c r="E338" s="34">
        <f>SUM(E302,E304:E309,E311:E316,E318:E322,E324:E331,E333:E336)</f>
        <v>3441899734</v>
      </c>
      <c r="F338" s="34">
        <f>SUM(F302,F304:F309,F311:F316,F318:F322,F324:F331,F333:F336)</f>
        <v>888122272</v>
      </c>
      <c r="G338" s="39">
        <f t="shared" si="72"/>
        <v>0.25805790967628295</v>
      </c>
      <c r="H338" s="34">
        <f>SUM(H302,H304:H309,H311:H316,H318:H322,H324:H331,H333:H336)</f>
        <v>843736786</v>
      </c>
      <c r="I338" s="39">
        <f t="shared" si="73"/>
        <v>0.2451610078664318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1731859058</v>
      </c>
      <c r="O338" s="39">
        <f t="shared" si="77"/>
        <v>0.50321891754271475</v>
      </c>
      <c r="P338" s="34">
        <f>SUM(P302,P304:P309,P311:P316,P318:P322,P324:P331,P333:P336)</f>
        <v>1611722316</v>
      </c>
      <c r="Q338" s="34">
        <f>SUM(Q302,Q304:Q309,Q311:Q316,Q318:Q322,Q324:Q331,Q333:Q336)</f>
        <v>3084445644</v>
      </c>
      <c r="R338" s="34">
        <f>SUM(R302,R304:R309,R311:R316,R318:R322,R324:R331,R333:R336)</f>
        <v>3084445644</v>
      </c>
      <c r="S338" s="34">
        <f>SUM(S302,S304:S309,S311:S316,S318:S322,S324:S331,S333:S336)</f>
        <v>773966363</v>
      </c>
      <c r="T338" s="39">
        <f t="shared" si="78"/>
        <v>0.25092559647000218</v>
      </c>
      <c r="U338" s="39">
        <f t="shared" si="79"/>
        <v>-0.47649990471435533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18631209714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18632547540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4532625690</v>
      </c>
      <c r="G339" s="41">
        <f t="shared" si="72"/>
        <v>0.24328134133952994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4331660732</v>
      </c>
      <c r="I339" s="41">
        <f t="shared" si="73"/>
        <v>0.2324948727695911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8864286422</v>
      </c>
      <c r="O339" s="41">
        <f t="shared" si="77"/>
        <v>0.47577621410912108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7605346922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16413215284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16413215284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3516900397</v>
      </c>
      <c r="T339" s="41">
        <f t="shared" si="78"/>
        <v>0.21427248324880988</v>
      </c>
      <c r="U339" s="41">
        <f t="shared" si="79"/>
        <v>-0.43044534635628551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0" max="16383" man="1"/>
    <brk id="231" max="16383" man="1"/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38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534413172</v>
      </c>
      <c r="E8" s="33">
        <v>534413172</v>
      </c>
      <c r="F8" s="33">
        <v>164756526</v>
      </c>
      <c r="G8" s="38">
        <f>IF(($D8       =0),0,($F8       /$D8       ))</f>
        <v>0.30829428358476163</v>
      </c>
      <c r="H8" s="33">
        <v>149231299</v>
      </c>
      <c r="I8" s="38">
        <f>IF(($D8       =0),0,($H8       /$D8       ))</f>
        <v>0.27924330240872131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313987825</v>
      </c>
      <c r="O8" s="38">
        <f>IF(($D8       =0),0,($N8       /$D8       ))</f>
        <v>0.58753758599348294</v>
      </c>
      <c r="P8" s="33">
        <v>313588707</v>
      </c>
      <c r="Q8" s="33">
        <v>487581550</v>
      </c>
      <c r="R8" s="33">
        <v>487581550</v>
      </c>
      <c r="S8" s="33">
        <v>152684346</v>
      </c>
      <c r="T8" s="38">
        <f>IF(($Q8       =0),0,($S8       /$Q8       ))</f>
        <v>0.31314627471035356</v>
      </c>
      <c r="U8" s="38">
        <f>IF(($P8       =0),0,(($H8       /$P8       )-1))</f>
        <v>-0.52411775147247253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464877700</v>
      </c>
      <c r="E9" s="33">
        <v>464877700</v>
      </c>
      <c r="F9" s="33">
        <v>116743458</v>
      </c>
      <c r="G9" s="38">
        <f>IF(($D9       =0),0,($F9       /$D9       ))</f>
        <v>0.25112724916682388</v>
      </c>
      <c r="H9" s="33">
        <v>83151294</v>
      </c>
      <c r="I9" s="38">
        <f>IF(($D9       =0),0,($H9       /$D9       ))</f>
        <v>0.17886703104924156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199894752</v>
      </c>
      <c r="O9" s="38">
        <f>IF(($D9       =0),0,($N9       /$D9       ))</f>
        <v>0.42999428021606545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999290872</v>
      </c>
      <c r="E10" s="34">
        <f>SUM(E8:E9)</f>
        <v>999290872</v>
      </c>
      <c r="F10" s="34">
        <f>SUM(F8:F9)</f>
        <v>281499984</v>
      </c>
      <c r="G10" s="39">
        <f t="shared" ref="G10:G54" si="0">IF(($D10      =0),0,($F10      /$D10      ))</f>
        <v>0.28169974517689778</v>
      </c>
      <c r="H10" s="34">
        <f>SUM(H8:H9)</f>
        <v>232382593</v>
      </c>
      <c r="I10" s="39">
        <f t="shared" ref="I10:I54" si="1">IF(($D10      =0),0,($H10      /$D10      ))</f>
        <v>0.23254749894283033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513882577</v>
      </c>
      <c r="O10" s="39">
        <f t="shared" ref="O10:O54" si="5">IF(($D10      =0),0,($N10      /$D10      ))</f>
        <v>0.51424724411972811</v>
      </c>
      <c r="P10" s="34">
        <f>SUM(P8:P9)</f>
        <v>313588707</v>
      </c>
      <c r="Q10" s="34">
        <f>SUM(Q8:Q9)</f>
        <v>487581550</v>
      </c>
      <c r="R10" s="34">
        <f>SUM(R8:R9)</f>
        <v>487581550</v>
      </c>
      <c r="S10" s="34">
        <f>SUM(S8:S9)</f>
        <v>152684346</v>
      </c>
      <c r="T10" s="39">
        <f t="shared" ref="T10:T54" si="6">IF(($Q10      =0),0,($S10      /$Q10      ))</f>
        <v>0.31314627471035356</v>
      </c>
      <c r="U10" s="39">
        <f t="shared" ref="U10:U54" si="7">IF(($P10      =0),0,(($H10      /$P10      )-1))</f>
        <v>-0.25895739287575814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32144968</v>
      </c>
      <c r="E11" s="33">
        <v>32144968</v>
      </c>
      <c r="F11" s="33">
        <v>12901598</v>
      </c>
      <c r="G11" s="38">
        <f t="shared" si="0"/>
        <v>0.40135669134901614</v>
      </c>
      <c r="H11" s="33">
        <v>6383943</v>
      </c>
      <c r="I11" s="38">
        <f t="shared" si="1"/>
        <v>0.19859851781467008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19285541</v>
      </c>
      <c r="O11" s="38">
        <f t="shared" si="5"/>
        <v>0.59995520916368617</v>
      </c>
      <c r="P11" s="33">
        <v>32253162</v>
      </c>
      <c r="Q11" s="33">
        <v>49223811</v>
      </c>
      <c r="R11" s="33">
        <v>49223811</v>
      </c>
      <c r="S11" s="33">
        <v>12885428</v>
      </c>
      <c r="T11" s="38">
        <f t="shared" si="6"/>
        <v>0.26177225489509537</v>
      </c>
      <c r="U11" s="38">
        <f t="shared" si="7"/>
        <v>-0.80206768564272868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14739763</v>
      </c>
      <c r="E12" s="33">
        <v>14739763</v>
      </c>
      <c r="F12" s="33">
        <v>2253731</v>
      </c>
      <c r="G12" s="38">
        <f t="shared" si="0"/>
        <v>0.15290144081692494</v>
      </c>
      <c r="H12" s="33">
        <v>7013627</v>
      </c>
      <c r="I12" s="38">
        <f t="shared" si="1"/>
        <v>0.4758303780053994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9267358</v>
      </c>
      <c r="O12" s="38">
        <f t="shared" si="5"/>
        <v>0.62873181882232432</v>
      </c>
      <c r="P12" s="33">
        <v>9294999</v>
      </c>
      <c r="Q12" s="33">
        <v>15598060</v>
      </c>
      <c r="R12" s="33">
        <v>15598060</v>
      </c>
      <c r="S12" s="33">
        <v>7391416</v>
      </c>
      <c r="T12" s="38">
        <f t="shared" si="6"/>
        <v>0.47386764764336076</v>
      </c>
      <c r="U12" s="38">
        <f t="shared" si="7"/>
        <v>-0.24544080101568599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32365464</v>
      </c>
      <c r="E13" s="33">
        <v>32365464</v>
      </c>
      <c r="F13" s="33">
        <v>8098377</v>
      </c>
      <c r="G13" s="38">
        <f t="shared" si="0"/>
        <v>0.25021661978953863</v>
      </c>
      <c r="H13" s="33">
        <v>6871821</v>
      </c>
      <c r="I13" s="38">
        <f t="shared" si="1"/>
        <v>0.21231955766183361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14970198</v>
      </c>
      <c r="O13" s="38">
        <f t="shared" si="5"/>
        <v>0.46253617745137227</v>
      </c>
      <c r="P13" s="33">
        <v>13795104</v>
      </c>
      <c r="Q13" s="33">
        <v>30615960</v>
      </c>
      <c r="R13" s="33">
        <v>30615960</v>
      </c>
      <c r="S13" s="33">
        <v>6636499</v>
      </c>
      <c r="T13" s="38">
        <f t="shared" si="6"/>
        <v>0.21676599394564142</v>
      </c>
      <c r="U13" s="38">
        <f t="shared" si="7"/>
        <v>-0.50186522696748059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30518843</v>
      </c>
      <c r="E14" s="33">
        <v>30518843</v>
      </c>
      <c r="F14" s="33">
        <v>10673836</v>
      </c>
      <c r="G14" s="38">
        <f t="shared" si="0"/>
        <v>0.34974576198711071</v>
      </c>
      <c r="H14" s="33">
        <v>10454467</v>
      </c>
      <c r="I14" s="38">
        <f t="shared" si="1"/>
        <v>0.34255777651859215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21128303</v>
      </c>
      <c r="O14" s="38">
        <f t="shared" si="5"/>
        <v>0.69230353850570281</v>
      </c>
      <c r="P14" s="33">
        <v>18394126</v>
      </c>
      <c r="Q14" s="33">
        <v>32577157</v>
      </c>
      <c r="R14" s="33">
        <v>32577157</v>
      </c>
      <c r="S14" s="33">
        <v>12647428</v>
      </c>
      <c r="T14" s="38">
        <f t="shared" si="6"/>
        <v>0.38822994897928015</v>
      </c>
      <c r="U14" s="38">
        <f t="shared" si="7"/>
        <v>-0.43164100322026722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21228000</v>
      </c>
      <c r="E15" s="33">
        <v>21228000</v>
      </c>
      <c r="F15" s="33">
        <v>7249986</v>
      </c>
      <c r="G15" s="38">
        <f t="shared" si="0"/>
        <v>0.34152939513849634</v>
      </c>
      <c r="H15" s="33">
        <v>1382363</v>
      </c>
      <c r="I15" s="38">
        <f t="shared" si="1"/>
        <v>6.5119794610891277E-2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8632349</v>
      </c>
      <c r="O15" s="38">
        <f t="shared" si="5"/>
        <v>0.40664918974938757</v>
      </c>
      <c r="P15" s="33">
        <v>13300809</v>
      </c>
      <c r="Q15" s="33">
        <v>19491559</v>
      </c>
      <c r="R15" s="33">
        <v>19491559</v>
      </c>
      <c r="S15" s="33">
        <v>6883141</v>
      </c>
      <c r="T15" s="38">
        <f t="shared" si="6"/>
        <v>0.35313445168752278</v>
      </c>
      <c r="U15" s="38">
        <f t="shared" si="7"/>
        <v>-0.89606925413333882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73153808</v>
      </c>
      <c r="E16" s="33">
        <v>73153808</v>
      </c>
      <c r="F16" s="33">
        <v>16658293</v>
      </c>
      <c r="G16" s="38">
        <f t="shared" si="0"/>
        <v>0.22771600625356372</v>
      </c>
      <c r="H16" s="33">
        <v>14909945</v>
      </c>
      <c r="I16" s="38">
        <f t="shared" si="1"/>
        <v>0.20381638916186018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31568238</v>
      </c>
      <c r="O16" s="38">
        <f t="shared" si="5"/>
        <v>0.43153239541542388</v>
      </c>
      <c r="P16" s="33">
        <v>29239095</v>
      </c>
      <c r="Q16" s="33">
        <v>73459008</v>
      </c>
      <c r="R16" s="33">
        <v>73459008</v>
      </c>
      <c r="S16" s="33">
        <v>13930952</v>
      </c>
      <c r="T16" s="38">
        <f t="shared" si="6"/>
        <v>0.189642528251947</v>
      </c>
      <c r="U16" s="38">
        <f t="shared" si="7"/>
        <v>-0.49006817755474308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6069837</v>
      </c>
      <c r="E17" s="33">
        <v>6069837</v>
      </c>
      <c r="F17" s="33">
        <v>1216484</v>
      </c>
      <c r="G17" s="38">
        <f t="shared" si="0"/>
        <v>0.20041460750922965</v>
      </c>
      <c r="H17" s="33">
        <v>1082176</v>
      </c>
      <c r="I17" s="38">
        <f t="shared" si="1"/>
        <v>0.17828748943340653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2298660</v>
      </c>
      <c r="O17" s="38">
        <f t="shared" si="5"/>
        <v>0.37870209694263618</v>
      </c>
      <c r="P17" s="33">
        <v>4130644</v>
      </c>
      <c r="Q17" s="33">
        <v>7731751</v>
      </c>
      <c r="R17" s="33">
        <v>7731751</v>
      </c>
      <c r="S17" s="33">
        <v>3319520</v>
      </c>
      <c r="T17" s="38">
        <f t="shared" si="6"/>
        <v>0.42933612321452153</v>
      </c>
      <c r="U17" s="38">
        <f t="shared" si="7"/>
        <v>-0.7380127650797309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210220683</v>
      </c>
      <c r="E19" s="34">
        <f>SUM(E11:E18)</f>
        <v>210220683</v>
      </c>
      <c r="F19" s="34">
        <f>SUM(F11:F18)</f>
        <v>59052305</v>
      </c>
      <c r="G19" s="39">
        <f t="shared" si="0"/>
        <v>0.2809062560223915</v>
      </c>
      <c r="H19" s="34">
        <f>SUM(H11:H18)</f>
        <v>48098342</v>
      </c>
      <c r="I19" s="39">
        <f t="shared" si="1"/>
        <v>0.22879928517785283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107150647</v>
      </c>
      <c r="O19" s="39">
        <f t="shared" si="5"/>
        <v>0.50970554120024436</v>
      </c>
      <c r="P19" s="34">
        <f>SUM(P11:P18)</f>
        <v>120407939</v>
      </c>
      <c r="Q19" s="34">
        <f>SUM(Q11:Q18)</f>
        <v>228697306</v>
      </c>
      <c r="R19" s="34">
        <f>SUM(R11:R18)</f>
        <v>228697306</v>
      </c>
      <c r="S19" s="34">
        <f>SUM(S11:S18)</f>
        <v>63694384</v>
      </c>
      <c r="T19" s="39">
        <f t="shared" si="6"/>
        <v>0.27850955096077956</v>
      </c>
      <c r="U19" s="39">
        <f t="shared" si="7"/>
        <v>-0.60053844954525792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500000</v>
      </c>
      <c r="E20" s="33">
        <v>500000</v>
      </c>
      <c r="F20" s="33">
        <v>601217</v>
      </c>
      <c r="G20" s="38">
        <f t="shared" si="0"/>
        <v>1.202434</v>
      </c>
      <c r="H20" s="33">
        <v>856668</v>
      </c>
      <c r="I20" s="38">
        <f t="shared" si="1"/>
        <v>1.713336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1457885</v>
      </c>
      <c r="O20" s="38">
        <f t="shared" si="5"/>
        <v>2.9157700000000002</v>
      </c>
      <c r="P20" s="33">
        <v>601554</v>
      </c>
      <c r="Q20" s="33">
        <v>500000</v>
      </c>
      <c r="R20" s="33">
        <v>500000</v>
      </c>
      <c r="S20" s="33">
        <v>601554</v>
      </c>
      <c r="T20" s="38">
        <f t="shared" si="6"/>
        <v>1.2031080000000001</v>
      </c>
      <c r="U20" s="38">
        <f t="shared" si="7"/>
        <v>0.42409160274888036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2136456</v>
      </c>
      <c r="Q21" s="33">
        <v>6995001</v>
      </c>
      <c r="R21" s="33">
        <v>6995001</v>
      </c>
      <c r="S21" s="33">
        <v>1708056</v>
      </c>
      <c r="T21" s="38">
        <f t="shared" si="6"/>
        <v>0.24418238110330506</v>
      </c>
      <c r="U21" s="38">
        <f t="shared" si="7"/>
        <v>-1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10333182</v>
      </c>
      <c r="E22" s="33">
        <v>10333182</v>
      </c>
      <c r="F22" s="33">
        <v>3537372</v>
      </c>
      <c r="G22" s="38">
        <f t="shared" si="0"/>
        <v>0.34233133607827676</v>
      </c>
      <c r="H22" s="33">
        <v>3564683</v>
      </c>
      <c r="I22" s="38">
        <f t="shared" si="1"/>
        <v>0.34497437478600496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7102055</v>
      </c>
      <c r="O22" s="38">
        <f t="shared" si="5"/>
        <v>0.68730571086428172</v>
      </c>
      <c r="P22" s="33">
        <v>5903894</v>
      </c>
      <c r="Q22" s="33">
        <v>10333182</v>
      </c>
      <c r="R22" s="33">
        <v>10333182</v>
      </c>
      <c r="S22" s="33">
        <v>3565401</v>
      </c>
      <c r="T22" s="38">
        <f t="shared" si="6"/>
        <v>0.34504385967459006</v>
      </c>
      <c r="U22" s="38">
        <f t="shared" si="7"/>
        <v>-0.39621493881834602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15000000</v>
      </c>
      <c r="E23" s="33">
        <v>15000000</v>
      </c>
      <c r="F23" s="33">
        <v>3101606</v>
      </c>
      <c r="G23" s="38">
        <f t="shared" si="0"/>
        <v>0.20677373333333332</v>
      </c>
      <c r="H23" s="33">
        <v>3215356</v>
      </c>
      <c r="I23" s="38">
        <f t="shared" si="1"/>
        <v>0.21435706666666668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6316962</v>
      </c>
      <c r="O23" s="38">
        <f t="shared" si="5"/>
        <v>0.42113080000000003</v>
      </c>
      <c r="P23" s="33">
        <v>6095933</v>
      </c>
      <c r="Q23" s="33">
        <v>12651362</v>
      </c>
      <c r="R23" s="33">
        <v>12651362</v>
      </c>
      <c r="S23" s="33">
        <v>3027471</v>
      </c>
      <c r="T23" s="38">
        <f t="shared" si="6"/>
        <v>0.23930000580174687</v>
      </c>
      <c r="U23" s="38">
        <f t="shared" si="7"/>
        <v>-0.47254079072063293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1521337</v>
      </c>
      <c r="E24" s="33">
        <v>1521337</v>
      </c>
      <c r="F24" s="33">
        <v>473133</v>
      </c>
      <c r="G24" s="38">
        <f t="shared" si="0"/>
        <v>0.31099815491242244</v>
      </c>
      <c r="H24" s="33">
        <v>374301</v>
      </c>
      <c r="I24" s="38">
        <f t="shared" si="1"/>
        <v>0.24603424487802505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847434</v>
      </c>
      <c r="O24" s="38">
        <f t="shared" si="5"/>
        <v>0.5570323997904475</v>
      </c>
      <c r="P24" s="33">
        <v>732116</v>
      </c>
      <c r="Q24" s="33">
        <v>664286</v>
      </c>
      <c r="R24" s="33">
        <v>664286</v>
      </c>
      <c r="S24" s="33">
        <v>366636</v>
      </c>
      <c r="T24" s="38">
        <f t="shared" si="6"/>
        <v>0.55192492390325854</v>
      </c>
      <c r="U24" s="38">
        <f t="shared" si="7"/>
        <v>-0.48874085527430078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17974717</v>
      </c>
      <c r="E25" s="33">
        <v>17974717</v>
      </c>
      <c r="F25" s="33">
        <v>4268492</v>
      </c>
      <c r="G25" s="38">
        <f t="shared" si="0"/>
        <v>0.23747200025457982</v>
      </c>
      <c r="H25" s="33">
        <v>4267865</v>
      </c>
      <c r="I25" s="38">
        <f t="shared" si="1"/>
        <v>0.23743711792513897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8536357</v>
      </c>
      <c r="O25" s="38">
        <f t="shared" si="5"/>
        <v>0.47490911817971876</v>
      </c>
      <c r="P25" s="33">
        <v>5741813</v>
      </c>
      <c r="Q25" s="33">
        <v>27648502</v>
      </c>
      <c r="R25" s="33">
        <v>27648502</v>
      </c>
      <c r="S25" s="33">
        <v>5741813</v>
      </c>
      <c r="T25" s="38">
        <f t="shared" si="6"/>
        <v>0.20767175740660379</v>
      </c>
      <c r="U25" s="38">
        <f t="shared" si="7"/>
        <v>-0.25670428486612151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8527428</v>
      </c>
      <c r="E26" s="33">
        <v>8527428</v>
      </c>
      <c r="F26" s="33">
        <v>43498</v>
      </c>
      <c r="G26" s="38">
        <f t="shared" si="0"/>
        <v>5.1009518931147821E-3</v>
      </c>
      <c r="H26" s="33">
        <v>33737</v>
      </c>
      <c r="I26" s="38">
        <f t="shared" si="1"/>
        <v>3.9562925655895302E-3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77235</v>
      </c>
      <c r="O26" s="38">
        <f t="shared" si="5"/>
        <v>9.0572444587043131E-3</v>
      </c>
      <c r="P26" s="33">
        <v>1305657</v>
      </c>
      <c r="Q26" s="33">
        <v>7409364</v>
      </c>
      <c r="R26" s="33">
        <v>7409364</v>
      </c>
      <c r="S26" s="33">
        <v>990288</v>
      </c>
      <c r="T26" s="38">
        <f t="shared" si="6"/>
        <v>0.13365357674423878</v>
      </c>
      <c r="U26" s="38">
        <f t="shared" si="7"/>
        <v>-0.97416090136996158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53856664</v>
      </c>
      <c r="E27" s="34">
        <f>SUM(E20:E26)</f>
        <v>53856664</v>
      </c>
      <c r="F27" s="34">
        <f>SUM(F20:F26)</f>
        <v>12025318</v>
      </c>
      <c r="G27" s="39">
        <f t="shared" si="0"/>
        <v>0.22328375184916763</v>
      </c>
      <c r="H27" s="34">
        <f>SUM(H20:H26)</f>
        <v>12312610</v>
      </c>
      <c r="I27" s="39">
        <f t="shared" si="1"/>
        <v>0.2286181334959774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24337928</v>
      </c>
      <c r="O27" s="39">
        <f t="shared" si="5"/>
        <v>0.45190188534514503</v>
      </c>
      <c r="P27" s="34">
        <f>SUM(P20:P26)</f>
        <v>22517423</v>
      </c>
      <c r="Q27" s="34">
        <f>SUM(Q20:Q26)</f>
        <v>66201697</v>
      </c>
      <c r="R27" s="34">
        <f>SUM(R20:R26)</f>
        <v>66201697</v>
      </c>
      <c r="S27" s="34">
        <f>SUM(S20:S26)</f>
        <v>16001219</v>
      </c>
      <c r="T27" s="39">
        <f t="shared" si="6"/>
        <v>0.24170406084907461</v>
      </c>
      <c r="U27" s="39">
        <f t="shared" si="7"/>
        <v>-0.4531963093645307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37264019</v>
      </c>
      <c r="E28" s="33">
        <v>37264019</v>
      </c>
      <c r="F28" s="33">
        <v>8243392</v>
      </c>
      <c r="G28" s="38">
        <f t="shared" si="0"/>
        <v>0.22121585972785168</v>
      </c>
      <c r="H28" s="33">
        <v>7552451</v>
      </c>
      <c r="I28" s="38">
        <f t="shared" si="1"/>
        <v>0.20267408622778987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15795843</v>
      </c>
      <c r="O28" s="38">
        <f t="shared" si="5"/>
        <v>0.42388994595564156</v>
      </c>
      <c r="P28" s="33">
        <v>14947995</v>
      </c>
      <c r="Q28" s="33">
        <v>36198899</v>
      </c>
      <c r="R28" s="33">
        <v>36198899</v>
      </c>
      <c r="S28" s="33">
        <v>7488460</v>
      </c>
      <c r="T28" s="38">
        <f t="shared" si="6"/>
        <v>0.20686982772597587</v>
      </c>
      <c r="U28" s="38">
        <f t="shared" si="7"/>
        <v>-0.49475157036110862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1145100</v>
      </c>
      <c r="E29" s="33">
        <v>1145100</v>
      </c>
      <c r="F29" s="33">
        <v>345904</v>
      </c>
      <c r="G29" s="38">
        <f t="shared" si="0"/>
        <v>0.30207318138153871</v>
      </c>
      <c r="H29" s="33">
        <v>525325</v>
      </c>
      <c r="I29" s="38">
        <f t="shared" si="1"/>
        <v>0.45875906034407476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871229</v>
      </c>
      <c r="O29" s="38">
        <f t="shared" si="5"/>
        <v>0.76083224172561348</v>
      </c>
      <c r="P29" s="33">
        <v>1117147</v>
      </c>
      <c r="Q29" s="33">
        <v>2600000</v>
      </c>
      <c r="R29" s="33">
        <v>2600000</v>
      </c>
      <c r="S29" s="33">
        <v>482599</v>
      </c>
      <c r="T29" s="38">
        <f t="shared" si="6"/>
        <v>0.185615</v>
      </c>
      <c r="U29" s="38">
        <f t="shared" si="7"/>
        <v>-0.52976197402848513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5100000</v>
      </c>
      <c r="E30" s="33">
        <v>5100000</v>
      </c>
      <c r="F30" s="33">
        <v>2315440</v>
      </c>
      <c r="G30" s="38">
        <f t="shared" si="0"/>
        <v>0.4540078431372549</v>
      </c>
      <c r="H30" s="33">
        <v>3528675</v>
      </c>
      <c r="I30" s="38">
        <f t="shared" si="1"/>
        <v>0.69189705882352937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5844115</v>
      </c>
      <c r="O30" s="38">
        <f t="shared" si="5"/>
        <v>1.1459049019607843</v>
      </c>
      <c r="P30" s="33">
        <v>6526398</v>
      </c>
      <c r="Q30" s="33">
        <v>10922241</v>
      </c>
      <c r="R30" s="33">
        <v>10922241</v>
      </c>
      <c r="S30" s="33">
        <v>3191191</v>
      </c>
      <c r="T30" s="38">
        <f t="shared" si="6"/>
        <v>0.29217364824672887</v>
      </c>
      <c r="U30" s="38">
        <f t="shared" si="7"/>
        <v>-0.45932273820873326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27536678</v>
      </c>
      <c r="E31" s="33">
        <v>27536678</v>
      </c>
      <c r="F31" s="33">
        <v>276803</v>
      </c>
      <c r="G31" s="38">
        <f t="shared" si="0"/>
        <v>1.0052156618165779E-2</v>
      </c>
      <c r="H31" s="33">
        <v>1809289</v>
      </c>
      <c r="I31" s="38">
        <f t="shared" si="1"/>
        <v>6.5704693935848033E-2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2086092</v>
      </c>
      <c r="O31" s="38">
        <f t="shared" si="5"/>
        <v>7.5756850554013808E-2</v>
      </c>
      <c r="P31" s="33">
        <v>544911</v>
      </c>
      <c r="Q31" s="33">
        <v>50456157</v>
      </c>
      <c r="R31" s="33">
        <v>50456157</v>
      </c>
      <c r="S31" s="33">
        <v>271386</v>
      </c>
      <c r="T31" s="38">
        <f t="shared" si="6"/>
        <v>5.3786498246388443E-3</v>
      </c>
      <c r="U31" s="38">
        <f t="shared" si="7"/>
        <v>2.320338550699105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4873845</v>
      </c>
      <c r="E32" s="33">
        <v>4873845</v>
      </c>
      <c r="F32" s="33">
        <v>1280956</v>
      </c>
      <c r="G32" s="38">
        <f t="shared" si="0"/>
        <v>0.26282247383739121</v>
      </c>
      <c r="H32" s="33">
        <v>1295102</v>
      </c>
      <c r="I32" s="38">
        <f t="shared" si="1"/>
        <v>0.2657249050800754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2576058</v>
      </c>
      <c r="O32" s="38">
        <f t="shared" si="5"/>
        <v>0.52854737891746661</v>
      </c>
      <c r="P32" s="33">
        <v>4457089</v>
      </c>
      <c r="Q32" s="33">
        <v>4690861</v>
      </c>
      <c r="R32" s="33">
        <v>4690861</v>
      </c>
      <c r="S32" s="33">
        <v>3386941</v>
      </c>
      <c r="T32" s="38">
        <f t="shared" si="6"/>
        <v>0.72202970840534397</v>
      </c>
      <c r="U32" s="38">
        <f t="shared" si="7"/>
        <v>-0.70942873252026151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110275991</v>
      </c>
      <c r="E33" s="33">
        <v>110275991</v>
      </c>
      <c r="F33" s="33">
        <v>25156928</v>
      </c>
      <c r="G33" s="38">
        <f t="shared" si="0"/>
        <v>0.22812697280589389</v>
      </c>
      <c r="H33" s="33">
        <v>25459277</v>
      </c>
      <c r="I33" s="38">
        <f t="shared" si="1"/>
        <v>0.23086872100745845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50616205</v>
      </c>
      <c r="O33" s="38">
        <f t="shared" si="5"/>
        <v>0.45899569381335237</v>
      </c>
      <c r="P33" s="33">
        <v>39434610</v>
      </c>
      <c r="Q33" s="33">
        <v>89571439</v>
      </c>
      <c r="R33" s="33">
        <v>89571439</v>
      </c>
      <c r="S33" s="33">
        <v>19896416</v>
      </c>
      <c r="T33" s="38">
        <f t="shared" si="6"/>
        <v>0.22212902039008214</v>
      </c>
      <c r="U33" s="38">
        <f t="shared" si="7"/>
        <v>-0.35439257545592562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186195633</v>
      </c>
      <c r="E35" s="34">
        <f>SUM(E28:E34)</f>
        <v>186195633</v>
      </c>
      <c r="F35" s="34">
        <f>SUM(F28:F34)</f>
        <v>37619423</v>
      </c>
      <c r="G35" s="39">
        <f t="shared" si="0"/>
        <v>0.20204245606555121</v>
      </c>
      <c r="H35" s="34">
        <f>SUM(H28:H34)</f>
        <v>40170119</v>
      </c>
      <c r="I35" s="39">
        <f t="shared" si="1"/>
        <v>0.21574146693333027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77789542</v>
      </c>
      <c r="O35" s="39">
        <f t="shared" si="5"/>
        <v>0.41778392299888151</v>
      </c>
      <c r="P35" s="34">
        <f>SUM(P28:P34)</f>
        <v>67028150</v>
      </c>
      <c r="Q35" s="34">
        <f>SUM(Q28:Q34)</f>
        <v>194439597</v>
      </c>
      <c r="R35" s="34">
        <f>SUM(R28:R34)</f>
        <v>194439597</v>
      </c>
      <c r="S35" s="34">
        <f>SUM(S28:S34)</f>
        <v>34716993</v>
      </c>
      <c r="T35" s="39">
        <f t="shared" si="6"/>
        <v>0.17854898660379345</v>
      </c>
      <c r="U35" s="39">
        <f t="shared" si="7"/>
        <v>-0.40069778145450829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3585313</v>
      </c>
      <c r="E36" s="33">
        <v>3585313</v>
      </c>
      <c r="F36" s="33">
        <v>1617586</v>
      </c>
      <c r="G36" s="38">
        <f t="shared" si="0"/>
        <v>0.45117009309926359</v>
      </c>
      <c r="H36" s="33">
        <v>1617528</v>
      </c>
      <c r="I36" s="38">
        <f t="shared" si="1"/>
        <v>0.45115391599004045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3235114</v>
      </c>
      <c r="O36" s="38">
        <f t="shared" si="5"/>
        <v>0.9023240090893041</v>
      </c>
      <c r="P36" s="33">
        <v>3038909</v>
      </c>
      <c r="Q36" s="33">
        <v>7463460</v>
      </c>
      <c r="R36" s="33">
        <v>7463460</v>
      </c>
      <c r="S36" s="33">
        <v>1548127</v>
      </c>
      <c r="T36" s="38">
        <f t="shared" si="6"/>
        <v>0.20742752021180524</v>
      </c>
      <c r="U36" s="38">
        <f t="shared" si="7"/>
        <v>-0.46772739822087461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43929204</v>
      </c>
      <c r="E37" s="33">
        <v>43929204</v>
      </c>
      <c r="F37" s="33">
        <v>2687803</v>
      </c>
      <c r="G37" s="38">
        <f t="shared" si="0"/>
        <v>6.1184878287346159E-2</v>
      </c>
      <c r="H37" s="33">
        <v>2732047</v>
      </c>
      <c r="I37" s="38">
        <f t="shared" si="1"/>
        <v>6.2192044271960858E-2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5419850</v>
      </c>
      <c r="O37" s="38">
        <f t="shared" si="5"/>
        <v>0.12337692255930702</v>
      </c>
      <c r="P37" s="33">
        <v>527824</v>
      </c>
      <c r="Q37" s="33">
        <v>42127030</v>
      </c>
      <c r="R37" s="33">
        <v>42127030</v>
      </c>
      <c r="S37" s="33">
        <v>290165</v>
      </c>
      <c r="T37" s="38">
        <f t="shared" si="6"/>
        <v>6.887857985716059E-3</v>
      </c>
      <c r="U37" s="38">
        <f t="shared" si="7"/>
        <v>4.1760567916578255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22426302</v>
      </c>
      <c r="E38" s="33">
        <v>22426302</v>
      </c>
      <c r="F38" s="33">
        <v>4915765</v>
      </c>
      <c r="G38" s="38">
        <f t="shared" si="0"/>
        <v>0.21919641499521411</v>
      </c>
      <c r="H38" s="33">
        <v>5056176</v>
      </c>
      <c r="I38" s="38">
        <f t="shared" si="1"/>
        <v>0.22545741156968277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9971941</v>
      </c>
      <c r="O38" s="38">
        <f t="shared" si="5"/>
        <v>0.44465382656489688</v>
      </c>
      <c r="P38" s="33">
        <v>2692191</v>
      </c>
      <c r="Q38" s="33">
        <v>33998952</v>
      </c>
      <c r="R38" s="33">
        <v>33998952</v>
      </c>
      <c r="S38" s="33">
        <v>-709061</v>
      </c>
      <c r="T38" s="38">
        <f t="shared" si="6"/>
        <v>-2.0855378130478844E-2</v>
      </c>
      <c r="U38" s="38">
        <f t="shared" si="7"/>
        <v>0.87808963034197807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69940819</v>
      </c>
      <c r="E40" s="34">
        <f>SUM(E36:E39)</f>
        <v>69940819</v>
      </c>
      <c r="F40" s="34">
        <f>SUM(F36:F39)</f>
        <v>9221154</v>
      </c>
      <c r="G40" s="39">
        <f t="shared" si="0"/>
        <v>0.1318422365056949</v>
      </c>
      <c r="H40" s="34">
        <f>SUM(H36:H39)</f>
        <v>9405751</v>
      </c>
      <c r="I40" s="39">
        <f t="shared" si="1"/>
        <v>0.13448156790957796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18626905</v>
      </c>
      <c r="O40" s="39">
        <f t="shared" si="5"/>
        <v>0.26632380441527287</v>
      </c>
      <c r="P40" s="34">
        <f>SUM(P36:P39)</f>
        <v>6258924</v>
      </c>
      <c r="Q40" s="34">
        <f>SUM(Q36:Q39)</f>
        <v>83589442</v>
      </c>
      <c r="R40" s="34">
        <f>SUM(R36:R39)</f>
        <v>83589442</v>
      </c>
      <c r="S40" s="34">
        <f>SUM(S36:S39)</f>
        <v>1129231</v>
      </c>
      <c r="T40" s="39">
        <f t="shared" si="6"/>
        <v>1.3509253955780683E-2</v>
      </c>
      <c r="U40" s="39">
        <f t="shared" si="7"/>
        <v>0.50277443854566695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8815764</v>
      </c>
      <c r="E41" s="33">
        <v>8815764</v>
      </c>
      <c r="F41" s="33">
        <v>1610513</v>
      </c>
      <c r="G41" s="38">
        <f t="shared" si="0"/>
        <v>0.18268558459595788</v>
      </c>
      <c r="H41" s="33">
        <v>3274390</v>
      </c>
      <c r="I41" s="38">
        <f t="shared" si="1"/>
        <v>0.37142441653383645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4884903</v>
      </c>
      <c r="O41" s="38">
        <f t="shared" si="5"/>
        <v>0.55411000112979436</v>
      </c>
      <c r="P41" s="33">
        <v>3815866</v>
      </c>
      <c r="Q41" s="33">
        <v>7803161</v>
      </c>
      <c r="R41" s="33">
        <v>7803161</v>
      </c>
      <c r="S41" s="33">
        <v>2218400</v>
      </c>
      <c r="T41" s="38">
        <f t="shared" si="6"/>
        <v>0.28429504402126266</v>
      </c>
      <c r="U41" s="38">
        <f t="shared" si="7"/>
        <v>-0.14190120931919514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1878588</v>
      </c>
      <c r="E42" s="33">
        <v>1878588</v>
      </c>
      <c r="F42" s="33">
        <v>261528</v>
      </c>
      <c r="G42" s="38">
        <f t="shared" si="0"/>
        <v>0.13921519779749472</v>
      </c>
      <c r="H42" s="33">
        <v>174251</v>
      </c>
      <c r="I42" s="38">
        <f t="shared" si="1"/>
        <v>9.2756368080707419E-2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435779</v>
      </c>
      <c r="O42" s="38">
        <f t="shared" si="5"/>
        <v>0.23197156587820214</v>
      </c>
      <c r="P42" s="33">
        <v>92879</v>
      </c>
      <c r="Q42" s="33">
        <v>1603548</v>
      </c>
      <c r="R42" s="33">
        <v>1603548</v>
      </c>
      <c r="S42" s="33">
        <v>84871</v>
      </c>
      <c r="T42" s="38">
        <f t="shared" si="6"/>
        <v>5.2927009356751403E-2</v>
      </c>
      <c r="U42" s="38">
        <f t="shared" si="7"/>
        <v>0.87610762389775942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327883</v>
      </c>
      <c r="E43" s="33">
        <v>327883</v>
      </c>
      <c r="F43" s="33">
        <v>60343</v>
      </c>
      <c r="G43" s="38">
        <f t="shared" si="0"/>
        <v>0.18403820875129237</v>
      </c>
      <c r="H43" s="33">
        <v>121053</v>
      </c>
      <c r="I43" s="38">
        <f t="shared" si="1"/>
        <v>0.36919571920471633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181396</v>
      </c>
      <c r="O43" s="38">
        <f t="shared" si="5"/>
        <v>0.55323392795600868</v>
      </c>
      <c r="P43" s="33">
        <v>162477</v>
      </c>
      <c r="Q43" s="33">
        <v>376358</v>
      </c>
      <c r="R43" s="33">
        <v>376358</v>
      </c>
      <c r="S43" s="33">
        <v>132692</v>
      </c>
      <c r="T43" s="38">
        <f t="shared" si="6"/>
        <v>0.35256856503648121</v>
      </c>
      <c r="U43" s="38">
        <f t="shared" si="7"/>
        <v>-0.25495300873354387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1836148</v>
      </c>
      <c r="E44" s="33">
        <v>1836148</v>
      </c>
      <c r="F44" s="33">
        <v>12402127</v>
      </c>
      <c r="G44" s="38">
        <f t="shared" si="0"/>
        <v>6.754426658417513</v>
      </c>
      <c r="H44" s="33">
        <v>9798279</v>
      </c>
      <c r="I44" s="38">
        <f t="shared" si="1"/>
        <v>5.3363231068519532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22200406</v>
      </c>
      <c r="O44" s="38">
        <f t="shared" si="5"/>
        <v>12.090749765269466</v>
      </c>
      <c r="P44" s="33">
        <v>7535850</v>
      </c>
      <c r="Q44" s="33">
        <v>196628475</v>
      </c>
      <c r="R44" s="33">
        <v>196628475</v>
      </c>
      <c r="S44" s="33">
        <v>3877059</v>
      </c>
      <c r="T44" s="38">
        <f t="shared" si="6"/>
        <v>1.9717688396861135E-2</v>
      </c>
      <c r="U44" s="38">
        <f t="shared" si="7"/>
        <v>0.30022213817950205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73872871</v>
      </c>
      <c r="E45" s="33">
        <v>73872871</v>
      </c>
      <c r="F45" s="33">
        <v>54994111</v>
      </c>
      <c r="G45" s="38">
        <f t="shared" si="0"/>
        <v>0.74444258434195687</v>
      </c>
      <c r="H45" s="33">
        <v>1689211</v>
      </c>
      <c r="I45" s="38">
        <f t="shared" si="1"/>
        <v>2.2866459325778743E-2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56683322</v>
      </c>
      <c r="O45" s="38">
        <f t="shared" si="5"/>
        <v>0.76730904366773567</v>
      </c>
      <c r="P45" s="33">
        <v>54125402</v>
      </c>
      <c r="Q45" s="33">
        <v>67216958</v>
      </c>
      <c r="R45" s="33">
        <v>67216958</v>
      </c>
      <c r="S45" s="33">
        <v>-169087</v>
      </c>
      <c r="T45" s="38">
        <f t="shared" si="6"/>
        <v>-2.5155407955236536E-3</v>
      </c>
      <c r="U45" s="38">
        <f t="shared" si="7"/>
        <v>-0.96879079069010887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86731254</v>
      </c>
      <c r="E47" s="34">
        <f>SUM(E41:E46)</f>
        <v>86731254</v>
      </c>
      <c r="F47" s="34">
        <f>SUM(F41:F46)</f>
        <v>69328622</v>
      </c>
      <c r="G47" s="39">
        <f t="shared" si="0"/>
        <v>0.79934993214787375</v>
      </c>
      <c r="H47" s="34">
        <f>SUM(H41:H46)</f>
        <v>15057184</v>
      </c>
      <c r="I47" s="39">
        <f t="shared" si="1"/>
        <v>0.17360735957997334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84385806</v>
      </c>
      <c r="O47" s="39">
        <f t="shared" si="5"/>
        <v>0.97295729172784706</v>
      </c>
      <c r="P47" s="34">
        <f>SUM(P41:P46)</f>
        <v>65732474</v>
      </c>
      <c r="Q47" s="34">
        <f>SUM(Q41:Q46)</f>
        <v>273628500</v>
      </c>
      <c r="R47" s="34">
        <f>SUM(R41:R46)</f>
        <v>273628500</v>
      </c>
      <c r="S47" s="34">
        <f>SUM(S41:S46)</f>
        <v>6143935</v>
      </c>
      <c r="T47" s="39">
        <f t="shared" si="6"/>
        <v>2.2453563864875188E-2</v>
      </c>
      <c r="U47" s="39">
        <f t="shared" si="7"/>
        <v>-0.77093234007896916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15597876</v>
      </c>
      <c r="E48" s="33">
        <v>15597876</v>
      </c>
      <c r="F48" s="33">
        <v>2949585</v>
      </c>
      <c r="G48" s="38">
        <f t="shared" si="0"/>
        <v>0.18910170846338309</v>
      </c>
      <c r="H48" s="33">
        <v>2915097</v>
      </c>
      <c r="I48" s="38">
        <f t="shared" si="1"/>
        <v>0.18689063818689161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5864682</v>
      </c>
      <c r="O48" s="38">
        <f t="shared" si="5"/>
        <v>0.3759923466502747</v>
      </c>
      <c r="P48" s="33">
        <v>5815769</v>
      </c>
      <c r="Q48" s="33">
        <v>15587880</v>
      </c>
      <c r="R48" s="33">
        <v>15587880</v>
      </c>
      <c r="S48" s="33">
        <v>2931738</v>
      </c>
      <c r="T48" s="38">
        <f t="shared" si="6"/>
        <v>0.18807804525054081</v>
      </c>
      <c r="U48" s="38">
        <f t="shared" si="7"/>
        <v>-0.49875983726313755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5213000</v>
      </c>
      <c r="E49" s="33">
        <v>5213000</v>
      </c>
      <c r="F49" s="33">
        <v>3606186</v>
      </c>
      <c r="G49" s="38">
        <f t="shared" si="0"/>
        <v>0.69176788797237676</v>
      </c>
      <c r="H49" s="33">
        <v>2218338</v>
      </c>
      <c r="I49" s="38">
        <f t="shared" si="1"/>
        <v>0.42553961250719358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5824524</v>
      </c>
      <c r="O49" s="38">
        <f t="shared" si="5"/>
        <v>1.1173075004795703</v>
      </c>
      <c r="P49" s="33">
        <v>3894131</v>
      </c>
      <c r="Q49" s="33">
        <v>4450000</v>
      </c>
      <c r="R49" s="33">
        <v>4450000</v>
      </c>
      <c r="S49" s="33">
        <v>1129396</v>
      </c>
      <c r="T49" s="38">
        <f t="shared" si="6"/>
        <v>0.25379685393258428</v>
      </c>
      <c r="U49" s="38">
        <f t="shared" si="7"/>
        <v>-0.43033811651431342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8263938</v>
      </c>
      <c r="E50" s="33">
        <v>8263938</v>
      </c>
      <c r="F50" s="33">
        <v>2589706</v>
      </c>
      <c r="G50" s="38">
        <f t="shared" si="0"/>
        <v>0.3133743258964431</v>
      </c>
      <c r="H50" s="33">
        <v>2655104</v>
      </c>
      <c r="I50" s="38">
        <f t="shared" si="1"/>
        <v>0.32128798642971423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5244810</v>
      </c>
      <c r="O50" s="38">
        <f t="shared" si="5"/>
        <v>0.63466231232615733</v>
      </c>
      <c r="P50" s="33">
        <v>5076660</v>
      </c>
      <c r="Q50" s="33">
        <v>6869916</v>
      </c>
      <c r="R50" s="33">
        <v>6869916</v>
      </c>
      <c r="S50" s="33">
        <v>2321522</v>
      </c>
      <c r="T50" s="38">
        <f t="shared" si="6"/>
        <v>0.33792582034481933</v>
      </c>
      <c r="U50" s="38">
        <f t="shared" si="7"/>
        <v>-0.47699786867743754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29074814</v>
      </c>
      <c r="E53" s="34">
        <f>SUM(E48:E52)</f>
        <v>29074814</v>
      </c>
      <c r="F53" s="34">
        <f>SUM(F48:F52)</f>
        <v>9145477</v>
      </c>
      <c r="G53" s="39">
        <f t="shared" si="0"/>
        <v>0.31454980245101483</v>
      </c>
      <c r="H53" s="34">
        <f>SUM(H48:H52)</f>
        <v>7788539</v>
      </c>
      <c r="I53" s="39">
        <f t="shared" si="1"/>
        <v>0.26787923733579172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16934016</v>
      </c>
      <c r="O53" s="39">
        <f t="shared" si="5"/>
        <v>0.5824290397868066</v>
      </c>
      <c r="P53" s="34">
        <f>SUM(P48:P52)</f>
        <v>14786560</v>
      </c>
      <c r="Q53" s="34">
        <f>SUM(Q48:Q52)</f>
        <v>26907796</v>
      </c>
      <c r="R53" s="34">
        <f>SUM(R48:R52)</f>
        <v>26907796</v>
      </c>
      <c r="S53" s="34">
        <f>SUM(S48:S52)</f>
        <v>6382656</v>
      </c>
      <c r="T53" s="39">
        <f t="shared" si="6"/>
        <v>0.23720471197269372</v>
      </c>
      <c r="U53" s="39">
        <f t="shared" si="7"/>
        <v>-0.47326903620585181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1635310739</v>
      </c>
      <c r="E54" s="34">
        <f>SUM(E8:E9,E11:E18,E20:E26,E28:E34,E36:E39,E41:E46,E48:E52)</f>
        <v>1635310739</v>
      </c>
      <c r="F54" s="34">
        <f>SUM(F8:F9,F11:F18,F20:F26,F28:F34,F36:F39,F41:F46,F48:F52)</f>
        <v>477892283</v>
      </c>
      <c r="G54" s="39">
        <f t="shared" si="0"/>
        <v>0.29223331786607926</v>
      </c>
      <c r="H54" s="34">
        <f>SUM(H8:H9,H11:H18,H20:H26,H28:H34,H36:H39,H41:H46,H48:H52)</f>
        <v>365215138</v>
      </c>
      <c r="I54" s="39">
        <f t="shared" si="1"/>
        <v>0.2233307280935064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843107421</v>
      </c>
      <c r="O54" s="39">
        <f t="shared" si="5"/>
        <v>0.51556404595958572</v>
      </c>
      <c r="P54" s="34">
        <f>SUM(P8:P9,P11:P18,P20:P26,P28:P34,P36:P39,P41:P46,P48:P52)</f>
        <v>610320177</v>
      </c>
      <c r="Q54" s="34">
        <f>SUM(Q8:Q9,Q11:Q18,Q20:Q26,Q28:Q34,Q36:Q39,Q41:Q46,Q48:Q52)</f>
        <v>1361045888</v>
      </c>
      <c r="R54" s="34">
        <f>SUM(R8:R9,R11:R18,R20:R26,R28:R34,R36:R39,R41:R46,R48:R52)</f>
        <v>1361045888</v>
      </c>
      <c r="S54" s="34">
        <f>SUM(S8:S9,S11:S18,S20:S26,S28:S34,S36:S39,S41:S46,S48:S52)</f>
        <v>280752764</v>
      </c>
      <c r="T54" s="39">
        <f t="shared" si="6"/>
        <v>0.20627722141870944</v>
      </c>
      <c r="U54" s="39">
        <f t="shared" si="7"/>
        <v>-0.40160074701249804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453517890</v>
      </c>
      <c r="E57" s="33">
        <v>453517890</v>
      </c>
      <c r="F57" s="33">
        <v>42144423</v>
      </c>
      <c r="G57" s="38">
        <f t="shared" ref="G57:G85" si="8">IF(($D57      =0),0,($F57      /$D57      ))</f>
        <v>9.2927807103706531E-2</v>
      </c>
      <c r="H57" s="33">
        <v>114261776</v>
      </c>
      <c r="I57" s="38">
        <f t="shared" ref="I57:I85" si="9">IF(($D57      =0),0,($H57      /$D57      ))</f>
        <v>0.2519454657014743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156406199</v>
      </c>
      <c r="O57" s="38">
        <f t="shared" ref="O57:O85" si="13">IF(($D57      =0),0,($N57      /$D57      ))</f>
        <v>0.34487327280518087</v>
      </c>
      <c r="P57" s="33">
        <v>190306984</v>
      </c>
      <c r="Q57" s="33">
        <v>382947984</v>
      </c>
      <c r="R57" s="33">
        <v>382947984</v>
      </c>
      <c r="S57" s="33">
        <v>70008464</v>
      </c>
      <c r="T57" s="38">
        <f t="shared" ref="T57:T85" si="14">IF(($Q57      =0),0,($S57      /$Q57      ))</f>
        <v>0.18281455164939581</v>
      </c>
      <c r="U57" s="38">
        <f t="shared" ref="U57:U85" si="15">IF(($P57      =0),0,(($H57      /$P57      )-1))</f>
        <v>-0.39959231343816581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453517890</v>
      </c>
      <c r="E58" s="34">
        <f>E57</f>
        <v>453517890</v>
      </c>
      <c r="F58" s="34">
        <f>F57</f>
        <v>42144423</v>
      </c>
      <c r="G58" s="39">
        <f t="shared" si="8"/>
        <v>9.2927807103706531E-2</v>
      </c>
      <c r="H58" s="34">
        <f>H57</f>
        <v>114261776</v>
      </c>
      <c r="I58" s="39">
        <f t="shared" si="9"/>
        <v>0.2519454657014743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156406199</v>
      </c>
      <c r="O58" s="39">
        <f t="shared" si="13"/>
        <v>0.34487327280518087</v>
      </c>
      <c r="P58" s="34">
        <f>P57</f>
        <v>190306984</v>
      </c>
      <c r="Q58" s="34">
        <f>Q57</f>
        <v>382947984</v>
      </c>
      <c r="R58" s="34">
        <f>R57</f>
        <v>382947984</v>
      </c>
      <c r="S58" s="34">
        <f>S57</f>
        <v>70008464</v>
      </c>
      <c r="T58" s="39">
        <f t="shared" si="14"/>
        <v>0.18281455164939581</v>
      </c>
      <c r="U58" s="39">
        <f t="shared" si="15"/>
        <v>-0.39959231343816581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13296736</v>
      </c>
      <c r="E59" s="33">
        <v>13296736</v>
      </c>
      <c r="F59" s="33">
        <v>2756718</v>
      </c>
      <c r="G59" s="38">
        <f t="shared" si="8"/>
        <v>0.20732290992315708</v>
      </c>
      <c r="H59" s="33">
        <v>2744037</v>
      </c>
      <c r="I59" s="38">
        <f t="shared" si="9"/>
        <v>0.20636921722744589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5500755</v>
      </c>
      <c r="O59" s="38">
        <f t="shared" si="13"/>
        <v>0.413692127150603</v>
      </c>
      <c r="P59" s="33">
        <v>5012660</v>
      </c>
      <c r="Q59" s="33">
        <v>12639469</v>
      </c>
      <c r="R59" s="33">
        <v>12639469</v>
      </c>
      <c r="S59" s="33">
        <v>2512196</v>
      </c>
      <c r="T59" s="38">
        <f t="shared" si="14"/>
        <v>0.19875803326864444</v>
      </c>
      <c r="U59" s="38">
        <f t="shared" si="15"/>
        <v>-0.45257867080552039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15968250</v>
      </c>
      <c r="E60" s="33">
        <v>15968250</v>
      </c>
      <c r="F60" s="33">
        <v>2635771</v>
      </c>
      <c r="G60" s="38">
        <f t="shared" si="8"/>
        <v>0.16506323485666871</v>
      </c>
      <c r="H60" s="33">
        <v>124152</v>
      </c>
      <c r="I60" s="38">
        <f t="shared" si="9"/>
        <v>7.7749283734911464E-3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2759923</v>
      </c>
      <c r="O60" s="38">
        <f t="shared" si="13"/>
        <v>0.17283816323015985</v>
      </c>
      <c r="P60" s="33">
        <v>-5</v>
      </c>
      <c r="Q60" s="33">
        <v>13369785</v>
      </c>
      <c r="R60" s="33">
        <v>13369785</v>
      </c>
      <c r="S60" s="33">
        <v>-3</v>
      </c>
      <c r="T60" s="38">
        <f t="shared" si="14"/>
        <v>-2.2438655520638515E-7</v>
      </c>
      <c r="U60" s="38">
        <f t="shared" si="15"/>
        <v>-24831.4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5184251</v>
      </c>
      <c r="E61" s="33">
        <v>5184251</v>
      </c>
      <c r="F61" s="33">
        <v>1016857</v>
      </c>
      <c r="G61" s="38">
        <f t="shared" si="8"/>
        <v>0.19614347376313376</v>
      </c>
      <c r="H61" s="33">
        <v>1525107</v>
      </c>
      <c r="I61" s="38">
        <f t="shared" si="9"/>
        <v>0.29418077944142751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2541964</v>
      </c>
      <c r="O61" s="38">
        <f t="shared" si="13"/>
        <v>0.4903242532045613</v>
      </c>
      <c r="P61" s="33">
        <v>1985837</v>
      </c>
      <c r="Q61" s="33">
        <v>5386764</v>
      </c>
      <c r="R61" s="33">
        <v>5386764</v>
      </c>
      <c r="S61" s="33">
        <v>495096</v>
      </c>
      <c r="T61" s="38">
        <f t="shared" si="14"/>
        <v>9.1909725393575809E-2</v>
      </c>
      <c r="U61" s="38">
        <f t="shared" si="15"/>
        <v>-0.2320079643998979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34449237</v>
      </c>
      <c r="E63" s="34">
        <f>SUM(E59:E62)</f>
        <v>34449237</v>
      </c>
      <c r="F63" s="34">
        <f>SUM(F59:F62)</f>
        <v>6409346</v>
      </c>
      <c r="G63" s="39">
        <f t="shared" si="8"/>
        <v>0.18605190007546465</v>
      </c>
      <c r="H63" s="34">
        <f>SUM(H59:H62)</f>
        <v>4393296</v>
      </c>
      <c r="I63" s="39">
        <f t="shared" si="9"/>
        <v>0.12752955892753154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10802642</v>
      </c>
      <c r="O63" s="39">
        <f t="shared" si="13"/>
        <v>0.31358145900299622</v>
      </c>
      <c r="P63" s="34">
        <f>SUM(P59:P62)</f>
        <v>6998492</v>
      </c>
      <c r="Q63" s="34">
        <f>SUM(Q59:Q62)</f>
        <v>31396018</v>
      </c>
      <c r="R63" s="34">
        <f>SUM(R59:R62)</f>
        <v>31396018</v>
      </c>
      <c r="S63" s="34">
        <f>SUM(S59:S62)</f>
        <v>3007289</v>
      </c>
      <c r="T63" s="39">
        <f t="shared" si="14"/>
        <v>9.5785682120579752E-2</v>
      </c>
      <c r="U63" s="39">
        <f t="shared" si="15"/>
        <v>-0.37225105065491249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-5296000</v>
      </c>
      <c r="E64" s="33">
        <v>-5296000</v>
      </c>
      <c r="F64" s="33">
        <v>4025963</v>
      </c>
      <c r="G64" s="38">
        <f t="shared" si="8"/>
        <v>-0.76018938821752269</v>
      </c>
      <c r="H64" s="33">
        <v>3798217</v>
      </c>
      <c r="I64" s="38">
        <f t="shared" si="9"/>
        <v>-0.71718598942598188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7824180</v>
      </c>
      <c r="O64" s="38">
        <f t="shared" si="13"/>
        <v>-1.4773753776435046</v>
      </c>
      <c r="P64" s="33">
        <v>5862697</v>
      </c>
      <c r="Q64" s="33">
        <v>13893000</v>
      </c>
      <c r="R64" s="33">
        <v>13893000</v>
      </c>
      <c r="S64" s="33">
        <v>4448723</v>
      </c>
      <c r="T64" s="38">
        <f t="shared" si="14"/>
        <v>0.32021327287123014</v>
      </c>
      <c r="U64" s="38">
        <f t="shared" si="15"/>
        <v>-0.35213827356249183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15749446</v>
      </c>
      <c r="E65" s="33">
        <v>15749446</v>
      </c>
      <c r="F65" s="33">
        <v>1564249</v>
      </c>
      <c r="G65" s="38">
        <f t="shared" si="8"/>
        <v>9.9320890398303538E-2</v>
      </c>
      <c r="H65" s="33">
        <v>3027046</v>
      </c>
      <c r="I65" s="38">
        <f t="shared" si="9"/>
        <v>0.19220015738966309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4591295</v>
      </c>
      <c r="O65" s="38">
        <f t="shared" si="13"/>
        <v>0.29152104778796661</v>
      </c>
      <c r="P65" s="33">
        <v>1498578</v>
      </c>
      <c r="Q65" s="33">
        <v>19193819</v>
      </c>
      <c r="R65" s="33">
        <v>19193819</v>
      </c>
      <c r="S65" s="33">
        <v>-3016</v>
      </c>
      <c r="T65" s="38">
        <f t="shared" si="14"/>
        <v>-1.5713391899756896E-4</v>
      </c>
      <c r="U65" s="38">
        <f t="shared" si="15"/>
        <v>1.0199455750718349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3430200</v>
      </c>
      <c r="E66" s="33">
        <v>3430200</v>
      </c>
      <c r="F66" s="33">
        <v>991530</v>
      </c>
      <c r="G66" s="38">
        <f t="shared" si="8"/>
        <v>0.28905894700017493</v>
      </c>
      <c r="H66" s="33">
        <v>962368</v>
      </c>
      <c r="I66" s="38">
        <f t="shared" si="9"/>
        <v>0.28055740190076378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1953898</v>
      </c>
      <c r="O66" s="38">
        <f t="shared" si="13"/>
        <v>0.56961634890093871</v>
      </c>
      <c r="P66" s="33">
        <v>1957236</v>
      </c>
      <c r="Q66" s="33">
        <v>4920000</v>
      </c>
      <c r="R66" s="33">
        <v>4920000</v>
      </c>
      <c r="S66" s="33">
        <v>979731</v>
      </c>
      <c r="T66" s="38">
        <f t="shared" si="14"/>
        <v>0.19913231707317072</v>
      </c>
      <c r="U66" s="38">
        <f t="shared" si="15"/>
        <v>-0.508302524580582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143489336</v>
      </c>
      <c r="E67" s="33">
        <v>143489336</v>
      </c>
      <c r="F67" s="33">
        <v>33625924</v>
      </c>
      <c r="G67" s="38">
        <f t="shared" si="8"/>
        <v>0.23434441148992424</v>
      </c>
      <c r="H67" s="33">
        <v>33998349</v>
      </c>
      <c r="I67" s="38">
        <f t="shared" si="9"/>
        <v>0.23693990053727756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67624273</v>
      </c>
      <c r="O67" s="38">
        <f t="shared" si="13"/>
        <v>0.47128431202720178</v>
      </c>
      <c r="P67" s="33">
        <v>62006986</v>
      </c>
      <c r="Q67" s="33">
        <v>135367298</v>
      </c>
      <c r="R67" s="33">
        <v>135367298</v>
      </c>
      <c r="S67" s="33">
        <v>31138666</v>
      </c>
      <c r="T67" s="38">
        <f t="shared" si="14"/>
        <v>0.23003093405912556</v>
      </c>
      <c r="U67" s="38">
        <f t="shared" si="15"/>
        <v>-0.45170131313913564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30045010</v>
      </c>
      <c r="E68" s="33">
        <v>30045010</v>
      </c>
      <c r="F68" s="33">
        <v>4154396</v>
      </c>
      <c r="G68" s="38">
        <f t="shared" si="8"/>
        <v>0.13827241195792578</v>
      </c>
      <c r="H68" s="33">
        <v>6277208</v>
      </c>
      <c r="I68" s="38">
        <f t="shared" si="9"/>
        <v>0.20892680681417647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10431604</v>
      </c>
      <c r="O68" s="38">
        <f t="shared" si="13"/>
        <v>0.34719921877210225</v>
      </c>
      <c r="P68" s="33">
        <v>11605410</v>
      </c>
      <c r="Q68" s="33">
        <v>28448890</v>
      </c>
      <c r="R68" s="33">
        <v>28448890</v>
      </c>
      <c r="S68" s="33">
        <v>5808040</v>
      </c>
      <c r="T68" s="38">
        <f t="shared" si="14"/>
        <v>0.20415699874406348</v>
      </c>
      <c r="U68" s="38">
        <f t="shared" si="15"/>
        <v>-0.45911363751905365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187417992</v>
      </c>
      <c r="E70" s="34">
        <f>SUM(E64:E69)</f>
        <v>187417992</v>
      </c>
      <c r="F70" s="34">
        <f>SUM(F64:F69)</f>
        <v>44362062</v>
      </c>
      <c r="G70" s="39">
        <f t="shared" si="8"/>
        <v>0.23670119142029863</v>
      </c>
      <c r="H70" s="34">
        <f>SUM(H64:H69)</f>
        <v>48063188</v>
      </c>
      <c r="I70" s="39">
        <f t="shared" si="9"/>
        <v>0.25644916737769763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92425250</v>
      </c>
      <c r="O70" s="39">
        <f t="shared" si="13"/>
        <v>0.49315035879799629</v>
      </c>
      <c r="P70" s="34">
        <f>SUM(P64:P69)</f>
        <v>82930907</v>
      </c>
      <c r="Q70" s="34">
        <f>SUM(Q64:Q69)</f>
        <v>201823007</v>
      </c>
      <c r="R70" s="34">
        <f>SUM(R64:R69)</f>
        <v>201823007</v>
      </c>
      <c r="S70" s="34">
        <f>SUM(S64:S69)</f>
        <v>42372144</v>
      </c>
      <c r="T70" s="39">
        <f t="shared" si="14"/>
        <v>0.20994704533363731</v>
      </c>
      <c r="U70" s="39">
        <f t="shared" si="15"/>
        <v>-0.42044299599906698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81455272</v>
      </c>
      <c r="E71" s="33">
        <v>81455272</v>
      </c>
      <c r="F71" s="33">
        <v>25802976</v>
      </c>
      <c r="G71" s="38">
        <f t="shared" si="8"/>
        <v>0.31677478162493888</v>
      </c>
      <c r="H71" s="33">
        <v>12056759</v>
      </c>
      <c r="I71" s="38">
        <f t="shared" si="9"/>
        <v>0.14801692639366548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37859735</v>
      </c>
      <c r="O71" s="38">
        <f t="shared" si="13"/>
        <v>0.46479170801860437</v>
      </c>
      <c r="P71" s="33">
        <v>39214433</v>
      </c>
      <c r="Q71" s="33">
        <v>69045996</v>
      </c>
      <c r="R71" s="33">
        <v>69045996</v>
      </c>
      <c r="S71" s="33">
        <v>14773865</v>
      </c>
      <c r="T71" s="38">
        <f t="shared" si="14"/>
        <v>0.21397135034448631</v>
      </c>
      <c r="U71" s="38">
        <f t="shared" si="15"/>
        <v>-0.69254281962970121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51520109</v>
      </c>
      <c r="E72" s="33">
        <v>51520109</v>
      </c>
      <c r="F72" s="33">
        <v>17222967</v>
      </c>
      <c r="G72" s="38">
        <f t="shared" si="8"/>
        <v>0.33429601245602952</v>
      </c>
      <c r="H72" s="33">
        <v>17245842</v>
      </c>
      <c r="I72" s="38">
        <f t="shared" si="9"/>
        <v>0.33474001384585578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34468809</v>
      </c>
      <c r="O72" s="38">
        <f t="shared" si="13"/>
        <v>0.6690360263018853</v>
      </c>
      <c r="P72" s="33">
        <v>34290159</v>
      </c>
      <c r="Q72" s="33">
        <v>50475589</v>
      </c>
      <c r="R72" s="33">
        <v>50475589</v>
      </c>
      <c r="S72" s="33">
        <v>17078095</v>
      </c>
      <c r="T72" s="38">
        <f t="shared" si="14"/>
        <v>0.33834364964022512</v>
      </c>
      <c r="U72" s="38">
        <f t="shared" si="15"/>
        <v>-0.49706147469307449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58487448</v>
      </c>
      <c r="E73" s="33">
        <v>58487448</v>
      </c>
      <c r="F73" s="33">
        <v>7205796</v>
      </c>
      <c r="G73" s="38">
        <f t="shared" si="8"/>
        <v>0.12320243481986083</v>
      </c>
      <c r="H73" s="33">
        <v>6785494</v>
      </c>
      <c r="I73" s="38">
        <f t="shared" si="9"/>
        <v>0.11601624334848736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13991290</v>
      </c>
      <c r="O73" s="38">
        <f t="shared" si="13"/>
        <v>0.23921867816834819</v>
      </c>
      <c r="P73" s="33">
        <v>11896630</v>
      </c>
      <c r="Q73" s="33">
        <v>35318568</v>
      </c>
      <c r="R73" s="33">
        <v>35318568</v>
      </c>
      <c r="S73" s="33">
        <v>6019971</v>
      </c>
      <c r="T73" s="38">
        <f t="shared" si="14"/>
        <v>0.17044776560589886</v>
      </c>
      <c r="U73" s="38">
        <f t="shared" si="15"/>
        <v>-0.42962889490553202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66858293</v>
      </c>
      <c r="E74" s="33">
        <v>66858293</v>
      </c>
      <c r="F74" s="33">
        <v>10979196</v>
      </c>
      <c r="G74" s="38">
        <f t="shared" si="8"/>
        <v>0.16421591858469972</v>
      </c>
      <c r="H74" s="33">
        <v>10931139</v>
      </c>
      <c r="I74" s="38">
        <f t="shared" si="9"/>
        <v>0.16349712966796803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21910335</v>
      </c>
      <c r="O74" s="38">
        <f t="shared" si="13"/>
        <v>0.32771304825266778</v>
      </c>
      <c r="P74" s="33">
        <v>23288223</v>
      </c>
      <c r="Q74" s="33">
        <v>54475243</v>
      </c>
      <c r="R74" s="33">
        <v>54475243</v>
      </c>
      <c r="S74" s="33">
        <v>11995361</v>
      </c>
      <c r="T74" s="38">
        <f t="shared" si="14"/>
        <v>0.22019839360790003</v>
      </c>
      <c r="U74" s="38">
        <f t="shared" si="15"/>
        <v>-0.53061515256015879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17514605</v>
      </c>
      <c r="E75" s="33">
        <v>17514605</v>
      </c>
      <c r="F75" s="33">
        <v>7612791</v>
      </c>
      <c r="G75" s="38">
        <f t="shared" si="8"/>
        <v>0.43465387886281193</v>
      </c>
      <c r="H75" s="33">
        <v>8047932</v>
      </c>
      <c r="I75" s="38">
        <f t="shared" si="9"/>
        <v>0.4594983443817317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15660723</v>
      </c>
      <c r="O75" s="38">
        <f t="shared" si="13"/>
        <v>0.89415222324454358</v>
      </c>
      <c r="P75" s="33">
        <v>14881574</v>
      </c>
      <c r="Q75" s="33">
        <v>18971080</v>
      </c>
      <c r="R75" s="33">
        <v>18971080</v>
      </c>
      <c r="S75" s="33">
        <v>7557532</v>
      </c>
      <c r="T75" s="38">
        <f t="shared" si="14"/>
        <v>0.39837120501310413</v>
      </c>
      <c r="U75" s="38">
        <f t="shared" si="15"/>
        <v>-0.45920156026506331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40678027</v>
      </c>
      <c r="E76" s="33">
        <v>40678027</v>
      </c>
      <c r="F76" s="33">
        <v>1736587</v>
      </c>
      <c r="G76" s="38">
        <f t="shared" si="8"/>
        <v>4.2691033171299089E-2</v>
      </c>
      <c r="H76" s="33">
        <v>1756464</v>
      </c>
      <c r="I76" s="38">
        <f t="shared" si="9"/>
        <v>4.3179675356427687E-2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3493051</v>
      </c>
      <c r="O76" s="38">
        <f t="shared" si="13"/>
        <v>8.5870708527726769E-2</v>
      </c>
      <c r="P76" s="33">
        <v>5064905</v>
      </c>
      <c r="Q76" s="33">
        <v>23732097</v>
      </c>
      <c r="R76" s="33">
        <v>23732097</v>
      </c>
      <c r="S76" s="33">
        <v>5064905</v>
      </c>
      <c r="T76" s="38">
        <f t="shared" si="14"/>
        <v>0.21342003616452435</v>
      </c>
      <c r="U76" s="38">
        <f t="shared" si="15"/>
        <v>-0.65320889532972481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316513754</v>
      </c>
      <c r="E78" s="34">
        <f>SUM(E71:E77)</f>
        <v>316513754</v>
      </c>
      <c r="F78" s="34">
        <f>SUM(F71:F77)</f>
        <v>70560313</v>
      </c>
      <c r="G78" s="39">
        <f t="shared" si="8"/>
        <v>0.22292968981057298</v>
      </c>
      <c r="H78" s="34">
        <f>SUM(H71:H77)</f>
        <v>56823630</v>
      </c>
      <c r="I78" s="39">
        <f t="shared" si="9"/>
        <v>0.17952973380107837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127383943</v>
      </c>
      <c r="O78" s="39">
        <f t="shared" si="13"/>
        <v>0.40245942361165132</v>
      </c>
      <c r="P78" s="34">
        <f>SUM(P71:P77)</f>
        <v>128635924</v>
      </c>
      <c r="Q78" s="34">
        <f>SUM(Q71:Q77)</f>
        <v>252018573</v>
      </c>
      <c r="R78" s="34">
        <f>SUM(R71:R77)</f>
        <v>252018573</v>
      </c>
      <c r="S78" s="34">
        <f>SUM(S71:S77)</f>
        <v>62489729</v>
      </c>
      <c r="T78" s="39">
        <f t="shared" si="14"/>
        <v>0.2479568400698785</v>
      </c>
      <c r="U78" s="39">
        <f t="shared" si="15"/>
        <v>-0.55826002384839246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59559542</v>
      </c>
      <c r="E79" s="33">
        <v>59559542</v>
      </c>
      <c r="F79" s="33">
        <v>10121741</v>
      </c>
      <c r="G79" s="38">
        <f t="shared" si="8"/>
        <v>0.16994323092679256</v>
      </c>
      <c r="H79" s="33">
        <v>10181805</v>
      </c>
      <c r="I79" s="38">
        <f t="shared" si="9"/>
        <v>0.17095170073671823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20303546</v>
      </c>
      <c r="O79" s="38">
        <f t="shared" si="13"/>
        <v>0.34089493166351076</v>
      </c>
      <c r="P79" s="33">
        <v>18528871</v>
      </c>
      <c r="Q79" s="33">
        <v>55920671</v>
      </c>
      <c r="R79" s="33">
        <v>55920671</v>
      </c>
      <c r="S79" s="33">
        <v>9296289</v>
      </c>
      <c r="T79" s="38">
        <f t="shared" si="14"/>
        <v>0.16624065544564012</v>
      </c>
      <c r="U79" s="38">
        <f t="shared" si="15"/>
        <v>-0.45048972492711514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51357541</v>
      </c>
      <c r="E80" s="33">
        <v>51357541</v>
      </c>
      <c r="F80" s="33">
        <v>10944731</v>
      </c>
      <c r="G80" s="38">
        <f t="shared" si="8"/>
        <v>0.21310854816822325</v>
      </c>
      <c r="H80" s="33">
        <v>11770197</v>
      </c>
      <c r="I80" s="38">
        <f t="shared" si="9"/>
        <v>0.22918147502428124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22714928</v>
      </c>
      <c r="O80" s="38">
        <f t="shared" si="13"/>
        <v>0.44229002319250449</v>
      </c>
      <c r="P80" s="33">
        <v>23152838</v>
      </c>
      <c r="Q80" s="33">
        <v>49405118</v>
      </c>
      <c r="R80" s="33">
        <v>49405118</v>
      </c>
      <c r="S80" s="33">
        <v>11533519</v>
      </c>
      <c r="T80" s="38">
        <f t="shared" si="14"/>
        <v>0.23344785858015762</v>
      </c>
      <c r="U80" s="38">
        <f t="shared" si="15"/>
        <v>-0.49163048607691207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68706400</v>
      </c>
      <c r="E81" s="33">
        <v>68706400</v>
      </c>
      <c r="F81" s="33">
        <v>12840631</v>
      </c>
      <c r="G81" s="38">
        <f t="shared" si="8"/>
        <v>0.18689133763375756</v>
      </c>
      <c r="H81" s="33">
        <v>18452159</v>
      </c>
      <c r="I81" s="38">
        <f t="shared" si="9"/>
        <v>0.26856535926784114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31292790</v>
      </c>
      <c r="O81" s="38">
        <f t="shared" si="13"/>
        <v>0.45545669690159868</v>
      </c>
      <c r="P81" s="33">
        <v>25717296</v>
      </c>
      <c r="Q81" s="33">
        <v>63055920</v>
      </c>
      <c r="R81" s="33">
        <v>63055920</v>
      </c>
      <c r="S81" s="33">
        <v>13953764</v>
      </c>
      <c r="T81" s="38">
        <f t="shared" si="14"/>
        <v>0.22129189455962264</v>
      </c>
      <c r="U81" s="38">
        <f t="shared" si="15"/>
        <v>-0.28250003421821646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179623483</v>
      </c>
      <c r="E84" s="34">
        <f>SUM(E79:E83)</f>
        <v>179623483</v>
      </c>
      <c r="F84" s="34">
        <f>SUM(F79:F83)</f>
        <v>33907103</v>
      </c>
      <c r="G84" s="39">
        <f t="shared" si="8"/>
        <v>0.18876765127642026</v>
      </c>
      <c r="H84" s="34">
        <f>SUM(H79:H83)</f>
        <v>40404161</v>
      </c>
      <c r="I84" s="39">
        <f t="shared" si="9"/>
        <v>0.22493807783473388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74311264</v>
      </c>
      <c r="O84" s="39">
        <f t="shared" si="13"/>
        <v>0.41370572911115411</v>
      </c>
      <c r="P84" s="34">
        <f>SUM(P79:P83)</f>
        <v>67399005</v>
      </c>
      <c r="Q84" s="34">
        <f>SUM(Q79:Q83)</f>
        <v>168381709</v>
      </c>
      <c r="R84" s="34">
        <f>SUM(R79:R83)</f>
        <v>168381709</v>
      </c>
      <c r="S84" s="34">
        <f>SUM(S79:S83)</f>
        <v>34783572</v>
      </c>
      <c r="T84" s="39">
        <f t="shared" si="14"/>
        <v>0.20657571541811587</v>
      </c>
      <c r="U84" s="39">
        <f t="shared" si="15"/>
        <v>-0.40052288605744257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1171522356</v>
      </c>
      <c r="E85" s="34">
        <f>SUM(E57,E59:E62,E64:E69,E71:E77,E79:E83)</f>
        <v>1171522356</v>
      </c>
      <c r="F85" s="34">
        <f>SUM(F57,F59:F62,F64:F69,F71:F77,F79:F83)</f>
        <v>197383247</v>
      </c>
      <c r="G85" s="39">
        <f t="shared" si="8"/>
        <v>0.16848440491903</v>
      </c>
      <c r="H85" s="34">
        <f>SUM(H57,H59:H62,H64:H69,H71:H77,H79:H83)</f>
        <v>263946051</v>
      </c>
      <c r="I85" s="39">
        <f t="shared" si="9"/>
        <v>0.22530176197508262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461329298</v>
      </c>
      <c r="O85" s="39">
        <f t="shared" si="13"/>
        <v>0.39378616689411261</v>
      </c>
      <c r="P85" s="34">
        <f>SUM(P57,P59:P62,P64:P69,P71:P77,P79:P83)</f>
        <v>476271312</v>
      </c>
      <c r="Q85" s="34">
        <f>SUM(Q57,Q59:Q62,Q64:Q69,Q71:Q77,Q79:Q83)</f>
        <v>1036567291</v>
      </c>
      <c r="R85" s="34">
        <f>SUM(R57,R59:R62,R64:R69,R71:R77,R79:R83)</f>
        <v>1036567291</v>
      </c>
      <c r="S85" s="34">
        <f>SUM(S57,S59:S62,S64:S69,S71:S77,S79:S83)</f>
        <v>212661198</v>
      </c>
      <c r="T85" s="39">
        <f t="shared" si="14"/>
        <v>0.20515908600091068</v>
      </c>
      <c r="U85" s="39">
        <f t="shared" si="15"/>
        <v>-0.44580736998074744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2184311425</v>
      </c>
      <c r="E88" s="33">
        <v>2184311425</v>
      </c>
      <c r="F88" s="33">
        <v>696690981</v>
      </c>
      <c r="G88" s="38">
        <f t="shared" ref="G88:G99" si="16">IF(($D88      =0),0,($F88      /$D88      ))</f>
        <v>0.31895222129326178</v>
      </c>
      <c r="H88" s="33">
        <v>617820605</v>
      </c>
      <c r="I88" s="38">
        <f t="shared" ref="I88:I99" si="17">IF(($D88      =0),0,($H88      /$D88      ))</f>
        <v>0.28284456050034168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1314511586</v>
      </c>
      <c r="O88" s="38">
        <f t="shared" ref="O88:O99" si="21">IF(($D88      =0),0,($N88      /$D88      ))</f>
        <v>0.60179678179360341</v>
      </c>
      <c r="P88" s="33">
        <v>1272151186</v>
      </c>
      <c r="Q88" s="33">
        <v>2211969649</v>
      </c>
      <c r="R88" s="33">
        <v>2211969649</v>
      </c>
      <c r="S88" s="33">
        <v>633289901</v>
      </c>
      <c r="T88" s="38">
        <f t="shared" ref="T88:T99" si="22">IF(($Q88      =0),0,($S88      /$Q88      ))</f>
        <v>0.28630135195855938</v>
      </c>
      <c r="U88" s="38">
        <f t="shared" ref="U88:U99" si="23">IF(($P88      =0),0,(($H88      /$P88      )-1))</f>
        <v>-0.51434970009924585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2241797000</v>
      </c>
      <c r="E89" s="33">
        <v>2241797000</v>
      </c>
      <c r="F89" s="33">
        <v>840762796</v>
      </c>
      <c r="G89" s="38">
        <f t="shared" si="16"/>
        <v>0.37503966505441838</v>
      </c>
      <c r="H89" s="33">
        <v>925289046</v>
      </c>
      <c r="I89" s="38">
        <f t="shared" si="17"/>
        <v>0.41274435017978878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1766051842</v>
      </c>
      <c r="O89" s="38">
        <f t="shared" si="21"/>
        <v>0.78778401523420716</v>
      </c>
      <c r="P89" s="33">
        <v>1480180585</v>
      </c>
      <c r="Q89" s="33">
        <v>2923079046</v>
      </c>
      <c r="R89" s="33">
        <v>2923079046</v>
      </c>
      <c r="S89" s="33">
        <v>739376828</v>
      </c>
      <c r="T89" s="38">
        <f t="shared" si="22"/>
        <v>0.25294452061150319</v>
      </c>
      <c r="U89" s="38">
        <f t="shared" si="23"/>
        <v>-0.37488097372929674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1600123209</v>
      </c>
      <c r="E90" s="33">
        <v>1600123209</v>
      </c>
      <c r="F90" s="33">
        <v>454503454</v>
      </c>
      <c r="G90" s="38">
        <f t="shared" si="16"/>
        <v>0.28404278585774828</v>
      </c>
      <c r="H90" s="33">
        <v>412844031</v>
      </c>
      <c r="I90" s="38">
        <f t="shared" si="17"/>
        <v>0.25800765133455422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867347485</v>
      </c>
      <c r="O90" s="38">
        <f t="shared" si="21"/>
        <v>0.5420504371923025</v>
      </c>
      <c r="P90" s="33">
        <v>751866844</v>
      </c>
      <c r="Q90" s="33">
        <v>1830771641</v>
      </c>
      <c r="R90" s="33">
        <v>1830771641</v>
      </c>
      <c r="S90" s="33">
        <v>363249073</v>
      </c>
      <c r="T90" s="38">
        <f t="shared" si="22"/>
        <v>0.19841309798833617</v>
      </c>
      <c r="U90" s="38">
        <f t="shared" si="23"/>
        <v>-0.4509080506813784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6026231634</v>
      </c>
      <c r="E91" s="34">
        <f>SUM(E88:E90)</f>
        <v>6026231634</v>
      </c>
      <c r="F91" s="34">
        <f>SUM(F88:F90)</f>
        <v>1991957231</v>
      </c>
      <c r="G91" s="39">
        <f t="shared" si="16"/>
        <v>0.33054773728931641</v>
      </c>
      <c r="H91" s="34">
        <f>SUM(H88:H90)</f>
        <v>1955953682</v>
      </c>
      <c r="I91" s="39">
        <f t="shared" si="17"/>
        <v>0.32457326581416301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3947910913</v>
      </c>
      <c r="O91" s="39">
        <f t="shared" si="21"/>
        <v>0.65512100310347943</v>
      </c>
      <c r="P91" s="34">
        <f>SUM(P88:P90)</f>
        <v>3504198615</v>
      </c>
      <c r="Q91" s="34">
        <f>SUM(Q88:Q90)</f>
        <v>6965820336</v>
      </c>
      <c r="R91" s="34">
        <f>SUM(R88:R90)</f>
        <v>6965820336</v>
      </c>
      <c r="S91" s="34">
        <f>SUM(S88:S90)</f>
        <v>1735915802</v>
      </c>
      <c r="T91" s="39">
        <f t="shared" si="22"/>
        <v>0.2492047911469418</v>
      </c>
      <c r="U91" s="39">
        <f t="shared" si="23"/>
        <v>-0.4418256791645927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180514995</v>
      </c>
      <c r="E92" s="33">
        <v>180514995</v>
      </c>
      <c r="F92" s="33">
        <v>47510731</v>
      </c>
      <c r="G92" s="38">
        <f t="shared" si="16"/>
        <v>0.26319548135045512</v>
      </c>
      <c r="H92" s="33">
        <v>45892726</v>
      </c>
      <c r="I92" s="38">
        <f t="shared" si="17"/>
        <v>0.25423220935191559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93403457</v>
      </c>
      <c r="O92" s="38">
        <f t="shared" si="21"/>
        <v>0.51742769070237071</v>
      </c>
      <c r="P92" s="33">
        <v>87151687</v>
      </c>
      <c r="Q92" s="33">
        <v>170058052</v>
      </c>
      <c r="R92" s="33">
        <v>170058052</v>
      </c>
      <c r="S92" s="33">
        <v>43540416</v>
      </c>
      <c r="T92" s="38">
        <f t="shared" si="22"/>
        <v>0.25603266348129167</v>
      </c>
      <c r="U92" s="38">
        <f t="shared" si="23"/>
        <v>-0.47341551747586941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61463355</v>
      </c>
      <c r="E93" s="33">
        <v>61463355</v>
      </c>
      <c r="F93" s="33">
        <v>15245950</v>
      </c>
      <c r="G93" s="38">
        <f t="shared" si="16"/>
        <v>0.24804942717494025</v>
      </c>
      <c r="H93" s="33">
        <v>15187236</v>
      </c>
      <c r="I93" s="38">
        <f t="shared" si="17"/>
        <v>0.24709415878778501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30433186</v>
      </c>
      <c r="O93" s="38">
        <f t="shared" si="21"/>
        <v>0.49514358596272529</v>
      </c>
      <c r="P93" s="33">
        <v>29302648</v>
      </c>
      <c r="Q93" s="33">
        <v>52540578</v>
      </c>
      <c r="R93" s="33">
        <v>52540578</v>
      </c>
      <c r="S93" s="33">
        <v>14493307</v>
      </c>
      <c r="T93" s="38">
        <f t="shared" si="22"/>
        <v>0.27584978223878692</v>
      </c>
      <c r="U93" s="38">
        <f t="shared" si="23"/>
        <v>-0.48171114091804945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38893930</v>
      </c>
      <c r="E94" s="33">
        <v>38893930</v>
      </c>
      <c r="F94" s="33">
        <v>9947267</v>
      </c>
      <c r="G94" s="38">
        <f t="shared" si="16"/>
        <v>0.2557537127258675</v>
      </c>
      <c r="H94" s="33">
        <v>10119647</v>
      </c>
      <c r="I94" s="38">
        <f t="shared" si="17"/>
        <v>0.26018576677646099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20066914</v>
      </c>
      <c r="O94" s="38">
        <f t="shared" si="21"/>
        <v>0.51593947950232855</v>
      </c>
      <c r="P94" s="33">
        <v>18440057</v>
      </c>
      <c r="Q94" s="33">
        <v>37461947</v>
      </c>
      <c r="R94" s="33">
        <v>37461947</v>
      </c>
      <c r="S94" s="33">
        <v>9354184</v>
      </c>
      <c r="T94" s="38">
        <f t="shared" si="22"/>
        <v>0.24969828717124606</v>
      </c>
      <c r="U94" s="38">
        <f t="shared" si="23"/>
        <v>-0.45121389809152979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280872280</v>
      </c>
      <c r="E96" s="34">
        <f>SUM(E92:E95)</f>
        <v>280872280</v>
      </c>
      <c r="F96" s="34">
        <f>SUM(F92:F95)</f>
        <v>72703948</v>
      </c>
      <c r="G96" s="39">
        <f t="shared" si="16"/>
        <v>0.258850563679691</v>
      </c>
      <c r="H96" s="34">
        <f>SUM(H92:H95)</f>
        <v>71199609</v>
      </c>
      <c r="I96" s="39">
        <f t="shared" si="17"/>
        <v>0.2534946097208311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143903557</v>
      </c>
      <c r="O96" s="39">
        <f t="shared" si="21"/>
        <v>0.5123451734005221</v>
      </c>
      <c r="P96" s="34">
        <f>SUM(P92:P95)</f>
        <v>134894392</v>
      </c>
      <c r="Q96" s="34">
        <f>SUM(Q92:Q95)</f>
        <v>260060577</v>
      </c>
      <c r="R96" s="34">
        <f>SUM(R92:R95)</f>
        <v>260060577</v>
      </c>
      <c r="S96" s="34">
        <f>SUM(S92:S95)</f>
        <v>67387907</v>
      </c>
      <c r="T96" s="39">
        <f t="shared" si="22"/>
        <v>0.2591238848170363</v>
      </c>
      <c r="U96" s="39">
        <f t="shared" si="23"/>
        <v>-0.47218258710117467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247468966</v>
      </c>
      <c r="E97" s="33">
        <v>247468966</v>
      </c>
      <c r="F97" s="33">
        <v>85342968</v>
      </c>
      <c r="G97" s="38">
        <f t="shared" si="16"/>
        <v>0.34486331510351886</v>
      </c>
      <c r="H97" s="33">
        <v>74227737</v>
      </c>
      <c r="I97" s="38">
        <f t="shared" si="17"/>
        <v>0.29994765889149916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159570705</v>
      </c>
      <c r="O97" s="38">
        <f t="shared" si="21"/>
        <v>0.64481097399501808</v>
      </c>
      <c r="P97" s="33">
        <v>170443210</v>
      </c>
      <c r="Q97" s="33">
        <v>272253646</v>
      </c>
      <c r="R97" s="33">
        <v>272253646</v>
      </c>
      <c r="S97" s="33">
        <v>84565805</v>
      </c>
      <c r="T97" s="38">
        <f t="shared" si="22"/>
        <v>0.31061404040847995</v>
      </c>
      <c r="U97" s="38">
        <f t="shared" si="23"/>
        <v>-0.56450164837895267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116436161</v>
      </c>
      <c r="E98" s="33">
        <v>116436161</v>
      </c>
      <c r="F98" s="33">
        <v>34426355</v>
      </c>
      <c r="G98" s="38">
        <f t="shared" si="16"/>
        <v>0.29566721115101002</v>
      </c>
      <c r="H98" s="33">
        <v>30356284</v>
      </c>
      <c r="I98" s="38">
        <f t="shared" si="17"/>
        <v>0.2607118247397387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64782639</v>
      </c>
      <c r="O98" s="38">
        <f t="shared" si="21"/>
        <v>0.55637903589074877</v>
      </c>
      <c r="P98" s="33">
        <v>208264516</v>
      </c>
      <c r="Q98" s="33">
        <v>100597002</v>
      </c>
      <c r="R98" s="33">
        <v>100597002</v>
      </c>
      <c r="S98" s="33">
        <v>22700046</v>
      </c>
      <c r="T98" s="38">
        <f t="shared" si="22"/>
        <v>0.22565330525456415</v>
      </c>
      <c r="U98" s="38">
        <f t="shared" si="23"/>
        <v>-0.85424168944843204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101152914</v>
      </c>
      <c r="E99" s="33">
        <v>101152914</v>
      </c>
      <c r="F99" s="33">
        <v>27450205</v>
      </c>
      <c r="G99" s="38">
        <f t="shared" si="16"/>
        <v>0.27137334867090435</v>
      </c>
      <c r="H99" s="33">
        <v>26354656</v>
      </c>
      <c r="I99" s="38">
        <f t="shared" si="17"/>
        <v>0.26054272643099535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53804861</v>
      </c>
      <c r="O99" s="38">
        <f t="shared" si="21"/>
        <v>0.53191607510189964</v>
      </c>
      <c r="P99" s="33">
        <v>46851063</v>
      </c>
      <c r="Q99" s="33">
        <v>95658274</v>
      </c>
      <c r="R99" s="33">
        <v>95658274</v>
      </c>
      <c r="S99" s="33">
        <v>16001168</v>
      </c>
      <c r="T99" s="38">
        <f t="shared" si="22"/>
        <v>0.16727427049331875</v>
      </c>
      <c r="U99" s="38">
        <f t="shared" si="23"/>
        <v>-0.4374800844966954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465058041</v>
      </c>
      <c r="E101" s="34">
        <f>SUM(E97:E100)</f>
        <v>465058041</v>
      </c>
      <c r="F101" s="34">
        <f>SUM(F97:F100)</f>
        <v>147219528</v>
      </c>
      <c r="G101" s="39">
        <f>IF(($D101     =0),0,($F101     /$D101     ))</f>
        <v>0.31656162246638803</v>
      </c>
      <c r="H101" s="34">
        <f>SUM(H97:H100)</f>
        <v>130938677</v>
      </c>
      <c r="I101" s="39">
        <f>IF(($D101     =0),0,($H101     /$D101     ))</f>
        <v>0.28155340937326145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278158205</v>
      </c>
      <c r="O101" s="39">
        <f>IF(($D101     =0),0,($N101     /$D101     ))</f>
        <v>0.59811503183964942</v>
      </c>
      <c r="P101" s="34">
        <f>SUM(P97:P100)</f>
        <v>425558789</v>
      </c>
      <c r="Q101" s="34">
        <f>SUM(Q97:Q100)</f>
        <v>468508922</v>
      </c>
      <c r="R101" s="34">
        <f>SUM(R97:R100)</f>
        <v>468508922</v>
      </c>
      <c r="S101" s="34">
        <f>SUM(S97:S100)</f>
        <v>123267019</v>
      </c>
      <c r="T101" s="39">
        <f>IF(($Q101     =0),0,($S101     /$Q101     ))</f>
        <v>0.26310495534170425</v>
      </c>
      <c r="U101" s="39">
        <f>IF(($P101     =0),0,(($H101     /$P101     )-1))</f>
        <v>-0.69231354072680196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6772161955</v>
      </c>
      <c r="E102" s="34">
        <f>SUM(E88:E90,E92:E95,E97:E100)</f>
        <v>6772161955</v>
      </c>
      <c r="F102" s="34">
        <f>SUM(F88:F90,F92:F95,F97:F100)</f>
        <v>2211880707</v>
      </c>
      <c r="G102" s="39">
        <f>IF(($D102     =0),0,($F102     /$D102     ))</f>
        <v>0.32661367546990389</v>
      </c>
      <c r="H102" s="34">
        <f>SUM(H88:H90,H92:H95,H97:H100)</f>
        <v>2158091968</v>
      </c>
      <c r="I102" s="39">
        <f>IF(($D102     =0),0,($H102     /$D102     ))</f>
        <v>0.31867105103808757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4369972675</v>
      </c>
      <c r="O102" s="39">
        <f>IF(($D102     =0),0,($N102     /$D102     ))</f>
        <v>0.64528472650799151</v>
      </c>
      <c r="P102" s="34">
        <f>SUM(P88:P90,P92:P95,P97:P100)</f>
        <v>4064651796</v>
      </c>
      <c r="Q102" s="34">
        <f>SUM(Q88:Q90,Q92:Q95,Q97:Q100)</f>
        <v>7694389835</v>
      </c>
      <c r="R102" s="34">
        <f>SUM(R88:R90,R92:R95,R97:R100)</f>
        <v>7694389835</v>
      </c>
      <c r="S102" s="34">
        <f>SUM(S88:S90,S92:S95,S97:S100)</f>
        <v>1926570728</v>
      </c>
      <c r="T102" s="39">
        <f>IF(($Q102     =0),0,($S102     /$Q102     ))</f>
        <v>0.2503864204067846</v>
      </c>
      <c r="U102" s="39">
        <f>IF(($P102     =0),0,(($H102     /$P102     )-1))</f>
        <v>-0.4690585869806202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1246093250</v>
      </c>
      <c r="E105" s="33">
        <v>1246093250</v>
      </c>
      <c r="F105" s="33">
        <v>377385268</v>
      </c>
      <c r="G105" s="38">
        <f t="shared" ref="G105:G136" si="24">IF(($D105     =0),0,($F105     /$D105     ))</f>
        <v>0.30285475665645406</v>
      </c>
      <c r="H105" s="33">
        <v>208980944</v>
      </c>
      <c r="I105" s="38">
        <f t="shared" ref="I105:I136" si="25">IF(($D105     =0),0,($H105     /$D105     ))</f>
        <v>0.16770891263555116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586366212</v>
      </c>
      <c r="O105" s="38">
        <f t="shared" ref="O105:O136" si="29">IF(($D105     =0),0,($N105     /$D105     ))</f>
        <v>0.47056366929200522</v>
      </c>
      <c r="P105" s="33">
        <v>539019961</v>
      </c>
      <c r="Q105" s="33">
        <v>1246459560</v>
      </c>
      <c r="R105" s="33">
        <v>1246459560</v>
      </c>
      <c r="S105" s="33">
        <v>181289465</v>
      </c>
      <c r="T105" s="38">
        <f t="shared" ref="T105:T136" si="30">IF(($Q105     =0),0,($S105     /$Q105     ))</f>
        <v>0.14544351924261387</v>
      </c>
      <c r="U105" s="38">
        <f t="shared" ref="U105:U136" si="31">IF(($P105     =0),0,(($H105     /$P105     )-1))</f>
        <v>-0.61229461036601573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1246093250</v>
      </c>
      <c r="E106" s="34">
        <f>E105</f>
        <v>1246093250</v>
      </c>
      <c r="F106" s="34">
        <f>F105</f>
        <v>377385268</v>
      </c>
      <c r="G106" s="39">
        <f t="shared" si="24"/>
        <v>0.30285475665645406</v>
      </c>
      <c r="H106" s="34">
        <f>H105</f>
        <v>208980944</v>
      </c>
      <c r="I106" s="39">
        <f t="shared" si="25"/>
        <v>0.16770891263555116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586366212</v>
      </c>
      <c r="O106" s="39">
        <f t="shared" si="29"/>
        <v>0.47056366929200522</v>
      </c>
      <c r="P106" s="34">
        <f>P105</f>
        <v>539019961</v>
      </c>
      <c r="Q106" s="34">
        <f>Q105</f>
        <v>1246459560</v>
      </c>
      <c r="R106" s="34">
        <f>R105</f>
        <v>1246459560</v>
      </c>
      <c r="S106" s="34">
        <f>S105</f>
        <v>181289465</v>
      </c>
      <c r="T106" s="39">
        <f t="shared" si="30"/>
        <v>0.14544351924261387</v>
      </c>
      <c r="U106" s="39">
        <f t="shared" si="31"/>
        <v>-0.61229461036601573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9773035</v>
      </c>
      <c r="E107" s="33">
        <v>9773035</v>
      </c>
      <c r="F107" s="33">
        <v>4190238</v>
      </c>
      <c r="G107" s="38">
        <f t="shared" si="24"/>
        <v>0.42875503873668724</v>
      </c>
      <c r="H107" s="33">
        <v>2342722</v>
      </c>
      <c r="I107" s="38">
        <f t="shared" si="25"/>
        <v>0.23971284253049335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6532960</v>
      </c>
      <c r="O107" s="38">
        <f t="shared" si="29"/>
        <v>0.6684678812671806</v>
      </c>
      <c r="P107" s="33">
        <v>6129955</v>
      </c>
      <c r="Q107" s="33">
        <v>10052289</v>
      </c>
      <c r="R107" s="33">
        <v>10052289</v>
      </c>
      <c r="S107" s="33">
        <v>2206611</v>
      </c>
      <c r="T107" s="38">
        <f t="shared" si="30"/>
        <v>0.219513286973743</v>
      </c>
      <c r="U107" s="38">
        <f t="shared" si="31"/>
        <v>-0.61782394813665031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24000</v>
      </c>
      <c r="E108" s="33">
        <v>24000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24000</v>
      </c>
      <c r="R108" s="33">
        <v>24000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10094580</v>
      </c>
      <c r="E109" s="33">
        <v>10094580</v>
      </c>
      <c r="F109" s="33">
        <v>1024024</v>
      </c>
      <c r="G109" s="38">
        <f t="shared" si="24"/>
        <v>0.1014429525547373</v>
      </c>
      <c r="H109" s="33">
        <v>6985617</v>
      </c>
      <c r="I109" s="38">
        <f t="shared" si="25"/>
        <v>0.69201660693164058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8009641</v>
      </c>
      <c r="O109" s="38">
        <f t="shared" si="29"/>
        <v>0.79345955948637781</v>
      </c>
      <c r="P109" s="33">
        <v>6569355</v>
      </c>
      <c r="Q109" s="33">
        <v>8566128</v>
      </c>
      <c r="R109" s="33">
        <v>8566128</v>
      </c>
      <c r="S109" s="33">
        <v>5408468</v>
      </c>
      <c r="T109" s="38">
        <f t="shared" si="30"/>
        <v>0.63137837772211669</v>
      </c>
      <c r="U109" s="38">
        <f t="shared" si="31"/>
        <v>6.3364211555015704E-2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78811476</v>
      </c>
      <c r="E110" s="33">
        <v>78811476</v>
      </c>
      <c r="F110" s="33">
        <v>25135143</v>
      </c>
      <c r="G110" s="38">
        <f t="shared" si="24"/>
        <v>0.31892744909383502</v>
      </c>
      <c r="H110" s="33">
        <v>18202506</v>
      </c>
      <c r="I110" s="38">
        <f t="shared" si="25"/>
        <v>0.23096263290386795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43337649</v>
      </c>
      <c r="O110" s="38">
        <f t="shared" si="29"/>
        <v>0.54989008199770295</v>
      </c>
      <c r="P110" s="33">
        <v>40872198</v>
      </c>
      <c r="Q110" s="33">
        <v>68114851</v>
      </c>
      <c r="R110" s="33">
        <v>68114851</v>
      </c>
      <c r="S110" s="33">
        <v>17813315</v>
      </c>
      <c r="T110" s="38">
        <f t="shared" si="30"/>
        <v>0.26151881327612386</v>
      </c>
      <c r="U110" s="38">
        <f t="shared" si="31"/>
        <v>-0.5546482232249903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98703091</v>
      </c>
      <c r="E112" s="34">
        <f>SUM(E107:E111)</f>
        <v>98703091</v>
      </c>
      <c r="F112" s="34">
        <f>SUM(F107:F111)</f>
        <v>30349405</v>
      </c>
      <c r="G112" s="39">
        <f t="shared" si="24"/>
        <v>0.30748180925762497</v>
      </c>
      <c r="H112" s="34">
        <f>SUM(H107:H111)</f>
        <v>27530845</v>
      </c>
      <c r="I112" s="39">
        <f t="shared" si="25"/>
        <v>0.27892586464186819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57880250</v>
      </c>
      <c r="O112" s="39">
        <f t="shared" si="29"/>
        <v>0.58640767389949322</v>
      </c>
      <c r="P112" s="34">
        <f>SUM(P107:P111)</f>
        <v>53571508</v>
      </c>
      <c r="Q112" s="34">
        <f>SUM(Q107:Q111)</f>
        <v>86757268</v>
      </c>
      <c r="R112" s="34">
        <f>SUM(R107:R111)</f>
        <v>86757268</v>
      </c>
      <c r="S112" s="34">
        <f>SUM(S107:S111)</f>
        <v>25428394</v>
      </c>
      <c r="T112" s="39">
        <f t="shared" si="30"/>
        <v>0.29309814135687168</v>
      </c>
      <c r="U112" s="39">
        <f t="shared" si="31"/>
        <v>-0.48609165528810572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16999372</v>
      </c>
      <c r="E114" s="33">
        <v>16999372</v>
      </c>
      <c r="F114" s="33">
        <v>5914872</v>
      </c>
      <c r="G114" s="38">
        <f t="shared" si="24"/>
        <v>0.34794650061190496</v>
      </c>
      <c r="H114" s="33">
        <v>5202272</v>
      </c>
      <c r="I114" s="38">
        <f t="shared" si="25"/>
        <v>0.30602730500867914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11117144</v>
      </c>
      <c r="O114" s="38">
        <f t="shared" si="29"/>
        <v>0.65397380562058405</v>
      </c>
      <c r="P114" s="33">
        <v>10792061</v>
      </c>
      <c r="Q114" s="33">
        <v>15277285</v>
      </c>
      <c r="R114" s="33">
        <v>15277285</v>
      </c>
      <c r="S114" s="33">
        <v>5175038</v>
      </c>
      <c r="T114" s="38">
        <f t="shared" si="30"/>
        <v>0.33874068592685153</v>
      </c>
      <c r="U114" s="38">
        <f t="shared" si="31"/>
        <v>-0.51795379955691501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4068245</v>
      </c>
      <c r="E115" s="33">
        <v>4068245</v>
      </c>
      <c r="F115" s="33">
        <v>1035973</v>
      </c>
      <c r="G115" s="38">
        <f t="shared" si="24"/>
        <v>0.25464862612748251</v>
      </c>
      <c r="H115" s="33">
        <v>1035485</v>
      </c>
      <c r="I115" s="38">
        <f t="shared" si="25"/>
        <v>0.25452867268318402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2071458</v>
      </c>
      <c r="O115" s="38">
        <f t="shared" si="29"/>
        <v>0.50917729881066653</v>
      </c>
      <c r="P115" s="33">
        <v>1655370</v>
      </c>
      <c r="Q115" s="33">
        <v>3955005</v>
      </c>
      <c r="R115" s="33">
        <v>3955005</v>
      </c>
      <c r="S115" s="33">
        <v>666412</v>
      </c>
      <c r="T115" s="38">
        <f t="shared" si="30"/>
        <v>0.16849839633578212</v>
      </c>
      <c r="U115" s="38">
        <f t="shared" si="31"/>
        <v>-0.37446915191165719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86700</v>
      </c>
      <c r="E116" s="33">
        <v>86700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169712224</v>
      </c>
      <c r="E117" s="33">
        <v>169712224</v>
      </c>
      <c r="F117" s="33">
        <v>39313101</v>
      </c>
      <c r="G117" s="38">
        <f t="shared" si="24"/>
        <v>0.23164566507595824</v>
      </c>
      <c r="H117" s="33">
        <v>97322334</v>
      </c>
      <c r="I117" s="38">
        <f t="shared" si="25"/>
        <v>0.57345506237665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136635435</v>
      </c>
      <c r="O117" s="38">
        <f t="shared" si="29"/>
        <v>0.8051007274526083</v>
      </c>
      <c r="P117" s="33">
        <v>210071344</v>
      </c>
      <c r="Q117" s="33">
        <v>166918911</v>
      </c>
      <c r="R117" s="33">
        <v>166918911</v>
      </c>
      <c r="S117" s="33">
        <v>38486421</v>
      </c>
      <c r="T117" s="38">
        <f t="shared" si="30"/>
        <v>0.23056956680001345</v>
      </c>
      <c r="U117" s="38">
        <f t="shared" si="31"/>
        <v>-0.5367177067234834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596684</v>
      </c>
      <c r="E118" s="33">
        <v>596684</v>
      </c>
      <c r="F118" s="33">
        <v>138570</v>
      </c>
      <c r="G118" s="38">
        <f t="shared" si="24"/>
        <v>0.23223347701631014</v>
      </c>
      <c r="H118" s="33">
        <v>138785</v>
      </c>
      <c r="I118" s="38">
        <f t="shared" si="25"/>
        <v>0.23259380174430688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277355</v>
      </c>
      <c r="O118" s="38">
        <f t="shared" si="29"/>
        <v>0.46482727876061702</v>
      </c>
      <c r="P118" s="33">
        <v>266748</v>
      </c>
      <c r="Q118" s="33">
        <v>574287</v>
      </c>
      <c r="R118" s="33">
        <v>574287</v>
      </c>
      <c r="S118" s="33">
        <v>133374</v>
      </c>
      <c r="T118" s="38">
        <f t="shared" si="30"/>
        <v>0.23224276363560381</v>
      </c>
      <c r="U118" s="38">
        <f t="shared" si="31"/>
        <v>-0.47971493694423206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5393580</v>
      </c>
      <c r="E119" s="33">
        <v>5393580</v>
      </c>
      <c r="F119" s="33">
        <v>309241</v>
      </c>
      <c r="G119" s="38">
        <f t="shared" si="24"/>
        <v>5.7335016816288997E-2</v>
      </c>
      <c r="H119" s="33">
        <v>316112</v>
      </c>
      <c r="I119" s="38">
        <f t="shared" si="25"/>
        <v>5.8608938775358853E-2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625353</v>
      </c>
      <c r="O119" s="38">
        <f t="shared" si="29"/>
        <v>0.11594395559164784</v>
      </c>
      <c r="P119" s="33">
        <v>420011</v>
      </c>
      <c r="Q119" s="33">
        <v>5241757</v>
      </c>
      <c r="R119" s="33">
        <v>5241757</v>
      </c>
      <c r="S119" s="33">
        <v>163041</v>
      </c>
      <c r="T119" s="38">
        <f t="shared" si="30"/>
        <v>3.1104265230150883E-2</v>
      </c>
      <c r="U119" s="38">
        <f t="shared" si="31"/>
        <v>-0.24737209263566906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196856805</v>
      </c>
      <c r="E121" s="34">
        <f>SUM(E113:E120)</f>
        <v>196856805</v>
      </c>
      <c r="F121" s="34">
        <f>SUM(F113:F120)</f>
        <v>46711757</v>
      </c>
      <c r="G121" s="39">
        <f t="shared" si="24"/>
        <v>0.23728799723230296</v>
      </c>
      <c r="H121" s="34">
        <f>SUM(H113:H120)</f>
        <v>104014988</v>
      </c>
      <c r="I121" s="39">
        <f t="shared" si="25"/>
        <v>0.52837893005527548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150726745</v>
      </c>
      <c r="O121" s="39">
        <f t="shared" si="29"/>
        <v>0.76566692728757835</v>
      </c>
      <c r="P121" s="34">
        <f>SUM(P113:P120)</f>
        <v>223205534</v>
      </c>
      <c r="Q121" s="34">
        <f>SUM(Q113:Q120)</f>
        <v>191967245</v>
      </c>
      <c r="R121" s="34">
        <f>SUM(R113:R120)</f>
        <v>191967245</v>
      </c>
      <c r="S121" s="34">
        <f>SUM(S113:S120)</f>
        <v>44624286</v>
      </c>
      <c r="T121" s="39">
        <f t="shared" si="30"/>
        <v>0.23245781331080728</v>
      </c>
      <c r="U121" s="39">
        <f t="shared" si="31"/>
        <v>-0.53399458276872291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3059907</v>
      </c>
      <c r="E122" s="33">
        <v>3059907</v>
      </c>
      <c r="F122" s="33">
        <v>760159</v>
      </c>
      <c r="G122" s="38">
        <f t="shared" si="24"/>
        <v>0.2484255240437046</v>
      </c>
      <c r="H122" s="33">
        <v>316644</v>
      </c>
      <c r="I122" s="38">
        <f t="shared" si="25"/>
        <v>0.1034815764008514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1076803</v>
      </c>
      <c r="O122" s="38">
        <f t="shared" si="29"/>
        <v>0.35190710044455598</v>
      </c>
      <c r="P122" s="33">
        <v>1473386</v>
      </c>
      <c r="Q122" s="33">
        <v>2845050</v>
      </c>
      <c r="R122" s="33">
        <v>2845050</v>
      </c>
      <c r="S122" s="33">
        <v>737770</v>
      </c>
      <c r="T122" s="38">
        <f t="shared" si="30"/>
        <v>0.25931705945413963</v>
      </c>
      <c r="U122" s="38">
        <f t="shared" si="31"/>
        <v>-0.78509094018811099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8698748</v>
      </c>
      <c r="E123" s="33">
        <v>8698748</v>
      </c>
      <c r="F123" s="33">
        <v>2453855</v>
      </c>
      <c r="G123" s="38">
        <f t="shared" si="24"/>
        <v>0.28209289428777568</v>
      </c>
      <c r="H123" s="33">
        <v>2445685</v>
      </c>
      <c r="I123" s="38">
        <f t="shared" si="25"/>
        <v>0.28115367866732088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4899540</v>
      </c>
      <c r="O123" s="38">
        <f t="shared" si="29"/>
        <v>0.5632465729550965</v>
      </c>
      <c r="P123" s="33">
        <v>3428055</v>
      </c>
      <c r="Q123" s="33">
        <v>9183420</v>
      </c>
      <c r="R123" s="33">
        <v>9183420</v>
      </c>
      <c r="S123" s="33">
        <v>2013943</v>
      </c>
      <c r="T123" s="38">
        <f t="shared" si="30"/>
        <v>0.21930206829264043</v>
      </c>
      <c r="U123" s="38">
        <f t="shared" si="31"/>
        <v>-0.28656774760031567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92787576</v>
      </c>
      <c r="E124" s="33">
        <v>92787576</v>
      </c>
      <c r="F124" s="33">
        <v>34602120</v>
      </c>
      <c r="G124" s="38">
        <f t="shared" si="24"/>
        <v>0.37291759836467764</v>
      </c>
      <c r="H124" s="33">
        <v>28230665</v>
      </c>
      <c r="I124" s="38">
        <f t="shared" si="25"/>
        <v>0.30425048500027635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62832785</v>
      </c>
      <c r="O124" s="38">
        <f t="shared" si="29"/>
        <v>0.67716808336495393</v>
      </c>
      <c r="P124" s="33">
        <v>68207743</v>
      </c>
      <c r="Q124" s="33">
        <v>88329492</v>
      </c>
      <c r="R124" s="33">
        <v>88329492</v>
      </c>
      <c r="S124" s="33">
        <v>33134448</v>
      </c>
      <c r="T124" s="38">
        <f t="shared" si="30"/>
        <v>0.37512327139841356</v>
      </c>
      <c r="U124" s="38">
        <f t="shared" si="31"/>
        <v>-0.58610762124177018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104546231</v>
      </c>
      <c r="E126" s="34">
        <f>SUM(E122:E125)</f>
        <v>104546231</v>
      </c>
      <c r="F126" s="34">
        <f>SUM(F122:F125)</f>
        <v>37816134</v>
      </c>
      <c r="G126" s="39">
        <f t="shared" si="24"/>
        <v>0.36171685615333182</v>
      </c>
      <c r="H126" s="34">
        <f>SUM(H122:H125)</f>
        <v>30992994</v>
      </c>
      <c r="I126" s="39">
        <f t="shared" si="25"/>
        <v>0.29645252347738865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68809128</v>
      </c>
      <c r="O126" s="39">
        <f t="shared" si="29"/>
        <v>0.65816937963072053</v>
      </c>
      <c r="P126" s="34">
        <f>SUM(P122:P125)</f>
        <v>73109184</v>
      </c>
      <c r="Q126" s="34">
        <f>SUM(Q122:Q125)</f>
        <v>100357962</v>
      </c>
      <c r="R126" s="34">
        <f>SUM(R122:R125)</f>
        <v>100357962</v>
      </c>
      <c r="S126" s="34">
        <f>SUM(S122:S125)</f>
        <v>35886161</v>
      </c>
      <c r="T126" s="39">
        <f t="shared" si="30"/>
        <v>0.35758160373962156</v>
      </c>
      <c r="U126" s="39">
        <f t="shared" si="31"/>
        <v>-0.57607249453091969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25918528</v>
      </c>
      <c r="E127" s="33">
        <v>25918528</v>
      </c>
      <c r="F127" s="33">
        <v>4696798</v>
      </c>
      <c r="G127" s="38">
        <f t="shared" si="24"/>
        <v>0.18121391770396839</v>
      </c>
      <c r="H127" s="33">
        <v>7476295</v>
      </c>
      <c r="I127" s="38">
        <f t="shared" si="25"/>
        <v>0.28845368841934232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12173093</v>
      </c>
      <c r="O127" s="38">
        <f t="shared" si="29"/>
        <v>0.46966760612331071</v>
      </c>
      <c r="P127" s="33">
        <v>14763130</v>
      </c>
      <c r="Q127" s="33">
        <v>24533228</v>
      </c>
      <c r="R127" s="33">
        <v>24533228</v>
      </c>
      <c r="S127" s="33">
        <v>6211167</v>
      </c>
      <c r="T127" s="38">
        <f t="shared" si="30"/>
        <v>0.25317365493036625</v>
      </c>
      <c r="U127" s="38">
        <f t="shared" si="31"/>
        <v>-0.49358333903447305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2322484</v>
      </c>
      <c r="E128" s="33">
        <v>2322484</v>
      </c>
      <c r="F128" s="33">
        <v>556159</v>
      </c>
      <c r="G128" s="38">
        <f t="shared" si="24"/>
        <v>0.23946731172313782</v>
      </c>
      <c r="H128" s="33">
        <v>565818</v>
      </c>
      <c r="I128" s="38">
        <f t="shared" si="25"/>
        <v>0.24362622089108041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1121977</v>
      </c>
      <c r="O128" s="38">
        <f t="shared" si="29"/>
        <v>0.48309353261421822</v>
      </c>
      <c r="P128" s="33">
        <v>872169</v>
      </c>
      <c r="Q128" s="33">
        <v>2187922</v>
      </c>
      <c r="R128" s="33">
        <v>2187922</v>
      </c>
      <c r="S128" s="33">
        <v>590027</v>
      </c>
      <c r="T128" s="38">
        <f t="shared" si="30"/>
        <v>0.26967460448772856</v>
      </c>
      <c r="U128" s="38">
        <f t="shared" si="31"/>
        <v>-0.35125187893630705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539316</v>
      </c>
      <c r="E129" s="33">
        <v>539316</v>
      </c>
      <c r="F129" s="33">
        <v>122578</v>
      </c>
      <c r="G129" s="38">
        <f t="shared" si="24"/>
        <v>0.22728418960312693</v>
      </c>
      <c r="H129" s="33">
        <v>122508</v>
      </c>
      <c r="I129" s="38">
        <f t="shared" si="25"/>
        <v>0.2271543955677191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245086</v>
      </c>
      <c r="O129" s="38">
        <f t="shared" si="29"/>
        <v>0.45443858517084601</v>
      </c>
      <c r="P129" s="33">
        <v>197764</v>
      </c>
      <c r="Q129" s="33">
        <v>399996</v>
      </c>
      <c r="R129" s="33">
        <v>399996</v>
      </c>
      <c r="S129" s="33">
        <v>99047</v>
      </c>
      <c r="T129" s="38">
        <f t="shared" si="30"/>
        <v>0.247619976199762</v>
      </c>
      <c r="U129" s="38">
        <f t="shared" si="31"/>
        <v>-0.38053437430472681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10674014</v>
      </c>
      <c r="E130" s="33">
        <v>10674014</v>
      </c>
      <c r="F130" s="33">
        <v>2512631</v>
      </c>
      <c r="G130" s="38">
        <f t="shared" si="24"/>
        <v>0.23539701184577799</v>
      </c>
      <c r="H130" s="33">
        <v>2447610</v>
      </c>
      <c r="I130" s="38">
        <f t="shared" si="25"/>
        <v>0.22930548901284933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4960241</v>
      </c>
      <c r="O130" s="38">
        <f t="shared" si="29"/>
        <v>0.4647025008586273</v>
      </c>
      <c r="P130" s="33">
        <v>4437144</v>
      </c>
      <c r="Q130" s="33">
        <v>10165728</v>
      </c>
      <c r="R130" s="33">
        <v>10165728</v>
      </c>
      <c r="S130" s="33">
        <v>2212853</v>
      </c>
      <c r="T130" s="38">
        <f t="shared" si="30"/>
        <v>0.21767776985573487</v>
      </c>
      <c r="U130" s="38">
        <f t="shared" si="31"/>
        <v>-0.44838166171753724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39454342</v>
      </c>
      <c r="E132" s="34">
        <f>SUM(E127:E131)</f>
        <v>39454342</v>
      </c>
      <c r="F132" s="34">
        <f>SUM(F127:F131)</f>
        <v>7888166</v>
      </c>
      <c r="G132" s="39">
        <f t="shared" si="24"/>
        <v>0.19993150563757978</v>
      </c>
      <c r="H132" s="34">
        <f>SUM(H127:H131)</f>
        <v>10612231</v>
      </c>
      <c r="I132" s="39">
        <f t="shared" si="25"/>
        <v>0.26897498379265838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18500397</v>
      </c>
      <c r="O132" s="39">
        <f t="shared" si="29"/>
        <v>0.4689064894302381</v>
      </c>
      <c r="P132" s="34">
        <f>SUM(P127:P131)</f>
        <v>20270207</v>
      </c>
      <c r="Q132" s="34">
        <f>SUM(Q127:Q131)</f>
        <v>37286874</v>
      </c>
      <c r="R132" s="34">
        <f>SUM(R127:R131)</f>
        <v>37286874</v>
      </c>
      <c r="S132" s="34">
        <f>SUM(S127:S131)</f>
        <v>9113094</v>
      </c>
      <c r="T132" s="39">
        <f t="shared" si="30"/>
        <v>0.2444048809240485</v>
      </c>
      <c r="U132" s="39">
        <f t="shared" si="31"/>
        <v>-0.47646163652892148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136437645</v>
      </c>
      <c r="E133" s="33">
        <v>136437645</v>
      </c>
      <c r="F133" s="33">
        <v>41612706</v>
      </c>
      <c r="G133" s="38">
        <f t="shared" si="24"/>
        <v>0.30499431443572628</v>
      </c>
      <c r="H133" s="33">
        <v>38303444</v>
      </c>
      <c r="I133" s="38">
        <f t="shared" si="25"/>
        <v>0.2807395568869574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79916150</v>
      </c>
      <c r="O133" s="38">
        <f t="shared" si="29"/>
        <v>0.58573387132268373</v>
      </c>
      <c r="P133" s="33">
        <v>82655605</v>
      </c>
      <c r="Q133" s="33">
        <v>135294638</v>
      </c>
      <c r="R133" s="33">
        <v>135294638</v>
      </c>
      <c r="S133" s="33">
        <v>40481244</v>
      </c>
      <c r="T133" s="38">
        <f t="shared" si="30"/>
        <v>0.29920804400245338</v>
      </c>
      <c r="U133" s="38">
        <f t="shared" si="31"/>
        <v>-0.53658987796411384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1797113</v>
      </c>
      <c r="E134" s="33">
        <v>1797113</v>
      </c>
      <c r="F134" s="33">
        <v>305250</v>
      </c>
      <c r="G134" s="38">
        <f t="shared" si="24"/>
        <v>0.16985576310449038</v>
      </c>
      <c r="H134" s="33">
        <v>458067</v>
      </c>
      <c r="I134" s="38">
        <f t="shared" si="25"/>
        <v>0.2548904826797202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763317</v>
      </c>
      <c r="O134" s="38">
        <f t="shared" si="29"/>
        <v>0.42474624578421055</v>
      </c>
      <c r="P134" s="33">
        <v>879562</v>
      </c>
      <c r="Q134" s="33">
        <v>1729576</v>
      </c>
      <c r="R134" s="33">
        <v>1729576</v>
      </c>
      <c r="S134" s="33">
        <v>440228</v>
      </c>
      <c r="T134" s="38">
        <f t="shared" si="30"/>
        <v>0.25452943380342929</v>
      </c>
      <c r="U134" s="38">
        <f t="shared" si="31"/>
        <v>-0.47921010684863607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5509219</v>
      </c>
      <c r="E135" s="33">
        <v>5509219</v>
      </c>
      <c r="F135" s="33">
        <v>816456</v>
      </c>
      <c r="G135" s="38">
        <f t="shared" si="24"/>
        <v>0.14819813842942167</v>
      </c>
      <c r="H135" s="33">
        <v>820786</v>
      </c>
      <c r="I135" s="38">
        <f t="shared" si="25"/>
        <v>0.14898409375267166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1637242</v>
      </c>
      <c r="O135" s="38">
        <f t="shared" si="29"/>
        <v>0.29718223218209333</v>
      </c>
      <c r="P135" s="33">
        <v>1912494</v>
      </c>
      <c r="Q135" s="33">
        <v>12970638</v>
      </c>
      <c r="R135" s="33">
        <v>12970638</v>
      </c>
      <c r="S135" s="33">
        <v>1030354</v>
      </c>
      <c r="T135" s="38">
        <f t="shared" si="30"/>
        <v>7.9437418575709226E-2</v>
      </c>
      <c r="U135" s="38">
        <f t="shared" si="31"/>
        <v>-0.57082950325595794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143743977</v>
      </c>
      <c r="E137" s="34">
        <f>SUM(E133:E136)</f>
        <v>143743977</v>
      </c>
      <c r="F137" s="34">
        <f>SUM(F133:F136)</f>
        <v>42734412</v>
      </c>
      <c r="G137" s="39">
        <f t="shared" ref="G137:G170" si="32">IF(($D137     =0),0,($F137     /$D137     ))</f>
        <v>0.29729532250245172</v>
      </c>
      <c r="H137" s="34">
        <f>SUM(H133:H136)</f>
        <v>39582297</v>
      </c>
      <c r="I137" s="39">
        <f t="shared" ref="I137:I170" si="33">IF(($D137     =0),0,($H137     /$D137     ))</f>
        <v>0.2753666471882853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82316709</v>
      </c>
      <c r="O137" s="39">
        <f t="shared" ref="O137:O170" si="37">IF(($D137     =0),0,($N137     /$D137     ))</f>
        <v>0.57266196969073702</v>
      </c>
      <c r="P137" s="34">
        <f>SUM(P133:P136)</f>
        <v>85447661</v>
      </c>
      <c r="Q137" s="34">
        <f>SUM(Q133:Q136)</f>
        <v>149994852</v>
      </c>
      <c r="R137" s="34">
        <f>SUM(R133:R136)</f>
        <v>149994852</v>
      </c>
      <c r="S137" s="34">
        <f>SUM(S133:S136)</f>
        <v>41951826</v>
      </c>
      <c r="T137" s="39">
        <f t="shared" ref="T137:T170" si="38">IF(($Q137     =0),0,($S137     /$Q137     ))</f>
        <v>0.27968843890722328</v>
      </c>
      <c r="U137" s="39">
        <f t="shared" ref="U137:U170" si="39">IF(($P137     =0),0,(($H137     /$P137     )-1))</f>
        <v>-0.53676558800129115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4000000</v>
      </c>
      <c r="R138" s="33">
        <v>4000000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18702888</v>
      </c>
      <c r="E139" s="33">
        <v>18702888</v>
      </c>
      <c r="F139" s="33">
        <v>3095832</v>
      </c>
      <c r="G139" s="38">
        <f t="shared" si="32"/>
        <v>0.16552694963473022</v>
      </c>
      <c r="H139" s="33">
        <v>3089568</v>
      </c>
      <c r="I139" s="38">
        <f t="shared" si="33"/>
        <v>0.16519202809747885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6185400</v>
      </c>
      <c r="O139" s="38">
        <f t="shared" si="37"/>
        <v>0.33071897773220904</v>
      </c>
      <c r="P139" s="33">
        <v>14569659</v>
      </c>
      <c r="Q139" s="33">
        <v>16758919</v>
      </c>
      <c r="R139" s="33">
        <v>16758919</v>
      </c>
      <c r="S139" s="33">
        <v>6552432</v>
      </c>
      <c r="T139" s="38">
        <f t="shared" si="38"/>
        <v>0.39098178110413923</v>
      </c>
      <c r="U139" s="38">
        <f t="shared" si="39"/>
        <v>-0.78794507132939762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23173818</v>
      </c>
      <c r="E140" s="33">
        <v>23173818</v>
      </c>
      <c r="F140" s="33">
        <v>6539506</v>
      </c>
      <c r="G140" s="38">
        <f t="shared" si="32"/>
        <v>0.28219372396900677</v>
      </c>
      <c r="H140" s="33">
        <v>5302679</v>
      </c>
      <c r="I140" s="38">
        <f t="shared" si="33"/>
        <v>0.2288219834987916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11842185</v>
      </c>
      <c r="O140" s="38">
        <f t="shared" si="37"/>
        <v>0.51101570746779834</v>
      </c>
      <c r="P140" s="33">
        <v>9811184</v>
      </c>
      <c r="Q140" s="33">
        <v>18418653</v>
      </c>
      <c r="R140" s="33">
        <v>18418653</v>
      </c>
      <c r="S140" s="33">
        <v>4370547</v>
      </c>
      <c r="T140" s="38">
        <f t="shared" si="38"/>
        <v>0.2372891763583363</v>
      </c>
      <c r="U140" s="38">
        <f t="shared" si="39"/>
        <v>-0.45952710702398403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1920072</v>
      </c>
      <c r="E141" s="33">
        <v>1920072</v>
      </c>
      <c r="F141" s="33">
        <v>502776</v>
      </c>
      <c r="G141" s="38">
        <f t="shared" si="32"/>
        <v>0.26185268052448035</v>
      </c>
      <c r="H141" s="33">
        <v>501350</v>
      </c>
      <c r="I141" s="38">
        <f t="shared" si="33"/>
        <v>0.26111000004166512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1004126</v>
      </c>
      <c r="O141" s="38">
        <f t="shared" si="37"/>
        <v>0.52296268056614548</v>
      </c>
      <c r="P141" s="33">
        <v>952762</v>
      </c>
      <c r="Q141" s="33">
        <v>1848000</v>
      </c>
      <c r="R141" s="33">
        <v>1848000</v>
      </c>
      <c r="S141" s="33">
        <v>477215</v>
      </c>
      <c r="T141" s="38">
        <f t="shared" si="38"/>
        <v>0.25823322510822511</v>
      </c>
      <c r="U141" s="38">
        <f t="shared" si="39"/>
        <v>-0.47379303540653384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11305577</v>
      </c>
      <c r="E142" s="33">
        <v>11305577</v>
      </c>
      <c r="F142" s="33">
        <v>2740689</v>
      </c>
      <c r="G142" s="38">
        <f t="shared" si="32"/>
        <v>0.24241920602548636</v>
      </c>
      <c r="H142" s="33">
        <v>2755024</v>
      </c>
      <c r="I142" s="38">
        <f t="shared" si="33"/>
        <v>0.24368716430837631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5495713</v>
      </c>
      <c r="O142" s="38">
        <f t="shared" si="37"/>
        <v>0.48610637033386267</v>
      </c>
      <c r="P142" s="33">
        <v>5120171</v>
      </c>
      <c r="Q142" s="33">
        <v>10382700</v>
      </c>
      <c r="R142" s="33">
        <v>10382700</v>
      </c>
      <c r="S142" s="33">
        <v>2471953</v>
      </c>
      <c r="T142" s="38">
        <f t="shared" si="38"/>
        <v>0.23808383175859843</v>
      </c>
      <c r="U142" s="38">
        <f t="shared" si="39"/>
        <v>-0.46192734578591221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55102355</v>
      </c>
      <c r="E144" s="34">
        <f>SUM(E138:E143)</f>
        <v>55102355</v>
      </c>
      <c r="F144" s="34">
        <f>SUM(F138:F143)</f>
        <v>12878803</v>
      </c>
      <c r="G144" s="39">
        <f t="shared" si="32"/>
        <v>0.23372509214896531</v>
      </c>
      <c r="H144" s="34">
        <f>SUM(H138:H143)</f>
        <v>11648621</v>
      </c>
      <c r="I144" s="39">
        <f t="shared" si="33"/>
        <v>0.21139969425989144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24527424</v>
      </c>
      <c r="O144" s="39">
        <f t="shared" si="37"/>
        <v>0.44512478640885678</v>
      </c>
      <c r="P144" s="34">
        <f>SUM(P138:P143)</f>
        <v>30453776</v>
      </c>
      <c r="Q144" s="34">
        <f>SUM(Q138:Q143)</f>
        <v>51408272</v>
      </c>
      <c r="R144" s="34">
        <f>SUM(R138:R143)</f>
        <v>51408272</v>
      </c>
      <c r="S144" s="34">
        <f>SUM(S138:S143)</f>
        <v>13872147</v>
      </c>
      <c r="T144" s="39">
        <f t="shared" si="38"/>
        <v>0.26984270157923224</v>
      </c>
      <c r="U144" s="39">
        <f t="shared" si="39"/>
        <v>-0.61749830300190034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208500</v>
      </c>
      <c r="E145" s="33">
        <v>208500</v>
      </c>
      <c r="F145" s="33">
        <v>156090</v>
      </c>
      <c r="G145" s="38">
        <f t="shared" si="32"/>
        <v>0.74863309352517982</v>
      </c>
      <c r="H145" s="33">
        <v>156090</v>
      </c>
      <c r="I145" s="38">
        <f t="shared" si="33"/>
        <v>0.74863309352517982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312180</v>
      </c>
      <c r="O145" s="38">
        <f t="shared" si="37"/>
        <v>1.4972661870503596</v>
      </c>
      <c r="P145" s="33">
        <v>312180</v>
      </c>
      <c r="Q145" s="33">
        <v>453254</v>
      </c>
      <c r="R145" s="33">
        <v>453254</v>
      </c>
      <c r="S145" s="33">
        <v>156090</v>
      </c>
      <c r="T145" s="38">
        <f t="shared" si="38"/>
        <v>0.34437644234799913</v>
      </c>
      <c r="U145" s="38">
        <f t="shared" si="39"/>
        <v>-0.5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10159791</v>
      </c>
      <c r="G146" s="38">
        <f t="shared" si="32"/>
        <v>0</v>
      </c>
      <c r="H146" s="33">
        <v>8127809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18287600</v>
      </c>
      <c r="O146" s="38">
        <f t="shared" si="37"/>
        <v>0</v>
      </c>
      <c r="P146" s="33">
        <v>50292505</v>
      </c>
      <c r="Q146" s="33">
        <v>53242798</v>
      </c>
      <c r="R146" s="33">
        <v>53242798</v>
      </c>
      <c r="S146" s="33">
        <v>28389648</v>
      </c>
      <c r="T146" s="38">
        <f t="shared" si="38"/>
        <v>0.53321104574556732</v>
      </c>
      <c r="U146" s="38">
        <f t="shared" si="39"/>
        <v>-0.83838925899594785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25918670</v>
      </c>
      <c r="E147" s="33">
        <v>25918670</v>
      </c>
      <c r="F147" s="33">
        <v>1395175</v>
      </c>
      <c r="G147" s="38">
        <f t="shared" si="32"/>
        <v>5.3828958044529293E-2</v>
      </c>
      <c r="H147" s="33">
        <v>1429528</v>
      </c>
      <c r="I147" s="38">
        <f t="shared" si="33"/>
        <v>5.5154373276097887E-2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2824703</v>
      </c>
      <c r="O147" s="38">
        <f t="shared" si="37"/>
        <v>0.10898333132062718</v>
      </c>
      <c r="P147" s="33">
        <v>20166582</v>
      </c>
      <c r="Q147" s="33">
        <v>25566378</v>
      </c>
      <c r="R147" s="33">
        <v>25566378</v>
      </c>
      <c r="S147" s="33">
        <v>17798963</v>
      </c>
      <c r="T147" s="38">
        <f t="shared" si="38"/>
        <v>0.69618633503736826</v>
      </c>
      <c r="U147" s="38">
        <f t="shared" si="39"/>
        <v>-0.92911401644562275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3683240</v>
      </c>
      <c r="E148" s="33">
        <v>3683240</v>
      </c>
      <c r="F148" s="33">
        <v>1294449</v>
      </c>
      <c r="G148" s="38">
        <f t="shared" si="32"/>
        <v>0.3514430229906278</v>
      </c>
      <c r="H148" s="33">
        <v>1337424</v>
      </c>
      <c r="I148" s="38">
        <f t="shared" si="33"/>
        <v>0.36311073945765143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2631873</v>
      </c>
      <c r="O148" s="38">
        <f t="shared" si="37"/>
        <v>0.71455376244827928</v>
      </c>
      <c r="P148" s="33">
        <v>2477193</v>
      </c>
      <c r="Q148" s="33">
        <v>8767807</v>
      </c>
      <c r="R148" s="33">
        <v>8767807</v>
      </c>
      <c r="S148" s="33">
        <v>1328987</v>
      </c>
      <c r="T148" s="38">
        <f t="shared" si="38"/>
        <v>0.15157575890983915</v>
      </c>
      <c r="U148" s="38">
        <f t="shared" si="39"/>
        <v>-0.46010504631653648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29810410</v>
      </c>
      <c r="E150" s="34">
        <f>SUM(E145:E149)</f>
        <v>29810410</v>
      </c>
      <c r="F150" s="34">
        <f>SUM(F145:F149)</f>
        <v>13005505</v>
      </c>
      <c r="G150" s="39">
        <f t="shared" si="32"/>
        <v>0.43627393920445912</v>
      </c>
      <c r="H150" s="34">
        <f>SUM(H145:H149)</f>
        <v>11050851</v>
      </c>
      <c r="I150" s="39">
        <f t="shared" si="33"/>
        <v>0.37070442841946821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24056356</v>
      </c>
      <c r="O150" s="39">
        <f t="shared" si="37"/>
        <v>0.80697836762392738</v>
      </c>
      <c r="P150" s="34">
        <f>SUM(P145:P149)</f>
        <v>73248460</v>
      </c>
      <c r="Q150" s="34">
        <f>SUM(Q145:Q149)</f>
        <v>88030237</v>
      </c>
      <c r="R150" s="34">
        <f>SUM(R145:R149)</f>
        <v>88030237</v>
      </c>
      <c r="S150" s="34">
        <f>SUM(S145:S149)</f>
        <v>47673688</v>
      </c>
      <c r="T150" s="39">
        <f t="shared" si="38"/>
        <v>0.54156037317041417</v>
      </c>
      <c r="U150" s="39">
        <f t="shared" si="39"/>
        <v>-0.84913196809871494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2280450</v>
      </c>
      <c r="E151" s="33">
        <v>2280450</v>
      </c>
      <c r="F151" s="33">
        <v>723522</v>
      </c>
      <c r="G151" s="38">
        <f t="shared" si="32"/>
        <v>0.31727159113332892</v>
      </c>
      <c r="H151" s="33">
        <v>738685</v>
      </c>
      <c r="I151" s="38">
        <f t="shared" si="33"/>
        <v>0.32392071740226708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1462207</v>
      </c>
      <c r="O151" s="38">
        <f t="shared" si="37"/>
        <v>0.64119230853559606</v>
      </c>
      <c r="P151" s="33">
        <v>825502</v>
      </c>
      <c r="Q151" s="33">
        <v>2490500</v>
      </c>
      <c r="R151" s="33">
        <v>2490500</v>
      </c>
      <c r="S151" s="33">
        <v>379646</v>
      </c>
      <c r="T151" s="38">
        <f t="shared" si="38"/>
        <v>0.15243766311985546</v>
      </c>
      <c r="U151" s="38">
        <f t="shared" si="39"/>
        <v>-0.10516873369174151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193319600</v>
      </c>
      <c r="E152" s="33">
        <v>193319600</v>
      </c>
      <c r="F152" s="33">
        <v>60961080</v>
      </c>
      <c r="G152" s="38">
        <f t="shared" si="32"/>
        <v>0.31533833092971431</v>
      </c>
      <c r="H152" s="33">
        <v>50409684</v>
      </c>
      <c r="I152" s="38">
        <f t="shared" si="33"/>
        <v>0.26075826765625421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111370764</v>
      </c>
      <c r="O152" s="38">
        <f t="shared" si="37"/>
        <v>0.57609659858596851</v>
      </c>
      <c r="P152" s="33">
        <v>123760067</v>
      </c>
      <c r="Q152" s="33">
        <v>199543100</v>
      </c>
      <c r="R152" s="33">
        <v>199543100</v>
      </c>
      <c r="S152" s="33">
        <v>62486826</v>
      </c>
      <c r="T152" s="38">
        <f t="shared" si="38"/>
        <v>0.31314952007861963</v>
      </c>
      <c r="U152" s="38">
        <f t="shared" si="39"/>
        <v>-0.5926821532829325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29789090</v>
      </c>
      <c r="E153" s="33">
        <v>29789090</v>
      </c>
      <c r="F153" s="33">
        <v>4894561</v>
      </c>
      <c r="G153" s="38">
        <f t="shared" si="32"/>
        <v>0.16430716748984275</v>
      </c>
      <c r="H153" s="33">
        <v>5042477</v>
      </c>
      <c r="I153" s="38">
        <f t="shared" si="33"/>
        <v>0.16927260953590728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9937038</v>
      </c>
      <c r="O153" s="38">
        <f t="shared" si="37"/>
        <v>0.33357977702575003</v>
      </c>
      <c r="P153" s="33">
        <v>9215884</v>
      </c>
      <c r="Q153" s="33">
        <v>28359720</v>
      </c>
      <c r="R153" s="33">
        <v>28359720</v>
      </c>
      <c r="S153" s="33">
        <v>4691272</v>
      </c>
      <c r="T153" s="38">
        <f t="shared" si="38"/>
        <v>0.16542025097567958</v>
      </c>
      <c r="U153" s="38">
        <f t="shared" si="39"/>
        <v>-0.45284934141966193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2197465</v>
      </c>
      <c r="E154" s="33">
        <v>2197465</v>
      </c>
      <c r="F154" s="33">
        <v>455312</v>
      </c>
      <c r="G154" s="38">
        <f t="shared" si="32"/>
        <v>0.20719874946813716</v>
      </c>
      <c r="H154" s="33">
        <v>521954</v>
      </c>
      <c r="I154" s="38">
        <f t="shared" si="33"/>
        <v>0.23752551235173255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977266</v>
      </c>
      <c r="O154" s="38">
        <f t="shared" si="37"/>
        <v>0.44472426181986974</v>
      </c>
      <c r="P154" s="33">
        <v>582588</v>
      </c>
      <c r="Q154" s="33">
        <v>2061437</v>
      </c>
      <c r="R154" s="33">
        <v>2061437</v>
      </c>
      <c r="S154" s="33">
        <v>133009</v>
      </c>
      <c r="T154" s="38">
        <f t="shared" si="38"/>
        <v>6.4522466609457388E-2</v>
      </c>
      <c r="U154" s="38">
        <f t="shared" si="39"/>
        <v>-0.10407698064498405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1500000</v>
      </c>
      <c r="E155" s="33">
        <v>1500000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800000</v>
      </c>
      <c r="R155" s="33">
        <v>800000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30628318</v>
      </c>
      <c r="E156" s="33">
        <v>30628318</v>
      </c>
      <c r="F156" s="33">
        <v>7448319</v>
      </c>
      <c r="G156" s="38">
        <f t="shared" si="32"/>
        <v>0.24318406906967599</v>
      </c>
      <c r="H156" s="33">
        <v>8905579</v>
      </c>
      <c r="I156" s="38">
        <f t="shared" si="33"/>
        <v>0.29076291424165046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16353898</v>
      </c>
      <c r="O156" s="38">
        <f t="shared" si="37"/>
        <v>0.53394698331132651</v>
      </c>
      <c r="P156" s="33">
        <v>14050576</v>
      </c>
      <c r="Q156" s="33">
        <v>25172821</v>
      </c>
      <c r="R156" s="33">
        <v>25172821</v>
      </c>
      <c r="S156" s="33">
        <v>6631757</v>
      </c>
      <c r="T156" s="38">
        <f t="shared" si="38"/>
        <v>0.26344909853369236</v>
      </c>
      <c r="U156" s="38">
        <f t="shared" si="39"/>
        <v>-0.36617694534373535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259714923</v>
      </c>
      <c r="E157" s="34">
        <f>SUM(E151:E156)</f>
        <v>259714923</v>
      </c>
      <c r="F157" s="34">
        <f>SUM(F151:F156)</f>
        <v>74482794</v>
      </c>
      <c r="G157" s="39">
        <f t="shared" si="32"/>
        <v>0.28678673192760662</v>
      </c>
      <c r="H157" s="34">
        <f>SUM(H151:H156)</f>
        <v>65618379</v>
      </c>
      <c r="I157" s="39">
        <f t="shared" si="33"/>
        <v>0.25265540478781034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140101173</v>
      </c>
      <c r="O157" s="39">
        <f t="shared" si="37"/>
        <v>0.53944213671541696</v>
      </c>
      <c r="P157" s="34">
        <f>SUM(P151:P156)</f>
        <v>148434617</v>
      </c>
      <c r="Q157" s="34">
        <f>SUM(Q151:Q156)</f>
        <v>258427578</v>
      </c>
      <c r="R157" s="34">
        <f>SUM(R151:R156)</f>
        <v>258427578</v>
      </c>
      <c r="S157" s="34">
        <f>SUM(S151:S156)</f>
        <v>74322510</v>
      </c>
      <c r="T157" s="39">
        <f t="shared" si="38"/>
        <v>0.287595118815067</v>
      </c>
      <c r="U157" s="39">
        <f t="shared" si="39"/>
        <v>-0.55793075546521598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13543437</v>
      </c>
      <c r="E158" s="33">
        <v>13543437</v>
      </c>
      <c r="F158" s="33">
        <v>2914760</v>
      </c>
      <c r="G158" s="38">
        <f t="shared" si="32"/>
        <v>0.21521567974215111</v>
      </c>
      <c r="H158" s="33">
        <v>3091597</v>
      </c>
      <c r="I158" s="38">
        <f t="shared" si="33"/>
        <v>0.22827270507479011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6006357</v>
      </c>
      <c r="O158" s="38">
        <f t="shared" si="37"/>
        <v>0.44348838481694125</v>
      </c>
      <c r="P158" s="33">
        <v>5675658</v>
      </c>
      <c r="Q158" s="33">
        <v>16784019</v>
      </c>
      <c r="R158" s="33">
        <v>16784019</v>
      </c>
      <c r="S158" s="33">
        <v>2974634</v>
      </c>
      <c r="T158" s="38">
        <f t="shared" si="38"/>
        <v>0.17723013778761809</v>
      </c>
      <c r="U158" s="38">
        <f t="shared" si="39"/>
        <v>-0.45528835599326101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89485888</v>
      </c>
      <c r="E159" s="33">
        <v>89485888</v>
      </c>
      <c r="F159" s="33">
        <v>39421993</v>
      </c>
      <c r="G159" s="38">
        <f t="shared" si="32"/>
        <v>0.44053865789430396</v>
      </c>
      <c r="H159" s="33">
        <v>18200905</v>
      </c>
      <c r="I159" s="38">
        <f t="shared" si="33"/>
        <v>0.20339413740857107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57622898</v>
      </c>
      <c r="O159" s="38">
        <f t="shared" si="37"/>
        <v>0.64393279530287506</v>
      </c>
      <c r="P159" s="33">
        <v>54818855</v>
      </c>
      <c r="Q159" s="33">
        <v>86871360</v>
      </c>
      <c r="R159" s="33">
        <v>86871360</v>
      </c>
      <c r="S159" s="33">
        <v>38545087</v>
      </c>
      <c r="T159" s="38">
        <f t="shared" si="38"/>
        <v>0.44370304551465523</v>
      </c>
      <c r="U159" s="38">
        <f t="shared" si="39"/>
        <v>-0.66798093466198805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100000</v>
      </c>
      <c r="E160" s="33">
        <v>100000</v>
      </c>
      <c r="F160" s="33">
        <v>125217</v>
      </c>
      <c r="G160" s="38">
        <f t="shared" si="32"/>
        <v>1.25217</v>
      </c>
      <c r="H160" s="33">
        <v>125217</v>
      </c>
      <c r="I160" s="38">
        <f t="shared" si="33"/>
        <v>1.25217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250434</v>
      </c>
      <c r="O160" s="38">
        <f t="shared" si="37"/>
        <v>2.50434</v>
      </c>
      <c r="P160" s="33">
        <v>16740</v>
      </c>
      <c r="Q160" s="33">
        <v>100000</v>
      </c>
      <c r="R160" s="33">
        <v>100000</v>
      </c>
      <c r="S160" s="33">
        <v>6696</v>
      </c>
      <c r="T160" s="38">
        <f t="shared" si="38"/>
        <v>6.6960000000000006E-2</v>
      </c>
      <c r="U160" s="38">
        <f t="shared" si="39"/>
        <v>6.4801075268817208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50376</v>
      </c>
      <c r="G161" s="38">
        <f t="shared" si="32"/>
        <v>0</v>
      </c>
      <c r="H161" s="33">
        <v>50376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100752</v>
      </c>
      <c r="O161" s="38">
        <f t="shared" si="37"/>
        <v>0</v>
      </c>
      <c r="P161" s="33">
        <v>148751</v>
      </c>
      <c r="Q161" s="33">
        <v>0</v>
      </c>
      <c r="R161" s="33">
        <v>0</v>
      </c>
      <c r="S161" s="33">
        <v>67020</v>
      </c>
      <c r="T161" s="38">
        <f t="shared" si="38"/>
        <v>0</v>
      </c>
      <c r="U161" s="38">
        <f t="shared" si="39"/>
        <v>-0.66134009183131548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103129325</v>
      </c>
      <c r="E163" s="34">
        <f>SUM(E158:E162)</f>
        <v>103129325</v>
      </c>
      <c r="F163" s="34">
        <f>SUM(F158:F162)</f>
        <v>42512346</v>
      </c>
      <c r="G163" s="39">
        <f t="shared" si="32"/>
        <v>0.412223642499357</v>
      </c>
      <c r="H163" s="34">
        <f>SUM(H158:H162)</f>
        <v>21468095</v>
      </c>
      <c r="I163" s="39">
        <f t="shared" si="33"/>
        <v>0.20816673627990875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63980441</v>
      </c>
      <c r="O163" s="39">
        <f t="shared" si="37"/>
        <v>0.62039037877926573</v>
      </c>
      <c r="P163" s="34">
        <f>SUM(P158:P162)</f>
        <v>60660004</v>
      </c>
      <c r="Q163" s="34">
        <f>SUM(Q158:Q162)</f>
        <v>103755379</v>
      </c>
      <c r="R163" s="34">
        <f>SUM(R158:R162)</f>
        <v>103755379</v>
      </c>
      <c r="S163" s="34">
        <f>SUM(S158:S162)</f>
        <v>41593437</v>
      </c>
      <c r="T163" s="39">
        <f t="shared" si="38"/>
        <v>0.4008798136624801</v>
      </c>
      <c r="U163" s="39">
        <f t="shared" si="39"/>
        <v>-0.64609143448127693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18852115</v>
      </c>
      <c r="E164" s="33">
        <v>18852115</v>
      </c>
      <c r="F164" s="33">
        <v>8233539</v>
      </c>
      <c r="G164" s="38">
        <f t="shared" si="32"/>
        <v>0.43674351657625682</v>
      </c>
      <c r="H164" s="33">
        <v>4998185</v>
      </c>
      <c r="I164" s="38">
        <f t="shared" si="33"/>
        <v>0.26512595536362898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13231724</v>
      </c>
      <c r="O164" s="38">
        <f t="shared" si="37"/>
        <v>0.7018694719398858</v>
      </c>
      <c r="P164" s="33">
        <v>8670602</v>
      </c>
      <c r="Q164" s="33">
        <v>22922621</v>
      </c>
      <c r="R164" s="33">
        <v>22922621</v>
      </c>
      <c r="S164" s="33">
        <v>4270532</v>
      </c>
      <c r="T164" s="38">
        <f t="shared" si="38"/>
        <v>0.18630208124978379</v>
      </c>
      <c r="U164" s="38">
        <f t="shared" si="39"/>
        <v>-0.42354809965905482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3390927</v>
      </c>
      <c r="E165" s="33">
        <v>3390927</v>
      </c>
      <c r="F165" s="33">
        <v>785075</v>
      </c>
      <c r="G165" s="38">
        <f t="shared" si="32"/>
        <v>0.23152223566004224</v>
      </c>
      <c r="H165" s="33">
        <v>756529</v>
      </c>
      <c r="I165" s="38">
        <f t="shared" si="33"/>
        <v>0.22310388870064143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1541604</v>
      </c>
      <c r="O165" s="38">
        <f t="shared" si="37"/>
        <v>0.45462612436068367</v>
      </c>
      <c r="P165" s="33">
        <v>1515355</v>
      </c>
      <c r="Q165" s="33">
        <v>3299864</v>
      </c>
      <c r="R165" s="33">
        <v>3299864</v>
      </c>
      <c r="S165" s="33">
        <v>730676</v>
      </c>
      <c r="T165" s="38">
        <f t="shared" si="38"/>
        <v>0.22142609513604197</v>
      </c>
      <c r="U165" s="38">
        <f t="shared" si="39"/>
        <v>-0.50075790821292698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3090601</v>
      </c>
      <c r="E166" s="33">
        <v>3090601</v>
      </c>
      <c r="F166" s="33">
        <v>776459</v>
      </c>
      <c r="G166" s="38">
        <f t="shared" si="32"/>
        <v>0.25123236548490085</v>
      </c>
      <c r="H166" s="33">
        <v>910793</v>
      </c>
      <c r="I166" s="38">
        <f t="shared" si="33"/>
        <v>0.2946976979558345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1687252</v>
      </c>
      <c r="O166" s="38">
        <f t="shared" si="37"/>
        <v>0.54593006344073536</v>
      </c>
      <c r="P166" s="33">
        <v>1483983</v>
      </c>
      <c r="Q166" s="33">
        <v>2753127</v>
      </c>
      <c r="R166" s="33">
        <v>2753127</v>
      </c>
      <c r="S166" s="33">
        <v>728443</v>
      </c>
      <c r="T166" s="38">
        <f t="shared" si="38"/>
        <v>0.26458750359137084</v>
      </c>
      <c r="U166" s="38">
        <f t="shared" si="39"/>
        <v>-0.38625105543661886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4045023</v>
      </c>
      <c r="E167" s="33">
        <v>4045023</v>
      </c>
      <c r="F167" s="33">
        <v>1001373</v>
      </c>
      <c r="G167" s="38">
        <f t="shared" si="32"/>
        <v>0.24755681240873043</v>
      </c>
      <c r="H167" s="33">
        <v>1002849</v>
      </c>
      <c r="I167" s="38">
        <f t="shared" si="33"/>
        <v>0.24792170526595275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2004222</v>
      </c>
      <c r="O167" s="38">
        <f t="shared" si="37"/>
        <v>0.49547851767468321</v>
      </c>
      <c r="P167" s="33">
        <v>1770971</v>
      </c>
      <c r="Q167" s="33">
        <v>3608330</v>
      </c>
      <c r="R167" s="33">
        <v>3608330</v>
      </c>
      <c r="S167" s="33">
        <v>869623</v>
      </c>
      <c r="T167" s="38">
        <f t="shared" si="38"/>
        <v>0.24100428730188203</v>
      </c>
      <c r="U167" s="38">
        <f t="shared" si="39"/>
        <v>-0.43372929313918751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29378666</v>
      </c>
      <c r="E169" s="34">
        <f>SUM(E164:E168)</f>
        <v>29378666</v>
      </c>
      <c r="F169" s="34">
        <f>SUM(F164:F168)</f>
        <v>10796446</v>
      </c>
      <c r="G169" s="39">
        <f t="shared" si="32"/>
        <v>0.36749272414206963</v>
      </c>
      <c r="H169" s="34">
        <f>SUM(H164:H168)</f>
        <v>7668356</v>
      </c>
      <c r="I169" s="39">
        <f t="shared" si="33"/>
        <v>0.26101784199459566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18464802</v>
      </c>
      <c r="O169" s="39">
        <f t="shared" si="37"/>
        <v>0.62851056613666534</v>
      </c>
      <c r="P169" s="34">
        <f>SUM(P164:P168)</f>
        <v>13440911</v>
      </c>
      <c r="Q169" s="34">
        <f>SUM(Q164:Q168)</f>
        <v>32583942</v>
      </c>
      <c r="R169" s="34">
        <f>SUM(R164:R168)</f>
        <v>32583942</v>
      </c>
      <c r="S169" s="34">
        <f>SUM(S164:S168)</f>
        <v>6599274</v>
      </c>
      <c r="T169" s="39">
        <f t="shared" si="38"/>
        <v>0.20253148007690414</v>
      </c>
      <c r="U169" s="39">
        <f t="shared" si="39"/>
        <v>-0.4294764692661085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2306533375</v>
      </c>
      <c r="E170" s="34">
        <f>SUM(E105,E107:E111,E113:E120,E122:E125,E127:E131,E133:E136,E138:E143,E145:E149,E151:E156,E158:E162,E164:E168)</f>
        <v>2306533375</v>
      </c>
      <c r="F170" s="34">
        <f>SUM(F105,F107:F111,F113:F120,F122:F125,F127:F131,F133:F136,F138:F143,F145:F149,F151:F156,F158:F162,F164:F168)</f>
        <v>696561036</v>
      </c>
      <c r="G170" s="39">
        <f t="shared" si="32"/>
        <v>0.30199477863614266</v>
      </c>
      <c r="H170" s="34">
        <f>SUM(H105,H107:H111,H113:H120,H122:H125,H127:H131,H133:H136,H138:H143,H145:H149,H151:H156,H158:H162,H164:H168)</f>
        <v>539168601</v>
      </c>
      <c r="I170" s="39">
        <f t="shared" si="33"/>
        <v>0.23375712090010403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1235729637</v>
      </c>
      <c r="O170" s="39">
        <f t="shared" si="37"/>
        <v>0.53575189953624669</v>
      </c>
      <c r="P170" s="34">
        <f>SUM(P105,P107:P111,P113:P120,P122:P125,P127:P131,P133:P136,P138:P143,P145:P149,P151:P156,P158:P162,P164:P168)</f>
        <v>1320861823</v>
      </c>
      <c r="Q170" s="34">
        <f>SUM(Q105,Q107:Q111,Q113:Q120,Q122:Q125,Q127:Q131,Q133:Q136,Q138:Q143,Q145:Q149,Q151:Q156,Q158:Q162,Q164:Q168)</f>
        <v>2347029169</v>
      </c>
      <c r="R170" s="34">
        <f>SUM(R105,R107:R111,R113:R120,R122:R125,R127:R131,R133:R136,R138:R143,R145:R149,R151:R156,R158:R162,R164:R168)</f>
        <v>2347029169</v>
      </c>
      <c r="S170" s="34">
        <f>SUM(S105,S107:S111,S113:S120,S122:S125,S127:S131,S133:S136,S138:S143,S145:S149,S151:S156,S158:S162,S164:S168)</f>
        <v>522354282</v>
      </c>
      <c r="T170" s="39">
        <f t="shared" si="38"/>
        <v>0.22255977424539627</v>
      </c>
      <c r="U170" s="39">
        <f t="shared" si="39"/>
        <v>-0.59180544731362106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10221001</v>
      </c>
      <c r="E173" s="33">
        <v>10221001</v>
      </c>
      <c r="F173" s="33">
        <v>2042711</v>
      </c>
      <c r="G173" s="38">
        <f t="shared" ref="G173:G205" si="40">IF(($D173     =0),0,($F173     /$D173     ))</f>
        <v>0.19985429998490364</v>
      </c>
      <c r="H173" s="33">
        <v>2018430</v>
      </c>
      <c r="I173" s="38">
        <f t="shared" ref="I173:I205" si="41">IF(($D173     =0),0,($H173     /$D173     ))</f>
        <v>0.19747870096089415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4061141</v>
      </c>
      <c r="O173" s="38">
        <f t="shared" ref="O173:O205" si="45">IF(($D173     =0),0,($N173     /$D173     ))</f>
        <v>0.39733300094579777</v>
      </c>
      <c r="P173" s="33">
        <v>3719543</v>
      </c>
      <c r="Q173" s="33">
        <v>6015300</v>
      </c>
      <c r="R173" s="33">
        <v>6015300</v>
      </c>
      <c r="S173" s="33">
        <v>1897031</v>
      </c>
      <c r="T173" s="38">
        <f t="shared" ref="T173:T205" si="46">IF(($Q173     =0),0,($S173     /$Q173     ))</f>
        <v>0.31536764583645038</v>
      </c>
      <c r="U173" s="38">
        <f t="shared" ref="U173:U205" si="47">IF(($P173     =0),0,(($H173     /$P173     )-1))</f>
        <v>-0.4573446254015614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4439194</v>
      </c>
      <c r="E174" s="33">
        <v>4439194</v>
      </c>
      <c r="F174" s="33">
        <v>740601</v>
      </c>
      <c r="G174" s="38">
        <f t="shared" si="40"/>
        <v>0.16683231235219728</v>
      </c>
      <c r="H174" s="33">
        <v>1166738</v>
      </c>
      <c r="I174" s="38">
        <f t="shared" si="41"/>
        <v>0.26282654013318635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1907339</v>
      </c>
      <c r="O174" s="38">
        <f t="shared" si="45"/>
        <v>0.4296588524853836</v>
      </c>
      <c r="P174" s="33">
        <v>2294895</v>
      </c>
      <c r="Q174" s="33">
        <v>6972296</v>
      </c>
      <c r="R174" s="33">
        <v>6972296</v>
      </c>
      <c r="S174" s="33">
        <v>853239</v>
      </c>
      <c r="T174" s="38">
        <f t="shared" si="46"/>
        <v>0.12237561342777185</v>
      </c>
      <c r="U174" s="38">
        <f t="shared" si="47"/>
        <v>-0.49159416879639373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74370361</v>
      </c>
      <c r="E175" s="33">
        <v>74370361</v>
      </c>
      <c r="F175" s="33">
        <v>9292538</v>
      </c>
      <c r="G175" s="38">
        <f t="shared" si="40"/>
        <v>0.12494948088257901</v>
      </c>
      <c r="H175" s="33">
        <v>9287623</v>
      </c>
      <c r="I175" s="38">
        <f t="shared" si="41"/>
        <v>0.12488339272684182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18580161</v>
      </c>
      <c r="O175" s="38">
        <f t="shared" si="45"/>
        <v>0.24983287360942083</v>
      </c>
      <c r="P175" s="33">
        <v>18254043</v>
      </c>
      <c r="Q175" s="33">
        <v>73540507</v>
      </c>
      <c r="R175" s="33">
        <v>73540507</v>
      </c>
      <c r="S175" s="33">
        <v>10089866</v>
      </c>
      <c r="T175" s="38">
        <f t="shared" si="46"/>
        <v>0.13720147455605658</v>
      </c>
      <c r="U175" s="38">
        <f t="shared" si="47"/>
        <v>-0.49120186689600764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26506586</v>
      </c>
      <c r="E176" s="33">
        <v>26506586</v>
      </c>
      <c r="F176" s="33">
        <v>5979158</v>
      </c>
      <c r="G176" s="38">
        <f t="shared" si="40"/>
        <v>0.22557254261261711</v>
      </c>
      <c r="H176" s="33">
        <v>6069080</v>
      </c>
      <c r="I176" s="38">
        <f t="shared" si="41"/>
        <v>0.22896498251415703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12048238</v>
      </c>
      <c r="O176" s="38">
        <f t="shared" si="45"/>
        <v>0.45453752512677414</v>
      </c>
      <c r="P176" s="33">
        <v>11448617</v>
      </c>
      <c r="Q176" s="33">
        <v>25462783</v>
      </c>
      <c r="R176" s="33">
        <v>25462783</v>
      </c>
      <c r="S176" s="33">
        <v>5729708</v>
      </c>
      <c r="T176" s="38">
        <f t="shared" si="46"/>
        <v>0.22502285001604105</v>
      </c>
      <c r="U176" s="38">
        <f t="shared" si="47"/>
        <v>-0.46988531453187754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4450000</v>
      </c>
      <c r="E177" s="33">
        <v>4450000</v>
      </c>
      <c r="F177" s="33">
        <v>722292</v>
      </c>
      <c r="G177" s="38">
        <f t="shared" si="40"/>
        <v>0.16231280898876405</v>
      </c>
      <c r="H177" s="33">
        <v>1083317</v>
      </c>
      <c r="I177" s="38">
        <f t="shared" si="41"/>
        <v>0.2434420224719101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1805609</v>
      </c>
      <c r="O177" s="38">
        <f t="shared" si="45"/>
        <v>0.40575483146067415</v>
      </c>
      <c r="P177" s="33">
        <v>1357683</v>
      </c>
      <c r="Q177" s="33">
        <v>3916306</v>
      </c>
      <c r="R177" s="33">
        <v>3916306</v>
      </c>
      <c r="S177" s="33">
        <v>354848</v>
      </c>
      <c r="T177" s="38">
        <f t="shared" si="46"/>
        <v>9.0607832993642473E-2</v>
      </c>
      <c r="U177" s="38">
        <f t="shared" si="47"/>
        <v>-0.20208399162396529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119987142</v>
      </c>
      <c r="E179" s="34">
        <f>SUM(E173:E178)</f>
        <v>119987142</v>
      </c>
      <c r="F179" s="34">
        <f>SUM(F173:F178)</f>
        <v>18777300</v>
      </c>
      <c r="G179" s="39">
        <f t="shared" si="40"/>
        <v>0.15649426836085487</v>
      </c>
      <c r="H179" s="34">
        <f>SUM(H173:H178)</f>
        <v>19625188</v>
      </c>
      <c r="I179" s="39">
        <f t="shared" si="41"/>
        <v>0.1635607588686461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38402488</v>
      </c>
      <c r="O179" s="39">
        <f t="shared" si="45"/>
        <v>0.32005502722950097</v>
      </c>
      <c r="P179" s="34">
        <f>SUM(P173:P178)</f>
        <v>37074781</v>
      </c>
      <c r="Q179" s="34">
        <f>SUM(Q173:Q178)</f>
        <v>115907192</v>
      </c>
      <c r="R179" s="34">
        <f>SUM(R173:R178)</f>
        <v>115907192</v>
      </c>
      <c r="S179" s="34">
        <f>SUM(S173:S178)</f>
        <v>18924692</v>
      </c>
      <c r="T179" s="39">
        <f t="shared" si="46"/>
        <v>0.16327452743398357</v>
      </c>
      <c r="U179" s="39">
        <f t="shared" si="47"/>
        <v>-0.47065936815648346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29264472</v>
      </c>
      <c r="E180" s="33">
        <v>29264472</v>
      </c>
      <c r="F180" s="33">
        <v>3723574</v>
      </c>
      <c r="G180" s="38">
        <f t="shared" si="40"/>
        <v>0.12723872140935943</v>
      </c>
      <c r="H180" s="33">
        <v>3600292</v>
      </c>
      <c r="I180" s="38">
        <f t="shared" si="41"/>
        <v>0.12302603648546948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7323866</v>
      </c>
      <c r="O180" s="38">
        <f t="shared" si="45"/>
        <v>0.25026475789482894</v>
      </c>
      <c r="P180" s="33">
        <v>5717817</v>
      </c>
      <c r="Q180" s="33">
        <v>13803640</v>
      </c>
      <c r="R180" s="33">
        <v>13803640</v>
      </c>
      <c r="S180" s="33">
        <v>3004237</v>
      </c>
      <c r="T180" s="38">
        <f t="shared" si="46"/>
        <v>0.21764092659617318</v>
      </c>
      <c r="U180" s="38">
        <f t="shared" si="47"/>
        <v>-0.37033801536495481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60345723</v>
      </c>
      <c r="E181" s="33">
        <v>50553982</v>
      </c>
      <c r="F181" s="33">
        <v>6522892</v>
      </c>
      <c r="G181" s="38">
        <f t="shared" si="40"/>
        <v>0.10809203495664473</v>
      </c>
      <c r="H181" s="33">
        <v>17901715</v>
      </c>
      <c r="I181" s="38">
        <f t="shared" si="41"/>
        <v>0.29665258961268887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24424607</v>
      </c>
      <c r="O181" s="38">
        <f t="shared" si="45"/>
        <v>0.40474462456933358</v>
      </c>
      <c r="P181" s="33">
        <v>13133216</v>
      </c>
      <c r="Q181" s="33">
        <v>33657428</v>
      </c>
      <c r="R181" s="33">
        <v>33657428</v>
      </c>
      <c r="S181" s="33">
        <v>6519524</v>
      </c>
      <c r="T181" s="38">
        <f t="shared" si="46"/>
        <v>0.19370238272514465</v>
      </c>
      <c r="U181" s="38">
        <f t="shared" si="47"/>
        <v>0.36308692402531118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12062504</v>
      </c>
      <c r="E182" s="33">
        <v>12062504</v>
      </c>
      <c r="F182" s="33">
        <v>3450969</v>
      </c>
      <c r="G182" s="38">
        <f t="shared" si="40"/>
        <v>0.28609059943109655</v>
      </c>
      <c r="H182" s="33">
        <v>4563760</v>
      </c>
      <c r="I182" s="38">
        <f t="shared" si="41"/>
        <v>0.37834267246667858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8014729</v>
      </c>
      <c r="O182" s="38">
        <f t="shared" si="45"/>
        <v>0.66443327189777512</v>
      </c>
      <c r="P182" s="33">
        <v>7603333</v>
      </c>
      <c r="Q182" s="33">
        <v>13883304</v>
      </c>
      <c r="R182" s="33">
        <v>13883304</v>
      </c>
      <c r="S182" s="33">
        <v>3777204</v>
      </c>
      <c r="T182" s="38">
        <f t="shared" si="46"/>
        <v>0.27206808984374325</v>
      </c>
      <c r="U182" s="38">
        <f t="shared" si="47"/>
        <v>-0.39976849626341504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4300272</v>
      </c>
      <c r="E183" s="33">
        <v>4300272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3338856</v>
      </c>
      <c r="R183" s="33">
        <v>3338856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105972971</v>
      </c>
      <c r="E185" s="34">
        <f>SUM(E180:E184)</f>
        <v>96181230</v>
      </c>
      <c r="F185" s="34">
        <f>SUM(F180:F184)</f>
        <v>13697435</v>
      </c>
      <c r="G185" s="39">
        <f t="shared" si="40"/>
        <v>0.1292540434673668</v>
      </c>
      <c r="H185" s="34">
        <f>SUM(H180:H184)</f>
        <v>26065767</v>
      </c>
      <c r="I185" s="39">
        <f t="shared" si="41"/>
        <v>0.24596618131995185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39763202</v>
      </c>
      <c r="O185" s="39">
        <f t="shared" si="45"/>
        <v>0.37522022478731865</v>
      </c>
      <c r="P185" s="34">
        <f>SUM(P180:P184)</f>
        <v>26454366</v>
      </c>
      <c r="Q185" s="34">
        <f>SUM(Q180:Q184)</f>
        <v>64683228</v>
      </c>
      <c r="R185" s="34">
        <f>SUM(R180:R184)</f>
        <v>64683228</v>
      </c>
      <c r="S185" s="34">
        <f>SUM(S180:S184)</f>
        <v>13300965</v>
      </c>
      <c r="T185" s="39">
        <f t="shared" si="46"/>
        <v>0.20563236268913482</v>
      </c>
      <c r="U185" s="39">
        <f t="shared" si="47"/>
        <v>-1.4689408924031699E-2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3732027</v>
      </c>
      <c r="E186" s="33">
        <v>3732027</v>
      </c>
      <c r="F186" s="33">
        <v>689242</v>
      </c>
      <c r="G186" s="38">
        <f t="shared" si="40"/>
        <v>0.18468301542298596</v>
      </c>
      <c r="H186" s="33">
        <v>1443736</v>
      </c>
      <c r="I186" s="38">
        <f t="shared" si="41"/>
        <v>0.38685036308686943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2132978</v>
      </c>
      <c r="O186" s="38">
        <f t="shared" si="45"/>
        <v>0.57153337850985542</v>
      </c>
      <c r="P186" s="33">
        <v>1838951</v>
      </c>
      <c r="Q186" s="33">
        <v>3573440</v>
      </c>
      <c r="R186" s="33">
        <v>3573440</v>
      </c>
      <c r="S186" s="33">
        <v>1469960</v>
      </c>
      <c r="T186" s="38">
        <f t="shared" si="46"/>
        <v>0.41135712366795019</v>
      </c>
      <c r="U186" s="38">
        <f t="shared" si="47"/>
        <v>-0.21491328480204208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2723476</v>
      </c>
      <c r="E187" s="33">
        <v>2723476</v>
      </c>
      <c r="F187" s="33">
        <v>754206</v>
      </c>
      <c r="G187" s="38">
        <f t="shared" si="40"/>
        <v>0.27692772031036805</v>
      </c>
      <c r="H187" s="33">
        <v>773966</v>
      </c>
      <c r="I187" s="38">
        <f t="shared" si="41"/>
        <v>0.2841831541750322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1528172</v>
      </c>
      <c r="O187" s="38">
        <f t="shared" si="45"/>
        <v>0.56111087448540031</v>
      </c>
      <c r="P187" s="33">
        <v>1385142</v>
      </c>
      <c r="Q187" s="33">
        <v>2621246</v>
      </c>
      <c r="R187" s="33">
        <v>2621246</v>
      </c>
      <c r="S187" s="33">
        <v>668196</v>
      </c>
      <c r="T187" s="38">
        <f t="shared" si="46"/>
        <v>0.25491541045746946</v>
      </c>
      <c r="U187" s="38">
        <f t="shared" si="47"/>
        <v>-0.4412370717226104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126901800</v>
      </c>
      <c r="E188" s="33">
        <v>126901800</v>
      </c>
      <c r="F188" s="33">
        <v>35747240</v>
      </c>
      <c r="G188" s="38">
        <f t="shared" si="40"/>
        <v>0.28169214305864848</v>
      </c>
      <c r="H188" s="33">
        <v>31781715</v>
      </c>
      <c r="I188" s="38">
        <f t="shared" si="41"/>
        <v>0.25044337432565966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67528955</v>
      </c>
      <c r="O188" s="38">
        <f t="shared" si="45"/>
        <v>0.5321355173843082</v>
      </c>
      <c r="P188" s="33">
        <v>63666334</v>
      </c>
      <c r="Q188" s="33">
        <v>122019757</v>
      </c>
      <c r="R188" s="33">
        <v>122019757</v>
      </c>
      <c r="S188" s="33">
        <v>30597682</v>
      </c>
      <c r="T188" s="38">
        <f t="shared" si="46"/>
        <v>0.25076006338875106</v>
      </c>
      <c r="U188" s="38">
        <f t="shared" si="47"/>
        <v>-0.50080815081955243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8773840</v>
      </c>
      <c r="E189" s="33">
        <v>8773840</v>
      </c>
      <c r="F189" s="33">
        <v>2644602</v>
      </c>
      <c r="G189" s="38">
        <f t="shared" si="40"/>
        <v>0.30141899100051972</v>
      </c>
      <c r="H189" s="33">
        <v>2713284</v>
      </c>
      <c r="I189" s="38">
        <f t="shared" si="41"/>
        <v>0.30924703436579648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5357886</v>
      </c>
      <c r="O189" s="38">
        <f t="shared" si="45"/>
        <v>0.6106660253663162</v>
      </c>
      <c r="P189" s="33">
        <v>3243824</v>
      </c>
      <c r="Q189" s="33">
        <v>8187553</v>
      </c>
      <c r="R189" s="33">
        <v>8187553</v>
      </c>
      <c r="S189" s="33">
        <v>740496</v>
      </c>
      <c r="T189" s="38">
        <f t="shared" si="46"/>
        <v>9.044167408748377E-2</v>
      </c>
      <c r="U189" s="38">
        <f t="shared" si="47"/>
        <v>-0.163553879618623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142131143</v>
      </c>
      <c r="E191" s="34">
        <f>SUM(E186:E190)</f>
        <v>142131143</v>
      </c>
      <c r="F191" s="34">
        <f>SUM(F186:F190)</f>
        <v>39835290</v>
      </c>
      <c r="G191" s="39">
        <f t="shared" si="40"/>
        <v>0.2802713688160518</v>
      </c>
      <c r="H191" s="34">
        <f>SUM(H186:H190)</f>
        <v>36712701</v>
      </c>
      <c r="I191" s="39">
        <f t="shared" si="41"/>
        <v>0.25830159544977416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76547991</v>
      </c>
      <c r="O191" s="39">
        <f t="shared" si="45"/>
        <v>0.53857296426582602</v>
      </c>
      <c r="P191" s="34">
        <f>SUM(P186:P190)</f>
        <v>70134251</v>
      </c>
      <c r="Q191" s="34">
        <f>SUM(Q186:Q190)</f>
        <v>136401996</v>
      </c>
      <c r="R191" s="34">
        <f>SUM(R186:R190)</f>
        <v>136401996</v>
      </c>
      <c r="S191" s="34">
        <f>SUM(S186:S190)</f>
        <v>33476334</v>
      </c>
      <c r="T191" s="39">
        <f t="shared" si="46"/>
        <v>0.2454240772253802</v>
      </c>
      <c r="U191" s="39">
        <f t="shared" si="47"/>
        <v>-0.47653677801449679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15914244</v>
      </c>
      <c r="E192" s="33">
        <v>15914244</v>
      </c>
      <c r="F192" s="33">
        <v>4322329</v>
      </c>
      <c r="G192" s="38">
        <f t="shared" si="40"/>
        <v>0.27160127744679546</v>
      </c>
      <c r="H192" s="33">
        <v>4316745</v>
      </c>
      <c r="I192" s="38">
        <f t="shared" si="41"/>
        <v>0.27125039681432556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8639074</v>
      </c>
      <c r="O192" s="38">
        <f t="shared" si="45"/>
        <v>0.54285167426112102</v>
      </c>
      <c r="P192" s="33">
        <v>7977474</v>
      </c>
      <c r="Q192" s="33">
        <v>16147320</v>
      </c>
      <c r="R192" s="33">
        <v>16147320</v>
      </c>
      <c r="S192" s="33">
        <v>3963223</v>
      </c>
      <c r="T192" s="38">
        <f t="shared" si="46"/>
        <v>0.24544153457044265</v>
      </c>
      <c r="U192" s="38">
        <f t="shared" si="47"/>
        <v>-0.45888322544203841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23989755</v>
      </c>
      <c r="E193" s="33">
        <v>23989755</v>
      </c>
      <c r="F193" s="33">
        <v>5285909</v>
      </c>
      <c r="G193" s="38">
        <f t="shared" si="40"/>
        <v>0.22034026608441812</v>
      </c>
      <c r="H193" s="33">
        <v>5602413</v>
      </c>
      <c r="I193" s="38">
        <f t="shared" si="41"/>
        <v>0.23353356464040587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10888322</v>
      </c>
      <c r="O193" s="38">
        <f t="shared" si="45"/>
        <v>0.45387383072482401</v>
      </c>
      <c r="P193" s="33">
        <v>8884371</v>
      </c>
      <c r="Q193" s="33">
        <v>52261211</v>
      </c>
      <c r="R193" s="33">
        <v>52261211</v>
      </c>
      <c r="S193" s="33">
        <v>4745911</v>
      </c>
      <c r="T193" s="38">
        <f t="shared" si="46"/>
        <v>9.0811347636012493E-2</v>
      </c>
      <c r="U193" s="38">
        <f t="shared" si="47"/>
        <v>-0.36940803124948296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10202372</v>
      </c>
      <c r="E194" s="33">
        <v>10202372</v>
      </c>
      <c r="F194" s="33">
        <v>2622958</v>
      </c>
      <c r="G194" s="38">
        <f t="shared" si="40"/>
        <v>0.25709295838261925</v>
      </c>
      <c r="H194" s="33">
        <v>2421528</v>
      </c>
      <c r="I194" s="38">
        <f t="shared" si="41"/>
        <v>0.23734951048638492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5044486</v>
      </c>
      <c r="O194" s="38">
        <f t="shared" si="45"/>
        <v>0.49444246886900417</v>
      </c>
      <c r="P194" s="33">
        <v>5399550</v>
      </c>
      <c r="Q194" s="33">
        <v>10167360</v>
      </c>
      <c r="R194" s="33">
        <v>10167360</v>
      </c>
      <c r="S194" s="33">
        <v>1901820</v>
      </c>
      <c r="T194" s="38">
        <f t="shared" si="46"/>
        <v>0.1870515059956567</v>
      </c>
      <c r="U194" s="38">
        <f t="shared" si="47"/>
        <v>-0.55153151651526522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25214779</v>
      </c>
      <c r="E195" s="33">
        <v>25214779</v>
      </c>
      <c r="F195" s="33">
        <v>6169412</v>
      </c>
      <c r="G195" s="38">
        <f t="shared" si="40"/>
        <v>0.24467444271472694</v>
      </c>
      <c r="H195" s="33">
        <v>6053035</v>
      </c>
      <c r="I195" s="38">
        <f t="shared" si="41"/>
        <v>0.24005901459616202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12222447</v>
      </c>
      <c r="O195" s="38">
        <f t="shared" si="45"/>
        <v>0.48473345731088896</v>
      </c>
      <c r="P195" s="33">
        <v>11482307</v>
      </c>
      <c r="Q195" s="33">
        <v>18822866</v>
      </c>
      <c r="R195" s="33">
        <v>18822866</v>
      </c>
      <c r="S195" s="33">
        <v>5760401</v>
      </c>
      <c r="T195" s="38">
        <f t="shared" si="46"/>
        <v>0.30603208884343119</v>
      </c>
      <c r="U195" s="38">
        <f t="shared" si="47"/>
        <v>-0.47283808036137687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20999972</v>
      </c>
      <c r="E196" s="33">
        <v>20999972</v>
      </c>
      <c r="F196" s="33">
        <v>5432526</v>
      </c>
      <c r="G196" s="38">
        <f t="shared" si="40"/>
        <v>0.25869205920845989</v>
      </c>
      <c r="H196" s="33">
        <v>5443857</v>
      </c>
      <c r="I196" s="38">
        <f t="shared" si="41"/>
        <v>0.25923163135646088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10876383</v>
      </c>
      <c r="O196" s="38">
        <f t="shared" si="45"/>
        <v>0.51792369056492071</v>
      </c>
      <c r="P196" s="33">
        <v>10377687</v>
      </c>
      <c r="Q196" s="33">
        <v>22010124</v>
      </c>
      <c r="R196" s="33">
        <v>22010124</v>
      </c>
      <c r="S196" s="33">
        <v>5192164</v>
      </c>
      <c r="T196" s="38">
        <f t="shared" si="46"/>
        <v>0.23589889816159146</v>
      </c>
      <c r="U196" s="38">
        <f t="shared" si="47"/>
        <v>-0.47542674971792842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96321122</v>
      </c>
      <c r="E198" s="34">
        <f>SUM(E192:E197)</f>
        <v>96321122</v>
      </c>
      <c r="F198" s="34">
        <f>SUM(F192:F197)</f>
        <v>23833134</v>
      </c>
      <c r="G198" s="39">
        <f t="shared" si="40"/>
        <v>0.24743414014633261</v>
      </c>
      <c r="H198" s="34">
        <f>SUM(H192:H197)</f>
        <v>23837578</v>
      </c>
      <c r="I198" s="39">
        <f t="shared" si="41"/>
        <v>0.24748027748264809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47670712</v>
      </c>
      <c r="O198" s="39">
        <f t="shared" si="45"/>
        <v>0.4949144176289807</v>
      </c>
      <c r="P198" s="34">
        <f>SUM(P192:P197)</f>
        <v>44121389</v>
      </c>
      <c r="Q198" s="34">
        <f>SUM(Q192:Q197)</f>
        <v>119408881</v>
      </c>
      <c r="R198" s="34">
        <f>SUM(R192:R197)</f>
        <v>119408881</v>
      </c>
      <c r="S198" s="34">
        <f>SUM(S192:S197)</f>
        <v>21563519</v>
      </c>
      <c r="T198" s="39">
        <f t="shared" si="46"/>
        <v>0.18058555460376519</v>
      </c>
      <c r="U198" s="39">
        <f t="shared" si="47"/>
        <v>-0.45972738981540218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5562565</v>
      </c>
      <c r="E199" s="33">
        <v>5562565</v>
      </c>
      <c r="F199" s="33">
        <v>1377855</v>
      </c>
      <c r="G199" s="38">
        <f t="shared" si="40"/>
        <v>0.24770137517494178</v>
      </c>
      <c r="H199" s="33">
        <v>1390534</v>
      </c>
      <c r="I199" s="38">
        <f t="shared" si="41"/>
        <v>0.24998071932642585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2768389</v>
      </c>
      <c r="O199" s="38">
        <f t="shared" si="45"/>
        <v>0.49768209450136763</v>
      </c>
      <c r="P199" s="33">
        <v>2671709</v>
      </c>
      <c r="Q199" s="33">
        <v>5002583</v>
      </c>
      <c r="R199" s="33">
        <v>5002583</v>
      </c>
      <c r="S199" s="33">
        <v>1334066</v>
      </c>
      <c r="T199" s="38">
        <f t="shared" si="46"/>
        <v>0.26667543547003619</v>
      </c>
      <c r="U199" s="38">
        <f t="shared" si="47"/>
        <v>-0.47953388636262406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32061521</v>
      </c>
      <c r="E200" s="33">
        <v>32061521</v>
      </c>
      <c r="F200" s="33">
        <v>11897477</v>
      </c>
      <c r="G200" s="38">
        <f t="shared" si="40"/>
        <v>0.371082738089687</v>
      </c>
      <c r="H200" s="33">
        <v>6954475</v>
      </c>
      <c r="I200" s="38">
        <f t="shared" si="41"/>
        <v>0.21691032686814826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18851952</v>
      </c>
      <c r="O200" s="38">
        <f t="shared" si="45"/>
        <v>0.58799306495783532</v>
      </c>
      <c r="P200" s="33">
        <v>25889001</v>
      </c>
      <c r="Q200" s="33">
        <v>30778898</v>
      </c>
      <c r="R200" s="33">
        <v>30778898</v>
      </c>
      <c r="S200" s="33">
        <v>11019227</v>
      </c>
      <c r="T200" s="38">
        <f t="shared" si="46"/>
        <v>0.35801239537555896</v>
      </c>
      <c r="U200" s="38">
        <f t="shared" si="47"/>
        <v>-0.731373373580541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32356608</v>
      </c>
      <c r="E202" s="33">
        <v>32356608</v>
      </c>
      <c r="F202" s="33">
        <v>9481790</v>
      </c>
      <c r="G202" s="38">
        <f t="shared" si="40"/>
        <v>0.29304029643651153</v>
      </c>
      <c r="H202" s="33">
        <v>9596340</v>
      </c>
      <c r="I202" s="38">
        <f t="shared" si="41"/>
        <v>0.29658053155633618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19078130</v>
      </c>
      <c r="O202" s="38">
        <f t="shared" si="45"/>
        <v>0.58962082799284765</v>
      </c>
      <c r="P202" s="33">
        <v>14709581</v>
      </c>
      <c r="Q202" s="33">
        <v>32356608</v>
      </c>
      <c r="R202" s="33">
        <v>32356608</v>
      </c>
      <c r="S202" s="33">
        <v>7525155</v>
      </c>
      <c r="T202" s="38">
        <f t="shared" si="46"/>
        <v>0.23256934101374285</v>
      </c>
      <c r="U202" s="38">
        <f t="shared" si="47"/>
        <v>-0.34761296055951563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69980694</v>
      </c>
      <c r="E204" s="34">
        <f>SUM(E199:E203)</f>
        <v>69980694</v>
      </c>
      <c r="F204" s="34">
        <f>SUM(F199:F203)</f>
        <v>22757122</v>
      </c>
      <c r="G204" s="39">
        <f t="shared" si="40"/>
        <v>0.32519143065371714</v>
      </c>
      <c r="H204" s="34">
        <f>SUM(H199:H203)</f>
        <v>17941349</v>
      </c>
      <c r="I204" s="39">
        <f t="shared" si="41"/>
        <v>0.25637569413072697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40698471</v>
      </c>
      <c r="O204" s="39">
        <f t="shared" si="45"/>
        <v>0.58156712478444417</v>
      </c>
      <c r="P204" s="34">
        <f>SUM(P199:P203)</f>
        <v>43270291</v>
      </c>
      <c r="Q204" s="34">
        <f>SUM(Q199:Q203)</f>
        <v>68138089</v>
      </c>
      <c r="R204" s="34">
        <f>SUM(R199:R203)</f>
        <v>68138089</v>
      </c>
      <c r="S204" s="34">
        <f>SUM(S199:S203)</f>
        <v>19878448</v>
      </c>
      <c r="T204" s="39">
        <f t="shared" si="46"/>
        <v>0.29173767993405275</v>
      </c>
      <c r="U204" s="39">
        <f t="shared" si="47"/>
        <v>-0.5853656496093359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534393072</v>
      </c>
      <c r="E205" s="34">
        <f>SUM(E173:E178,E180:E184,E186:E190,E192:E197,E199:E203)</f>
        <v>524601331</v>
      </c>
      <c r="F205" s="34">
        <f>SUM(F173:F178,F180:F184,F186:F190,F192:F197,F199:F203)</f>
        <v>118900281</v>
      </c>
      <c r="G205" s="39">
        <f t="shared" si="40"/>
        <v>0.2224959252465758</v>
      </c>
      <c r="H205" s="34">
        <f>SUM(H173:H178,H180:H184,H186:H190,H192:H197,H199:H203)</f>
        <v>124182583</v>
      </c>
      <c r="I205" s="39">
        <f t="shared" si="41"/>
        <v>0.2323806005479053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243082864</v>
      </c>
      <c r="O205" s="39">
        <f t="shared" si="45"/>
        <v>0.45487652579448112</v>
      </c>
      <c r="P205" s="34">
        <f>SUM(P173:P178,P180:P184,P186:P190,P192:P197,P199:P203)</f>
        <v>221055078</v>
      </c>
      <c r="Q205" s="34">
        <f>SUM(Q173:Q178,Q180:Q184,Q186:Q190,Q192:Q197,Q199:Q203)</f>
        <v>504539386</v>
      </c>
      <c r="R205" s="34">
        <f>SUM(R173:R178,R180:R184,R186:R190,R192:R197,R199:R203)</f>
        <v>504539386</v>
      </c>
      <c r="S205" s="34">
        <f>SUM(S173:S178,S180:S184,S186:S190,S192:S197,S199:S203)</f>
        <v>107143958</v>
      </c>
      <c r="T205" s="39">
        <f t="shared" si="46"/>
        <v>0.21235994844612588</v>
      </c>
      <c r="U205" s="39">
        <f t="shared" si="47"/>
        <v>-0.43822786554579851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11047343</v>
      </c>
      <c r="E208" s="33">
        <v>11047343</v>
      </c>
      <c r="F208" s="33">
        <v>726271</v>
      </c>
      <c r="G208" s="38">
        <f t="shared" ref="G208:G231" si="48">IF(($D208     =0),0,($F208     /$D208     ))</f>
        <v>6.5741690105937695E-2</v>
      </c>
      <c r="H208" s="33">
        <v>1449023</v>
      </c>
      <c r="I208" s="38">
        <f t="shared" ref="I208:I231" si="49">IF(($D208     =0),0,($H208     /$D208     ))</f>
        <v>0.13116484208012733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2175294</v>
      </c>
      <c r="O208" s="38">
        <f t="shared" ref="O208:O231" si="53">IF(($D208     =0),0,($N208     /$D208     ))</f>
        <v>0.19690653218606502</v>
      </c>
      <c r="P208" s="33">
        <v>2377760</v>
      </c>
      <c r="Q208" s="33">
        <v>10453757</v>
      </c>
      <c r="R208" s="33">
        <v>10453757</v>
      </c>
      <c r="S208" s="33">
        <v>761400</v>
      </c>
      <c r="T208" s="38">
        <f t="shared" ref="T208:T231" si="54">IF(($Q208     =0),0,($S208     /$Q208     ))</f>
        <v>7.2835058247479836E-2</v>
      </c>
      <c r="U208" s="38">
        <f t="shared" ref="U208:U231" si="55">IF(($P208     =0),0,(($H208     /$P208     )-1))</f>
        <v>-0.39059324742614898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66579641</v>
      </c>
      <c r="E209" s="33">
        <v>66579641</v>
      </c>
      <c r="F209" s="33">
        <v>11176024</v>
      </c>
      <c r="G209" s="38">
        <f t="shared" si="48"/>
        <v>0.16785948124893013</v>
      </c>
      <c r="H209" s="33">
        <v>11162126</v>
      </c>
      <c r="I209" s="38">
        <f t="shared" si="49"/>
        <v>0.16765073875961573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22338150</v>
      </c>
      <c r="O209" s="38">
        <f t="shared" si="53"/>
        <v>0.33551022000854586</v>
      </c>
      <c r="P209" s="33">
        <v>22694697</v>
      </c>
      <c r="Q209" s="33">
        <v>31374977</v>
      </c>
      <c r="R209" s="33">
        <v>31374977</v>
      </c>
      <c r="S209" s="33">
        <v>11234813</v>
      </c>
      <c r="T209" s="38">
        <f t="shared" si="54"/>
        <v>0.3580819517413511</v>
      </c>
      <c r="U209" s="38">
        <f t="shared" si="55"/>
        <v>-0.50816148812209305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17945372</v>
      </c>
      <c r="E210" s="33">
        <v>17945372</v>
      </c>
      <c r="F210" s="33">
        <v>3361584</v>
      </c>
      <c r="G210" s="38">
        <f t="shared" si="48"/>
        <v>0.18732317167902676</v>
      </c>
      <c r="H210" s="33">
        <v>3369478</v>
      </c>
      <c r="I210" s="38">
        <f t="shared" si="49"/>
        <v>0.18776306225359943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6731062</v>
      </c>
      <c r="O210" s="38">
        <f t="shared" si="53"/>
        <v>0.37508623393262619</v>
      </c>
      <c r="P210" s="33">
        <v>6376588</v>
      </c>
      <c r="Q210" s="33">
        <v>20147604</v>
      </c>
      <c r="R210" s="33">
        <v>20147604</v>
      </c>
      <c r="S210" s="33">
        <v>3197789</v>
      </c>
      <c r="T210" s="38">
        <f t="shared" si="54"/>
        <v>0.158718078834585</v>
      </c>
      <c r="U210" s="38">
        <f t="shared" si="55"/>
        <v>-0.47158605824933331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8459217</v>
      </c>
      <c r="E211" s="33">
        <v>8459217</v>
      </c>
      <c r="F211" s="33">
        <v>9380956</v>
      </c>
      <c r="G211" s="38">
        <f t="shared" si="48"/>
        <v>1.1089626853170926</v>
      </c>
      <c r="H211" s="33">
        <v>7165937</v>
      </c>
      <c r="I211" s="38">
        <f t="shared" si="49"/>
        <v>0.84711587372684727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16546893</v>
      </c>
      <c r="O211" s="38">
        <f t="shared" si="53"/>
        <v>1.9560785590439398</v>
      </c>
      <c r="P211" s="33">
        <v>6133313</v>
      </c>
      <c r="Q211" s="33">
        <v>8854937</v>
      </c>
      <c r="R211" s="33">
        <v>8854937</v>
      </c>
      <c r="S211" s="33">
        <v>3498295</v>
      </c>
      <c r="T211" s="38">
        <f t="shared" si="54"/>
        <v>0.39506718116684514</v>
      </c>
      <c r="U211" s="38">
        <f t="shared" si="55"/>
        <v>0.16836316685615094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65512866</v>
      </c>
      <c r="E212" s="33">
        <v>65512866</v>
      </c>
      <c r="F212" s="33">
        <v>6861712</v>
      </c>
      <c r="G212" s="38">
        <f t="shared" si="48"/>
        <v>0.10473838833428536</v>
      </c>
      <c r="H212" s="33">
        <v>6984879</v>
      </c>
      <c r="I212" s="38">
        <f t="shared" si="49"/>
        <v>0.10661843125593071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13846591</v>
      </c>
      <c r="O212" s="38">
        <f t="shared" si="53"/>
        <v>0.21135681959021607</v>
      </c>
      <c r="P212" s="33">
        <v>13248638</v>
      </c>
      <c r="Q212" s="33">
        <v>78701615</v>
      </c>
      <c r="R212" s="33">
        <v>78701615</v>
      </c>
      <c r="S212" s="33">
        <v>6593601</v>
      </c>
      <c r="T212" s="38">
        <f t="shared" si="54"/>
        <v>8.3779742004023675E-2</v>
      </c>
      <c r="U212" s="38">
        <f t="shared" si="55"/>
        <v>-0.47278512704475739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8646624</v>
      </c>
      <c r="E213" s="33">
        <v>8646624</v>
      </c>
      <c r="F213" s="33">
        <v>2117391</v>
      </c>
      <c r="G213" s="38">
        <f t="shared" si="48"/>
        <v>0.24488066093772551</v>
      </c>
      <c r="H213" s="33">
        <v>2132249</v>
      </c>
      <c r="I213" s="38">
        <f t="shared" si="49"/>
        <v>0.24659901945545451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4249640</v>
      </c>
      <c r="O213" s="38">
        <f t="shared" si="53"/>
        <v>0.49147968039318002</v>
      </c>
      <c r="P213" s="33">
        <v>4464190</v>
      </c>
      <c r="Q213" s="33">
        <v>9602628</v>
      </c>
      <c r="R213" s="33">
        <v>9602628</v>
      </c>
      <c r="S213" s="33">
        <v>2483758</v>
      </c>
      <c r="T213" s="38">
        <f t="shared" si="54"/>
        <v>0.25865398513823507</v>
      </c>
      <c r="U213" s="38">
        <f t="shared" si="55"/>
        <v>-0.52236598352668684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176503516</v>
      </c>
      <c r="E214" s="33">
        <v>176503516</v>
      </c>
      <c r="F214" s="33">
        <v>-1598341</v>
      </c>
      <c r="G214" s="38">
        <f t="shared" si="48"/>
        <v>-9.0555759807073762E-3</v>
      </c>
      <c r="H214" s="33">
        <v>34077278</v>
      </c>
      <c r="I214" s="38">
        <f t="shared" si="49"/>
        <v>0.193068550543775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32478937</v>
      </c>
      <c r="O214" s="38">
        <f t="shared" si="53"/>
        <v>0.18401297456306762</v>
      </c>
      <c r="P214" s="33">
        <v>64642205</v>
      </c>
      <c r="Q214" s="33">
        <v>169551888</v>
      </c>
      <c r="R214" s="33">
        <v>169551888</v>
      </c>
      <c r="S214" s="33">
        <v>32402667</v>
      </c>
      <c r="T214" s="38">
        <f t="shared" si="54"/>
        <v>0.19110767436573753</v>
      </c>
      <c r="U214" s="38">
        <f t="shared" si="55"/>
        <v>-0.47283237012103785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354694579</v>
      </c>
      <c r="E216" s="34">
        <f>SUM(E208:E215)</f>
        <v>354694579</v>
      </c>
      <c r="F216" s="34">
        <f>SUM(F208:F215)</f>
        <v>32025597</v>
      </c>
      <c r="G216" s="39">
        <f t="shared" si="48"/>
        <v>9.0290630012701711E-2</v>
      </c>
      <c r="H216" s="34">
        <f>SUM(H208:H215)</f>
        <v>66340970</v>
      </c>
      <c r="I216" s="39">
        <f t="shared" si="49"/>
        <v>0.18703688730466897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98366567</v>
      </c>
      <c r="O216" s="39">
        <f t="shared" si="53"/>
        <v>0.27732751731737065</v>
      </c>
      <c r="P216" s="34">
        <f>SUM(P208:P215)</f>
        <v>119937391</v>
      </c>
      <c r="Q216" s="34">
        <f>SUM(Q208:Q215)</f>
        <v>328687406</v>
      </c>
      <c r="R216" s="34">
        <f>SUM(R208:R215)</f>
        <v>328687406</v>
      </c>
      <c r="S216" s="34">
        <f>SUM(S208:S215)</f>
        <v>60172323</v>
      </c>
      <c r="T216" s="39">
        <f t="shared" si="54"/>
        <v>0.18306853837898493</v>
      </c>
      <c r="U216" s="39">
        <f t="shared" si="55"/>
        <v>-0.44686999236126457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123659880</v>
      </c>
      <c r="E217" s="33">
        <v>123659880</v>
      </c>
      <c r="F217" s="33">
        <v>14054287</v>
      </c>
      <c r="G217" s="38">
        <f t="shared" si="48"/>
        <v>0.11365276272304324</v>
      </c>
      <c r="H217" s="33">
        <v>9263663</v>
      </c>
      <c r="I217" s="38">
        <f t="shared" si="49"/>
        <v>7.4912437243186719E-2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23317950</v>
      </c>
      <c r="O217" s="38">
        <f t="shared" si="53"/>
        <v>0.18856519996622995</v>
      </c>
      <c r="P217" s="33">
        <v>28877526</v>
      </c>
      <c r="Q217" s="33">
        <v>37781346</v>
      </c>
      <c r="R217" s="33">
        <v>37781346</v>
      </c>
      <c r="S217" s="33">
        <v>14528294</v>
      </c>
      <c r="T217" s="38">
        <f t="shared" si="54"/>
        <v>0.38453616766326959</v>
      </c>
      <c r="U217" s="38">
        <f t="shared" si="55"/>
        <v>-0.67920856516586636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145596564</v>
      </c>
      <c r="E218" s="33">
        <v>145596564</v>
      </c>
      <c r="F218" s="33">
        <v>38693845</v>
      </c>
      <c r="G218" s="38">
        <f t="shared" si="48"/>
        <v>0.26576070160556808</v>
      </c>
      <c r="H218" s="33">
        <v>38249796</v>
      </c>
      <c r="I218" s="38">
        <f t="shared" si="49"/>
        <v>0.26271084254433369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76943641</v>
      </c>
      <c r="O218" s="38">
        <f t="shared" si="53"/>
        <v>0.52847154414990183</v>
      </c>
      <c r="P218" s="33">
        <v>60609258</v>
      </c>
      <c r="Q218" s="33">
        <v>154043964</v>
      </c>
      <c r="R218" s="33">
        <v>154043964</v>
      </c>
      <c r="S218" s="33">
        <v>30282238</v>
      </c>
      <c r="T218" s="38">
        <f t="shared" si="54"/>
        <v>0.19658178881971644</v>
      </c>
      <c r="U218" s="38">
        <f t="shared" si="55"/>
        <v>-0.36891166032753608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122861590</v>
      </c>
      <c r="E219" s="33">
        <v>122861590</v>
      </c>
      <c r="F219" s="33">
        <v>42681157</v>
      </c>
      <c r="G219" s="38">
        <f t="shared" si="48"/>
        <v>0.34739219148962663</v>
      </c>
      <c r="H219" s="33">
        <v>35056955</v>
      </c>
      <c r="I219" s="38">
        <f t="shared" si="49"/>
        <v>0.28533697960444759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77738112</v>
      </c>
      <c r="O219" s="38">
        <f t="shared" si="53"/>
        <v>0.63272917109407423</v>
      </c>
      <c r="P219" s="33">
        <v>70044542</v>
      </c>
      <c r="Q219" s="33">
        <v>118493454</v>
      </c>
      <c r="R219" s="33">
        <v>118493454</v>
      </c>
      <c r="S219" s="33">
        <v>34154062</v>
      </c>
      <c r="T219" s="38">
        <f t="shared" si="54"/>
        <v>0.28823585478401192</v>
      </c>
      <c r="U219" s="38">
        <f t="shared" si="55"/>
        <v>-0.49950482936986007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11424336</v>
      </c>
      <c r="E220" s="33">
        <v>11424336</v>
      </c>
      <c r="F220" s="33">
        <v>2582296</v>
      </c>
      <c r="G220" s="38">
        <f t="shared" si="48"/>
        <v>0.22603466844812686</v>
      </c>
      <c r="H220" s="33">
        <v>2564578</v>
      </c>
      <c r="I220" s="38">
        <f t="shared" si="49"/>
        <v>0.22448376868467454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5146874</v>
      </c>
      <c r="O220" s="38">
        <f t="shared" si="53"/>
        <v>0.45051843713280143</v>
      </c>
      <c r="P220" s="33">
        <v>5197468</v>
      </c>
      <c r="Q220" s="33">
        <v>13432380</v>
      </c>
      <c r="R220" s="33">
        <v>13432380</v>
      </c>
      <c r="S220" s="33">
        <v>2456174</v>
      </c>
      <c r="T220" s="38">
        <f t="shared" si="54"/>
        <v>0.18285471375884244</v>
      </c>
      <c r="U220" s="38">
        <f t="shared" si="55"/>
        <v>-0.50657166143206656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49293624</v>
      </c>
      <c r="E221" s="33">
        <v>49293624</v>
      </c>
      <c r="F221" s="33">
        <v>14345591</v>
      </c>
      <c r="G221" s="38">
        <f t="shared" si="48"/>
        <v>0.29102325688206654</v>
      </c>
      <c r="H221" s="33">
        <v>15091442</v>
      </c>
      <c r="I221" s="38">
        <f t="shared" si="49"/>
        <v>0.30615403728482204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29437033</v>
      </c>
      <c r="O221" s="38">
        <f t="shared" si="53"/>
        <v>0.59717729416688858</v>
      </c>
      <c r="P221" s="33">
        <v>22697593</v>
      </c>
      <c r="Q221" s="33">
        <v>46936587</v>
      </c>
      <c r="R221" s="33">
        <v>46936587</v>
      </c>
      <c r="S221" s="33">
        <v>11425419</v>
      </c>
      <c r="T221" s="38">
        <f t="shared" si="54"/>
        <v>0.24342244995359377</v>
      </c>
      <c r="U221" s="38">
        <f t="shared" si="55"/>
        <v>-0.33510826456355969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6500000</v>
      </c>
      <c r="E222" s="33">
        <v>6500000</v>
      </c>
      <c r="F222" s="33">
        <v>1141842</v>
      </c>
      <c r="G222" s="38">
        <f t="shared" si="48"/>
        <v>0.17566799999999999</v>
      </c>
      <c r="H222" s="33">
        <v>1143252</v>
      </c>
      <c r="I222" s="38">
        <f t="shared" si="49"/>
        <v>0.17588492307692308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2285094</v>
      </c>
      <c r="O222" s="38">
        <f t="shared" si="53"/>
        <v>0.3515529230769231</v>
      </c>
      <c r="P222" s="33">
        <v>2257615</v>
      </c>
      <c r="Q222" s="33">
        <v>6300000</v>
      </c>
      <c r="R222" s="33">
        <v>6300000</v>
      </c>
      <c r="S222" s="33">
        <v>1093597</v>
      </c>
      <c r="T222" s="38">
        <f t="shared" si="54"/>
        <v>0.17358682539682541</v>
      </c>
      <c r="U222" s="38">
        <f t="shared" si="55"/>
        <v>-0.49360187631637809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459335994</v>
      </c>
      <c r="E224" s="34">
        <f>SUM(E217:E223)</f>
        <v>459335994</v>
      </c>
      <c r="F224" s="34">
        <f>SUM(F217:F223)</f>
        <v>113499018</v>
      </c>
      <c r="G224" s="39">
        <f t="shared" si="48"/>
        <v>0.24709367322082754</v>
      </c>
      <c r="H224" s="34">
        <f>SUM(H217:H223)</f>
        <v>101369686</v>
      </c>
      <c r="I224" s="39">
        <f t="shared" si="49"/>
        <v>0.22068744301366464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214868704</v>
      </c>
      <c r="O224" s="39">
        <f t="shared" si="53"/>
        <v>0.4677811162344922</v>
      </c>
      <c r="P224" s="34">
        <f>SUM(P217:P223)</f>
        <v>189684002</v>
      </c>
      <c r="Q224" s="34">
        <f>SUM(Q217:Q223)</f>
        <v>376987731</v>
      </c>
      <c r="R224" s="34">
        <f>SUM(R217:R223)</f>
        <v>376987731</v>
      </c>
      <c r="S224" s="34">
        <f>SUM(S217:S223)</f>
        <v>93939784</v>
      </c>
      <c r="T224" s="39">
        <f t="shared" si="54"/>
        <v>0.24918525531537788</v>
      </c>
      <c r="U224" s="39">
        <f t="shared" si="55"/>
        <v>-0.46558652848330351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19662842</v>
      </c>
      <c r="E225" s="33">
        <v>19662842</v>
      </c>
      <c r="F225" s="33">
        <v>5532714</v>
      </c>
      <c r="G225" s="38">
        <f t="shared" si="48"/>
        <v>0.28137916177122313</v>
      </c>
      <c r="H225" s="33">
        <v>5579476</v>
      </c>
      <c r="I225" s="38">
        <f t="shared" si="49"/>
        <v>0.28375735308252997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11112190</v>
      </c>
      <c r="O225" s="38">
        <f t="shared" si="53"/>
        <v>0.56513651485375305</v>
      </c>
      <c r="P225" s="33">
        <v>10289216</v>
      </c>
      <c r="Q225" s="33">
        <v>18279576</v>
      </c>
      <c r="R225" s="33">
        <v>18279576</v>
      </c>
      <c r="S225" s="33">
        <v>5155365</v>
      </c>
      <c r="T225" s="38">
        <f t="shared" si="54"/>
        <v>0.28202869694570598</v>
      </c>
      <c r="U225" s="38">
        <f t="shared" si="55"/>
        <v>-0.45773555536204114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100096100</v>
      </c>
      <c r="E226" s="33">
        <v>100096100</v>
      </c>
      <c r="F226" s="33">
        <v>39986431</v>
      </c>
      <c r="G226" s="38">
        <f t="shared" si="48"/>
        <v>0.39948040932663709</v>
      </c>
      <c r="H226" s="33">
        <v>32272597</v>
      </c>
      <c r="I226" s="38">
        <f t="shared" si="49"/>
        <v>0.32241612810089504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72259028</v>
      </c>
      <c r="O226" s="38">
        <f t="shared" si="53"/>
        <v>0.72189653742753213</v>
      </c>
      <c r="P226" s="33">
        <v>41392097</v>
      </c>
      <c r="Q226" s="33">
        <v>90956026</v>
      </c>
      <c r="R226" s="33">
        <v>90956026</v>
      </c>
      <c r="S226" s="33">
        <v>2521775</v>
      </c>
      <c r="T226" s="38">
        <f t="shared" si="54"/>
        <v>2.7725210861785012E-2</v>
      </c>
      <c r="U226" s="38">
        <f t="shared" si="55"/>
        <v>-0.22031983545071421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9379650</v>
      </c>
      <c r="E227" s="33">
        <v>9379650</v>
      </c>
      <c r="F227" s="33">
        <v>2121381</v>
      </c>
      <c r="G227" s="38">
        <f t="shared" si="48"/>
        <v>0.22616846044361996</v>
      </c>
      <c r="H227" s="33">
        <v>1413342</v>
      </c>
      <c r="I227" s="38">
        <f t="shared" si="49"/>
        <v>0.15068174185603941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3534723</v>
      </c>
      <c r="O227" s="38">
        <f t="shared" si="53"/>
        <v>0.37685020229965938</v>
      </c>
      <c r="P227" s="33">
        <v>4084874</v>
      </c>
      <c r="Q227" s="33">
        <v>9379650</v>
      </c>
      <c r="R227" s="33">
        <v>9379650</v>
      </c>
      <c r="S227" s="33">
        <v>2042544</v>
      </c>
      <c r="T227" s="38">
        <f t="shared" si="54"/>
        <v>0.21776334937870817</v>
      </c>
      <c r="U227" s="38">
        <f t="shared" si="55"/>
        <v>-0.6540059742356803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290301826</v>
      </c>
      <c r="E228" s="33">
        <v>290301826</v>
      </c>
      <c r="F228" s="33">
        <v>36563776</v>
      </c>
      <c r="G228" s="38">
        <f t="shared" si="48"/>
        <v>0.12595089911697627</v>
      </c>
      <c r="H228" s="33">
        <v>36188791</v>
      </c>
      <c r="I228" s="38">
        <f t="shared" si="49"/>
        <v>0.12465919177511477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72752567</v>
      </c>
      <c r="O228" s="38">
        <f t="shared" si="53"/>
        <v>0.25061009089209102</v>
      </c>
      <c r="P228" s="33">
        <v>208784468</v>
      </c>
      <c r="Q228" s="33">
        <v>277758439</v>
      </c>
      <c r="R228" s="33">
        <v>277758439</v>
      </c>
      <c r="S228" s="33">
        <v>174190180</v>
      </c>
      <c r="T228" s="38">
        <f t="shared" si="54"/>
        <v>0.62712830842198097</v>
      </c>
      <c r="U228" s="38">
        <f t="shared" si="55"/>
        <v>-0.82666914188271901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419440418</v>
      </c>
      <c r="E230" s="34">
        <f>SUM(E225:E229)</f>
        <v>419440418</v>
      </c>
      <c r="F230" s="34">
        <f>SUM(F225:F229)</f>
        <v>84204302</v>
      </c>
      <c r="G230" s="39">
        <f t="shared" si="48"/>
        <v>0.20075390540927793</v>
      </c>
      <c r="H230" s="34">
        <f>SUM(H225:H229)</f>
        <v>75454206</v>
      </c>
      <c r="I230" s="39">
        <f t="shared" si="49"/>
        <v>0.17989254912481992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159658508</v>
      </c>
      <c r="O230" s="39">
        <f t="shared" si="53"/>
        <v>0.38064645453409784</v>
      </c>
      <c r="P230" s="34">
        <f>SUM(P225:P229)</f>
        <v>264550655</v>
      </c>
      <c r="Q230" s="34">
        <f>SUM(Q225:Q229)</f>
        <v>396373691</v>
      </c>
      <c r="R230" s="34">
        <f>SUM(R225:R229)</f>
        <v>396373691</v>
      </c>
      <c r="S230" s="34">
        <f>SUM(S225:S229)</f>
        <v>183909864</v>
      </c>
      <c r="T230" s="39">
        <f t="shared" si="54"/>
        <v>0.46398100624695598</v>
      </c>
      <c r="U230" s="39">
        <f t="shared" si="55"/>
        <v>-0.71478352227099951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1233470991</v>
      </c>
      <c r="E231" s="34">
        <f>SUM(E208:E215,E217:E223,E225:E229)</f>
        <v>1233470991</v>
      </c>
      <c r="F231" s="34">
        <f>SUM(F208:F215,F217:F223,F225:F229)</f>
        <v>229728917</v>
      </c>
      <c r="G231" s="39">
        <f t="shared" si="48"/>
        <v>0.18624590174897757</v>
      </c>
      <c r="H231" s="34">
        <f>SUM(H208:H215,H217:H223,H225:H229)</f>
        <v>243164862</v>
      </c>
      <c r="I231" s="39">
        <f t="shared" si="49"/>
        <v>0.19713869541663182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472893779</v>
      </c>
      <c r="O231" s="39">
        <f t="shared" si="53"/>
        <v>0.38338459716560941</v>
      </c>
      <c r="P231" s="34">
        <f>SUM(P208:P215,P217:P223,P225:P229)</f>
        <v>574172048</v>
      </c>
      <c r="Q231" s="34">
        <f>SUM(Q208:Q215,Q217:Q223,Q225:Q229)</f>
        <v>1102048828</v>
      </c>
      <c r="R231" s="34">
        <f>SUM(R208:R215,R217:R223,R225:R229)</f>
        <v>1102048828</v>
      </c>
      <c r="S231" s="34">
        <f>SUM(S208:S215,S217:S223,S225:S229)</f>
        <v>338021971</v>
      </c>
      <c r="T231" s="39">
        <f t="shared" si="54"/>
        <v>0.30672141053263746</v>
      </c>
      <c r="U231" s="39">
        <f t="shared" si="55"/>
        <v>-0.57649477565651197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70131225</v>
      </c>
      <c r="E235" s="33">
        <v>70131225</v>
      </c>
      <c r="F235" s="33">
        <v>17549668</v>
      </c>
      <c r="G235" s="38">
        <f t="shared" si="56"/>
        <v>0.25024043141981334</v>
      </c>
      <c r="H235" s="33">
        <v>17875624</v>
      </c>
      <c r="I235" s="38">
        <f t="shared" si="57"/>
        <v>0.25488823273798511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35425292</v>
      </c>
      <c r="O235" s="38">
        <f t="shared" si="61"/>
        <v>0.50512866415779845</v>
      </c>
      <c r="P235" s="33">
        <v>34092718</v>
      </c>
      <c r="Q235" s="33">
        <v>69838044</v>
      </c>
      <c r="R235" s="33">
        <v>69838044</v>
      </c>
      <c r="S235" s="33">
        <v>17334235</v>
      </c>
      <c r="T235" s="38">
        <f t="shared" si="62"/>
        <v>0.24820619260184321</v>
      </c>
      <c r="U235" s="38">
        <f t="shared" si="63"/>
        <v>-0.47567618398744271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285929185</v>
      </c>
      <c r="E236" s="33">
        <v>285929185</v>
      </c>
      <c r="F236" s="33">
        <v>91392302</v>
      </c>
      <c r="G236" s="38">
        <f t="shared" si="56"/>
        <v>0.31963264610431424</v>
      </c>
      <c r="H236" s="33">
        <v>40664799</v>
      </c>
      <c r="I236" s="38">
        <f t="shared" si="57"/>
        <v>0.14221982621326326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132057101</v>
      </c>
      <c r="O236" s="38">
        <f t="shared" si="61"/>
        <v>0.46185247231757753</v>
      </c>
      <c r="P236" s="33">
        <v>181193835</v>
      </c>
      <c r="Q236" s="33">
        <v>247003885</v>
      </c>
      <c r="R236" s="33">
        <v>247003885</v>
      </c>
      <c r="S236" s="33">
        <v>141978127</v>
      </c>
      <c r="T236" s="38">
        <f t="shared" si="62"/>
        <v>0.5748011898679245</v>
      </c>
      <c r="U236" s="38">
        <f t="shared" si="63"/>
        <v>-0.77557294374833452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1595461</v>
      </c>
      <c r="E237" s="33">
        <v>1595461</v>
      </c>
      <c r="F237" s="33">
        <v>678544</v>
      </c>
      <c r="G237" s="38">
        <f t="shared" si="56"/>
        <v>0.4252965130454458</v>
      </c>
      <c r="H237" s="33">
        <v>449827</v>
      </c>
      <c r="I237" s="38">
        <f t="shared" si="57"/>
        <v>0.28194170838397176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1128371</v>
      </c>
      <c r="O237" s="38">
        <f t="shared" si="61"/>
        <v>0.70723822142941761</v>
      </c>
      <c r="P237" s="33">
        <v>1073877</v>
      </c>
      <c r="Q237" s="33">
        <v>1535573</v>
      </c>
      <c r="R237" s="33">
        <v>1535573</v>
      </c>
      <c r="S237" s="33">
        <v>433815</v>
      </c>
      <c r="T237" s="38">
        <f t="shared" si="62"/>
        <v>0.28251017698279407</v>
      </c>
      <c r="U237" s="38">
        <f t="shared" si="63"/>
        <v>-0.58111869422661999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84354977</v>
      </c>
      <c r="E238" s="33">
        <v>84354977</v>
      </c>
      <c r="F238" s="33">
        <v>2818284</v>
      </c>
      <c r="G238" s="38">
        <f t="shared" si="56"/>
        <v>3.3409812914773247E-2</v>
      </c>
      <c r="H238" s="33">
        <v>12252163</v>
      </c>
      <c r="I238" s="38">
        <f t="shared" si="57"/>
        <v>0.14524528884644233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15070447</v>
      </c>
      <c r="O238" s="38">
        <f t="shared" si="61"/>
        <v>0.17865510176121557</v>
      </c>
      <c r="P238" s="33">
        <v>74075038</v>
      </c>
      <c r="Q238" s="33">
        <v>71324707</v>
      </c>
      <c r="R238" s="33">
        <v>71324707</v>
      </c>
      <c r="S238" s="33">
        <v>71340421</v>
      </c>
      <c r="T238" s="38">
        <f t="shared" si="62"/>
        <v>1.0002203163624632</v>
      </c>
      <c r="U238" s="38">
        <f t="shared" si="63"/>
        <v>-0.83459795187685226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442010848</v>
      </c>
      <c r="E240" s="34">
        <f>SUM(E234:E239)</f>
        <v>442010848</v>
      </c>
      <c r="F240" s="34">
        <f>SUM(F234:F239)</f>
        <v>112438798</v>
      </c>
      <c r="G240" s="39">
        <f t="shared" si="56"/>
        <v>0.25438017756523479</v>
      </c>
      <c r="H240" s="34">
        <f>SUM(H234:H239)</f>
        <v>71242413</v>
      </c>
      <c r="I240" s="39">
        <f t="shared" si="57"/>
        <v>0.16117797407542359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183681211</v>
      </c>
      <c r="O240" s="39">
        <f t="shared" si="61"/>
        <v>0.4155581516406584</v>
      </c>
      <c r="P240" s="34">
        <f>SUM(P234:P239)</f>
        <v>290435468</v>
      </c>
      <c r="Q240" s="34">
        <f>SUM(Q234:Q239)</f>
        <v>389702209</v>
      </c>
      <c r="R240" s="34">
        <f>SUM(R234:R239)</f>
        <v>389702209</v>
      </c>
      <c r="S240" s="34">
        <f>SUM(S234:S239)</f>
        <v>231086598</v>
      </c>
      <c r="T240" s="39">
        <f t="shared" si="62"/>
        <v>0.59298252014783936</v>
      </c>
      <c r="U240" s="39">
        <f t="shared" si="63"/>
        <v>-0.75470484548395445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12118783</v>
      </c>
      <c r="E242" s="33">
        <v>12118783</v>
      </c>
      <c r="F242" s="33">
        <v>3029787</v>
      </c>
      <c r="G242" s="38">
        <f t="shared" si="56"/>
        <v>0.25000752963395745</v>
      </c>
      <c r="H242" s="33">
        <v>3030120</v>
      </c>
      <c r="I242" s="38">
        <f t="shared" si="57"/>
        <v>0.2500350076406187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6059907</v>
      </c>
      <c r="O242" s="38">
        <f t="shared" si="61"/>
        <v>0.50004253727457615</v>
      </c>
      <c r="P242" s="33">
        <v>5831946</v>
      </c>
      <c r="Q242" s="33">
        <v>11675195</v>
      </c>
      <c r="R242" s="33">
        <v>11675195</v>
      </c>
      <c r="S242" s="33">
        <v>2915973</v>
      </c>
      <c r="T242" s="38">
        <f t="shared" si="62"/>
        <v>0.24975796978123277</v>
      </c>
      <c r="U242" s="38">
        <f t="shared" si="63"/>
        <v>-0.48042728790698674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56155296</v>
      </c>
      <c r="E243" s="33">
        <v>56155296</v>
      </c>
      <c r="F243" s="33">
        <v>11104658</v>
      </c>
      <c r="G243" s="38">
        <f t="shared" si="56"/>
        <v>0.19774907784298743</v>
      </c>
      <c r="H243" s="33">
        <v>11344947</v>
      </c>
      <c r="I243" s="38">
        <f t="shared" si="57"/>
        <v>0.20202808654058202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22449605</v>
      </c>
      <c r="O243" s="38">
        <f t="shared" si="61"/>
        <v>0.39977716438356947</v>
      </c>
      <c r="P243" s="33">
        <v>21008150</v>
      </c>
      <c r="Q243" s="33">
        <v>53482236</v>
      </c>
      <c r="R243" s="33">
        <v>53482236</v>
      </c>
      <c r="S243" s="33">
        <v>10494404</v>
      </c>
      <c r="T243" s="38">
        <f t="shared" si="62"/>
        <v>0.19622223723032073</v>
      </c>
      <c r="U243" s="38">
        <f t="shared" si="63"/>
        <v>-0.45997401008656169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42657013</v>
      </c>
      <c r="E244" s="33">
        <v>42657013</v>
      </c>
      <c r="F244" s="33">
        <v>150477</v>
      </c>
      <c r="G244" s="38">
        <f t="shared" si="56"/>
        <v>3.5276028352008615E-3</v>
      </c>
      <c r="H244" s="33">
        <v>798</v>
      </c>
      <c r="I244" s="38">
        <f t="shared" si="57"/>
        <v>1.8707357685827652E-5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151275</v>
      </c>
      <c r="O244" s="38">
        <f t="shared" si="61"/>
        <v>3.5463101928866888E-3</v>
      </c>
      <c r="P244" s="33">
        <v>5423</v>
      </c>
      <c r="Q244" s="33">
        <v>11733255</v>
      </c>
      <c r="R244" s="33">
        <v>11733255</v>
      </c>
      <c r="S244" s="33">
        <v>5423</v>
      </c>
      <c r="T244" s="38">
        <f t="shared" si="62"/>
        <v>4.6219058564737577E-4</v>
      </c>
      <c r="U244" s="38">
        <f t="shared" si="63"/>
        <v>-0.85284897658122816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14898365</v>
      </c>
      <c r="E245" s="33">
        <v>14898365</v>
      </c>
      <c r="F245" s="33">
        <v>4533035</v>
      </c>
      <c r="G245" s="38">
        <f t="shared" si="56"/>
        <v>0.30426392426283017</v>
      </c>
      <c r="H245" s="33">
        <v>4223051</v>
      </c>
      <c r="I245" s="38">
        <f t="shared" si="57"/>
        <v>0.28345734582284698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8756086</v>
      </c>
      <c r="O245" s="38">
        <f t="shared" si="61"/>
        <v>0.58772127008567721</v>
      </c>
      <c r="P245" s="33">
        <v>4621638</v>
      </c>
      <c r="Q245" s="33">
        <v>25977899</v>
      </c>
      <c r="R245" s="33">
        <v>25977899</v>
      </c>
      <c r="S245" s="33">
        <v>2806788</v>
      </c>
      <c r="T245" s="38">
        <f t="shared" si="62"/>
        <v>0.10804522721410227</v>
      </c>
      <c r="U245" s="38">
        <f t="shared" si="63"/>
        <v>-8.6243665124789093E-2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125829457</v>
      </c>
      <c r="E247" s="34">
        <f>SUM(E241:E246)</f>
        <v>125829457</v>
      </c>
      <c r="F247" s="34">
        <f>SUM(F241:F246)</f>
        <v>18817957</v>
      </c>
      <c r="G247" s="39">
        <f t="shared" si="56"/>
        <v>0.14955128511760168</v>
      </c>
      <c r="H247" s="34">
        <f>SUM(H241:H246)</f>
        <v>18598916</v>
      </c>
      <c r="I247" s="39">
        <f t="shared" si="57"/>
        <v>0.14781050831364551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37416873</v>
      </c>
      <c r="O247" s="39">
        <f t="shared" si="61"/>
        <v>0.29736179343124719</v>
      </c>
      <c r="P247" s="34">
        <f>SUM(P241:P246)</f>
        <v>31467157</v>
      </c>
      <c r="Q247" s="34">
        <f>SUM(Q241:Q246)</f>
        <v>102868585</v>
      </c>
      <c r="R247" s="34">
        <f>SUM(R241:R246)</f>
        <v>102868585</v>
      </c>
      <c r="S247" s="34">
        <f>SUM(S241:S246)</f>
        <v>16222588</v>
      </c>
      <c r="T247" s="39">
        <f t="shared" si="62"/>
        <v>0.15770206229627831</v>
      </c>
      <c r="U247" s="39">
        <f t="shared" si="63"/>
        <v>-0.40894196447426123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33110024</v>
      </c>
      <c r="E248" s="33">
        <v>33110024</v>
      </c>
      <c r="F248" s="33">
        <v>7792832</v>
      </c>
      <c r="G248" s="38">
        <f t="shared" si="56"/>
        <v>0.23536171402352352</v>
      </c>
      <c r="H248" s="33">
        <v>4979476</v>
      </c>
      <c r="I248" s="38">
        <f t="shared" si="57"/>
        <v>0.1503917967561727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12772308</v>
      </c>
      <c r="O248" s="38">
        <f t="shared" si="61"/>
        <v>0.38575351077969622</v>
      </c>
      <c r="P248" s="33">
        <v>15356144</v>
      </c>
      <c r="Q248" s="33">
        <v>29173468</v>
      </c>
      <c r="R248" s="33">
        <v>29173468</v>
      </c>
      <c r="S248" s="33">
        <v>10370273</v>
      </c>
      <c r="T248" s="38">
        <f t="shared" si="62"/>
        <v>0.3554693257585968</v>
      </c>
      <c r="U248" s="38">
        <f t="shared" si="63"/>
        <v>-0.67573396029628263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5949819</v>
      </c>
      <c r="E249" s="33">
        <v>5949819</v>
      </c>
      <c r="F249" s="33">
        <v>1353792</v>
      </c>
      <c r="G249" s="38">
        <f t="shared" si="56"/>
        <v>0.22753498887949364</v>
      </c>
      <c r="H249" s="33">
        <v>2051702</v>
      </c>
      <c r="I249" s="38">
        <f t="shared" si="57"/>
        <v>0.34483435546526708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3405494</v>
      </c>
      <c r="O249" s="38">
        <f t="shared" si="61"/>
        <v>0.57236934434476072</v>
      </c>
      <c r="P249" s="33">
        <v>0</v>
      </c>
      <c r="Q249" s="33">
        <v>8214174</v>
      </c>
      <c r="R249" s="33">
        <v>8214174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5001305</v>
      </c>
      <c r="E250" s="33">
        <v>5001305</v>
      </c>
      <c r="F250" s="33">
        <v>867850</v>
      </c>
      <c r="G250" s="38">
        <f t="shared" si="56"/>
        <v>0.17352471005067677</v>
      </c>
      <c r="H250" s="33">
        <v>1288816</v>
      </c>
      <c r="I250" s="38">
        <f t="shared" si="57"/>
        <v>0.25769594135930524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2156666</v>
      </c>
      <c r="O250" s="38">
        <f t="shared" si="61"/>
        <v>0.431220651409982</v>
      </c>
      <c r="P250" s="33">
        <v>1309878</v>
      </c>
      <c r="Q250" s="33">
        <v>4721679</v>
      </c>
      <c r="R250" s="33">
        <v>4721679</v>
      </c>
      <c r="S250" s="33">
        <v>335140</v>
      </c>
      <c r="T250" s="38">
        <f t="shared" si="62"/>
        <v>7.0978988618243644E-2</v>
      </c>
      <c r="U250" s="38">
        <f t="shared" si="63"/>
        <v>-1.6079360062540182E-2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44061148</v>
      </c>
      <c r="E254" s="34">
        <f>SUM(E248:E253)</f>
        <v>44061148</v>
      </c>
      <c r="F254" s="34">
        <f>SUM(F248:F253)</f>
        <v>10014474</v>
      </c>
      <c r="G254" s="39">
        <f t="shared" si="56"/>
        <v>0.22728581652025953</v>
      </c>
      <c r="H254" s="34">
        <f>SUM(H248:H253)</f>
        <v>8319994</v>
      </c>
      <c r="I254" s="39">
        <f t="shared" si="57"/>
        <v>0.18882835281550087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18334468</v>
      </c>
      <c r="O254" s="39">
        <f t="shared" si="61"/>
        <v>0.4161141693357604</v>
      </c>
      <c r="P254" s="34">
        <f>SUM(P248:P253)</f>
        <v>16666022</v>
      </c>
      <c r="Q254" s="34">
        <f>SUM(Q248:Q253)</f>
        <v>42109321</v>
      </c>
      <c r="R254" s="34">
        <f>SUM(R248:R253)</f>
        <v>42109321</v>
      </c>
      <c r="S254" s="34">
        <f>SUM(S248:S253)</f>
        <v>10705413</v>
      </c>
      <c r="T254" s="39">
        <f t="shared" si="62"/>
        <v>0.25422905774234639</v>
      </c>
      <c r="U254" s="39">
        <f t="shared" si="63"/>
        <v>-0.50078105021102215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255104632</v>
      </c>
      <c r="E255" s="33">
        <v>255104632</v>
      </c>
      <c r="F255" s="33">
        <v>67908013</v>
      </c>
      <c r="G255" s="38">
        <f t="shared" si="56"/>
        <v>0.26619670708291959</v>
      </c>
      <c r="H255" s="33">
        <v>67452074</v>
      </c>
      <c r="I255" s="38">
        <f t="shared" si="57"/>
        <v>0.26440944435693353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135360087</v>
      </c>
      <c r="O255" s="38">
        <f t="shared" si="61"/>
        <v>0.53060615143985312</v>
      </c>
      <c r="P255" s="33">
        <v>111157460</v>
      </c>
      <c r="Q255" s="33">
        <v>217377856</v>
      </c>
      <c r="R255" s="33">
        <v>217377856</v>
      </c>
      <c r="S255" s="33">
        <v>58463664</v>
      </c>
      <c r="T255" s="38">
        <f t="shared" si="62"/>
        <v>0.26894949226107007</v>
      </c>
      <c r="U255" s="38">
        <f t="shared" si="63"/>
        <v>-0.39318446103392435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14907000</v>
      </c>
      <c r="E256" s="33">
        <v>14907000</v>
      </c>
      <c r="F256" s="33">
        <v>7679747</v>
      </c>
      <c r="G256" s="38">
        <f t="shared" si="56"/>
        <v>0.51517723217280476</v>
      </c>
      <c r="H256" s="33">
        <v>4390130</v>
      </c>
      <c r="I256" s="38">
        <f t="shared" si="57"/>
        <v>0.29450124102770509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12069877</v>
      </c>
      <c r="O256" s="38">
        <f t="shared" si="61"/>
        <v>0.80967847320050979</v>
      </c>
      <c r="P256" s="33">
        <v>9188848</v>
      </c>
      <c r="Q256" s="33">
        <v>14320000</v>
      </c>
      <c r="R256" s="33">
        <v>14320000</v>
      </c>
      <c r="S256" s="33">
        <v>5529023</v>
      </c>
      <c r="T256" s="38">
        <f t="shared" si="62"/>
        <v>0.38610495810055867</v>
      </c>
      <c r="U256" s="38">
        <f t="shared" si="63"/>
        <v>-0.52223281960916101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48102000</v>
      </c>
      <c r="E257" s="33">
        <v>48102000</v>
      </c>
      <c r="F257" s="33">
        <v>20001279</v>
      </c>
      <c r="G257" s="38">
        <f t="shared" si="56"/>
        <v>0.41580971685169016</v>
      </c>
      <c r="H257" s="33">
        <v>19682540</v>
      </c>
      <c r="I257" s="38">
        <f t="shared" si="57"/>
        <v>0.40918340193754937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39683819</v>
      </c>
      <c r="O257" s="38">
        <f t="shared" si="61"/>
        <v>0.82499311878923953</v>
      </c>
      <c r="P257" s="33">
        <v>38373009</v>
      </c>
      <c r="Q257" s="33">
        <v>44768000</v>
      </c>
      <c r="R257" s="33">
        <v>44768000</v>
      </c>
      <c r="S257" s="33">
        <v>19121569</v>
      </c>
      <c r="T257" s="38">
        <f t="shared" si="62"/>
        <v>0.4271258264832023</v>
      </c>
      <c r="U257" s="38">
        <f t="shared" si="63"/>
        <v>-0.48707332281396021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318113632</v>
      </c>
      <c r="E259" s="34">
        <f>SUM(E255:E258)</f>
        <v>318113632</v>
      </c>
      <c r="F259" s="34">
        <f>SUM(F255:F258)</f>
        <v>95589039</v>
      </c>
      <c r="G259" s="39">
        <f t="shared" si="56"/>
        <v>0.30048708821129677</v>
      </c>
      <c r="H259" s="34">
        <f>SUM(H255:H258)</f>
        <v>91524744</v>
      </c>
      <c r="I259" s="39">
        <f t="shared" si="57"/>
        <v>0.28771085169968447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187113783</v>
      </c>
      <c r="O259" s="39">
        <f t="shared" si="61"/>
        <v>0.58819793991098124</v>
      </c>
      <c r="P259" s="34">
        <f>SUM(P255:P258)</f>
        <v>158719317</v>
      </c>
      <c r="Q259" s="34">
        <f>SUM(Q255:Q258)</f>
        <v>276465856</v>
      </c>
      <c r="R259" s="34">
        <f>SUM(R255:R258)</f>
        <v>276465856</v>
      </c>
      <c r="S259" s="34">
        <f>SUM(S255:S258)</f>
        <v>83114256</v>
      </c>
      <c r="T259" s="39">
        <f t="shared" si="62"/>
        <v>0.30063117812276968</v>
      </c>
      <c r="U259" s="39">
        <f t="shared" si="63"/>
        <v>-0.42335472625553194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930015085</v>
      </c>
      <c r="E260" s="34">
        <f>SUM(E234:E239,E241:E246,E248:E253,E255:E258)</f>
        <v>930015085</v>
      </c>
      <c r="F260" s="34">
        <f>SUM(F234:F239,F241:F246,F248:F253,F255:F258)</f>
        <v>236860268</v>
      </c>
      <c r="G260" s="39">
        <f t="shared" si="56"/>
        <v>0.25468432912569372</v>
      </c>
      <c r="H260" s="34">
        <f>SUM(H234:H239,H241:H246,H248:H253,H255:H258)</f>
        <v>189686067</v>
      </c>
      <c r="I260" s="39">
        <f t="shared" si="57"/>
        <v>0.20396020458098268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426546335</v>
      </c>
      <c r="O260" s="39">
        <f t="shared" si="61"/>
        <v>0.4586445337066764</v>
      </c>
      <c r="P260" s="34">
        <f>SUM(P234:P239,P241:P246,P248:P253,P255:P258)</f>
        <v>497287964</v>
      </c>
      <c r="Q260" s="34">
        <f>SUM(Q234:Q239,Q241:Q246,Q248:Q253,Q255:Q258)</f>
        <v>811145971</v>
      </c>
      <c r="R260" s="34">
        <f>SUM(R234:R239,R241:R246,R248:R253,R255:R258)</f>
        <v>811145971</v>
      </c>
      <c r="S260" s="34">
        <f>SUM(S234:S239,S241:S246,S248:S253,S255:S258)</f>
        <v>341128855</v>
      </c>
      <c r="T260" s="39">
        <f t="shared" si="62"/>
        <v>0.42055174678294743</v>
      </c>
      <c r="U260" s="39">
        <f t="shared" si="63"/>
        <v>-0.61855890202080177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5944982</v>
      </c>
      <c r="E263" s="33">
        <v>5944982</v>
      </c>
      <c r="F263" s="33">
        <v>913433</v>
      </c>
      <c r="G263" s="38">
        <f t="shared" ref="G263:G299" si="64">IF(($D263     =0),0,($F263     /$D263     ))</f>
        <v>0.15364773181819558</v>
      </c>
      <c r="H263" s="33">
        <v>931613</v>
      </c>
      <c r="I263" s="38">
        <f t="shared" ref="I263:I299" si="65">IF(($D263     =0),0,($H263     /$D263     ))</f>
        <v>0.15670577303682331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1845046</v>
      </c>
      <c r="O263" s="38">
        <f t="shared" ref="O263:O299" si="69">IF(($D263     =0),0,($N263     /$D263     ))</f>
        <v>0.31035350485501889</v>
      </c>
      <c r="P263" s="33">
        <v>1458289</v>
      </c>
      <c r="Q263" s="33">
        <v>4604969</v>
      </c>
      <c r="R263" s="33">
        <v>4604969</v>
      </c>
      <c r="S263" s="33">
        <v>561398</v>
      </c>
      <c r="T263" s="38">
        <f t="shared" ref="T263:T299" si="70">IF(($Q263     =0),0,($S263     /$Q263     ))</f>
        <v>0.12191135271486084</v>
      </c>
      <c r="U263" s="38">
        <f t="shared" ref="U263:U299" si="71">IF(($P263     =0),0,(($H263     /$P263     )-1))</f>
        <v>-0.36116023641404416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43198572</v>
      </c>
      <c r="E264" s="33">
        <v>43198572</v>
      </c>
      <c r="F264" s="33">
        <v>15416081</v>
      </c>
      <c r="G264" s="38">
        <f t="shared" si="64"/>
        <v>0.35686552323998116</v>
      </c>
      <c r="H264" s="33">
        <v>12629875</v>
      </c>
      <c r="I264" s="38">
        <f t="shared" si="65"/>
        <v>0.2923678819753579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28045956</v>
      </c>
      <c r="O264" s="38">
        <f t="shared" si="69"/>
        <v>0.64923340521533901</v>
      </c>
      <c r="P264" s="33">
        <v>32116487</v>
      </c>
      <c r="Q264" s="33">
        <v>40109004</v>
      </c>
      <c r="R264" s="33">
        <v>40109004</v>
      </c>
      <c r="S264" s="33">
        <v>16458860</v>
      </c>
      <c r="T264" s="38">
        <f t="shared" si="70"/>
        <v>0.41035324636832171</v>
      </c>
      <c r="U264" s="38">
        <f t="shared" si="71"/>
        <v>-0.60674792980938419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37504113</v>
      </c>
      <c r="E265" s="33">
        <v>37504113</v>
      </c>
      <c r="F265" s="33">
        <v>9386671</v>
      </c>
      <c r="G265" s="38">
        <f t="shared" si="64"/>
        <v>0.25028377554216519</v>
      </c>
      <c r="H265" s="33">
        <v>9685597</v>
      </c>
      <c r="I265" s="38">
        <f t="shared" si="65"/>
        <v>0.25825426133928298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19072268</v>
      </c>
      <c r="O265" s="38">
        <f t="shared" si="69"/>
        <v>0.50853803688144816</v>
      </c>
      <c r="P265" s="33">
        <v>16883855</v>
      </c>
      <c r="Q265" s="33">
        <v>0</v>
      </c>
      <c r="R265" s="33">
        <v>0</v>
      </c>
      <c r="S265" s="33">
        <v>8305795</v>
      </c>
      <c r="T265" s="38">
        <f t="shared" si="70"/>
        <v>0</v>
      </c>
      <c r="U265" s="38">
        <f t="shared" si="71"/>
        <v>-0.42633971921696789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86647667</v>
      </c>
      <c r="E267" s="34">
        <f>SUM(E263:E266)</f>
        <v>86647667</v>
      </c>
      <c r="F267" s="34">
        <f>SUM(F263:F266)</f>
        <v>25716185</v>
      </c>
      <c r="G267" s="39">
        <f t="shared" si="64"/>
        <v>0.29679027595745883</v>
      </c>
      <c r="H267" s="34">
        <f>SUM(H263:H266)</f>
        <v>23247085</v>
      </c>
      <c r="I267" s="39">
        <f t="shared" si="65"/>
        <v>0.26829441351259925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48963270</v>
      </c>
      <c r="O267" s="39">
        <f t="shared" si="69"/>
        <v>0.56508468947005808</v>
      </c>
      <c r="P267" s="34">
        <f>SUM(P263:P266)</f>
        <v>50458631</v>
      </c>
      <c r="Q267" s="34">
        <f>SUM(Q263:Q266)</f>
        <v>44713973</v>
      </c>
      <c r="R267" s="34">
        <f>SUM(R263:R266)</f>
        <v>44713973</v>
      </c>
      <c r="S267" s="34">
        <f>SUM(S263:S266)</f>
        <v>25326053</v>
      </c>
      <c r="T267" s="39">
        <f t="shared" si="70"/>
        <v>0.56640131262771032</v>
      </c>
      <c r="U267" s="39">
        <f t="shared" si="71"/>
        <v>-0.53928427031641024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3200045</v>
      </c>
      <c r="E268" s="33">
        <v>3200045</v>
      </c>
      <c r="F268" s="33">
        <v>152</v>
      </c>
      <c r="G268" s="38">
        <f t="shared" si="64"/>
        <v>4.7499332040643177E-5</v>
      </c>
      <c r="H268" s="33">
        <v>540820</v>
      </c>
      <c r="I268" s="38">
        <f t="shared" si="65"/>
        <v>0.16900387338303055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540972</v>
      </c>
      <c r="O268" s="38">
        <f t="shared" si="69"/>
        <v>0.1690513727150712</v>
      </c>
      <c r="P268" s="33">
        <v>1758164</v>
      </c>
      <c r="Q268" s="33">
        <v>3050568</v>
      </c>
      <c r="R268" s="33">
        <v>3050568</v>
      </c>
      <c r="S268" s="33">
        <v>597602</v>
      </c>
      <c r="T268" s="38">
        <f t="shared" si="70"/>
        <v>0.1958985998673034</v>
      </c>
      <c r="U268" s="38">
        <f t="shared" si="71"/>
        <v>-0.69239502116981122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15659014</v>
      </c>
      <c r="E269" s="33">
        <v>15659014</v>
      </c>
      <c r="F269" s="33">
        <v>3551766</v>
      </c>
      <c r="G269" s="38">
        <f t="shared" si="64"/>
        <v>0.22681926205570799</v>
      </c>
      <c r="H269" s="33">
        <v>3564816</v>
      </c>
      <c r="I269" s="38">
        <f t="shared" si="65"/>
        <v>0.22765264786148093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7116582</v>
      </c>
      <c r="O269" s="38">
        <f t="shared" si="69"/>
        <v>0.45447190991718889</v>
      </c>
      <c r="P269" s="33">
        <v>6846245</v>
      </c>
      <c r="Q269" s="33">
        <v>15314243</v>
      </c>
      <c r="R269" s="33">
        <v>15314243</v>
      </c>
      <c r="S269" s="33">
        <v>3414583</v>
      </c>
      <c r="T269" s="38">
        <f t="shared" si="70"/>
        <v>0.22296779540457859</v>
      </c>
      <c r="U269" s="38">
        <f t="shared" si="71"/>
        <v>-0.47930347219534208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2386305</v>
      </c>
      <c r="E270" s="33">
        <v>2386305</v>
      </c>
      <c r="F270" s="33">
        <v>810946</v>
      </c>
      <c r="G270" s="38">
        <f t="shared" si="64"/>
        <v>0.33983334066684684</v>
      </c>
      <c r="H270" s="33">
        <v>411627</v>
      </c>
      <c r="I270" s="38">
        <f t="shared" si="65"/>
        <v>0.17249555274786751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1222573</v>
      </c>
      <c r="O270" s="38">
        <f t="shared" si="69"/>
        <v>0.51232889341471433</v>
      </c>
      <c r="P270" s="33">
        <v>0</v>
      </c>
      <c r="Q270" s="33">
        <v>2308062</v>
      </c>
      <c r="R270" s="33">
        <v>2308062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11885720</v>
      </c>
      <c r="E271" s="33">
        <v>11885720</v>
      </c>
      <c r="F271" s="33">
        <v>1548985</v>
      </c>
      <c r="G271" s="38">
        <f t="shared" si="64"/>
        <v>0.13032319455615646</v>
      </c>
      <c r="H271" s="33">
        <v>1479430</v>
      </c>
      <c r="I271" s="38">
        <f t="shared" si="65"/>
        <v>0.12447121419653163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3028415</v>
      </c>
      <c r="O271" s="38">
        <f t="shared" si="69"/>
        <v>0.25479440875268811</v>
      </c>
      <c r="P271" s="33">
        <v>2755425</v>
      </c>
      <c r="Q271" s="33">
        <v>11831846</v>
      </c>
      <c r="R271" s="33">
        <v>11831846</v>
      </c>
      <c r="S271" s="33">
        <v>1375702</v>
      </c>
      <c r="T271" s="38">
        <f t="shared" si="70"/>
        <v>0.11627112117585033</v>
      </c>
      <c r="U271" s="38">
        <f t="shared" si="71"/>
        <v>-0.46308464211510025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8088901</v>
      </c>
      <c r="E272" s="33">
        <v>8088901</v>
      </c>
      <c r="F272" s="33">
        <v>852951</v>
      </c>
      <c r="G272" s="38">
        <f t="shared" si="64"/>
        <v>0.1054470811300571</v>
      </c>
      <c r="H272" s="33">
        <v>823350</v>
      </c>
      <c r="I272" s="38">
        <f t="shared" si="65"/>
        <v>0.10178762232347756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1676301</v>
      </c>
      <c r="O272" s="38">
        <f t="shared" si="69"/>
        <v>0.20723470345353467</v>
      </c>
      <c r="P272" s="33">
        <v>1588463</v>
      </c>
      <c r="Q272" s="33">
        <v>7604800</v>
      </c>
      <c r="R272" s="33">
        <v>7604800</v>
      </c>
      <c r="S272" s="33">
        <v>778854</v>
      </c>
      <c r="T272" s="38">
        <f t="shared" si="70"/>
        <v>0.10241610561750474</v>
      </c>
      <c r="U272" s="38">
        <f t="shared" si="71"/>
        <v>-0.48166875778661511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1849756</v>
      </c>
      <c r="E273" s="33">
        <v>1849756</v>
      </c>
      <c r="F273" s="33">
        <v>524121</v>
      </c>
      <c r="G273" s="38">
        <f t="shared" si="64"/>
        <v>0.28334601969124579</v>
      </c>
      <c r="H273" s="33">
        <v>538906</v>
      </c>
      <c r="I273" s="38">
        <f t="shared" si="65"/>
        <v>0.29133896578792012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1063027</v>
      </c>
      <c r="O273" s="38">
        <f t="shared" si="69"/>
        <v>0.57468498547916591</v>
      </c>
      <c r="P273" s="33">
        <v>934141</v>
      </c>
      <c r="Q273" s="33">
        <v>1562968</v>
      </c>
      <c r="R273" s="33">
        <v>1562968</v>
      </c>
      <c r="S273" s="33">
        <v>462337</v>
      </c>
      <c r="T273" s="38">
        <f t="shared" si="70"/>
        <v>0.29580707986343929</v>
      </c>
      <c r="U273" s="38">
        <f t="shared" si="71"/>
        <v>-0.42309993887432407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43069741</v>
      </c>
      <c r="E275" s="34">
        <f>SUM(E268:E274)</f>
        <v>43069741</v>
      </c>
      <c r="F275" s="34">
        <f>SUM(F268:F274)</f>
        <v>7288921</v>
      </c>
      <c r="G275" s="39">
        <f t="shared" si="64"/>
        <v>0.16923531070223988</v>
      </c>
      <c r="H275" s="34">
        <f>SUM(H268:H274)</f>
        <v>7358949</v>
      </c>
      <c r="I275" s="39">
        <f t="shared" si="65"/>
        <v>0.17086123178683615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14647870</v>
      </c>
      <c r="O275" s="39">
        <f t="shared" si="69"/>
        <v>0.34009654248907606</v>
      </c>
      <c r="P275" s="34">
        <f>SUM(P268:P274)</f>
        <v>13882438</v>
      </c>
      <c r="Q275" s="34">
        <f>SUM(Q268:Q274)</f>
        <v>41672487</v>
      </c>
      <c r="R275" s="34">
        <f>SUM(R268:R274)</f>
        <v>41672487</v>
      </c>
      <c r="S275" s="34">
        <f>SUM(S268:S274)</f>
        <v>6629078</v>
      </c>
      <c r="T275" s="39">
        <f t="shared" si="70"/>
        <v>0.15907565104045746</v>
      </c>
      <c r="U275" s="39">
        <f t="shared" si="71"/>
        <v>-0.46990946402930089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4557176</v>
      </c>
      <c r="E276" s="33">
        <v>4557176</v>
      </c>
      <c r="F276" s="33">
        <v>963070</v>
      </c>
      <c r="G276" s="38">
        <f t="shared" si="64"/>
        <v>0.21133043797299028</v>
      </c>
      <c r="H276" s="33">
        <v>1027578</v>
      </c>
      <c r="I276" s="38">
        <f t="shared" si="65"/>
        <v>0.22548569552723002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1990648</v>
      </c>
      <c r="O276" s="38">
        <f t="shared" si="69"/>
        <v>0.4368161335002203</v>
      </c>
      <c r="P276" s="33">
        <v>1661202</v>
      </c>
      <c r="Q276" s="33">
        <v>4030061</v>
      </c>
      <c r="R276" s="33">
        <v>4030061</v>
      </c>
      <c r="S276" s="33">
        <v>854444</v>
      </c>
      <c r="T276" s="38">
        <f t="shared" si="70"/>
        <v>0.2120176344725303</v>
      </c>
      <c r="U276" s="38">
        <f t="shared" si="71"/>
        <v>-0.38142501634358739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9146658</v>
      </c>
      <c r="E277" s="33">
        <v>9146658</v>
      </c>
      <c r="F277" s="33">
        <v>1401354</v>
      </c>
      <c r="G277" s="38">
        <f t="shared" si="64"/>
        <v>0.15320940172902497</v>
      </c>
      <c r="H277" s="33">
        <v>1750099</v>
      </c>
      <c r="I277" s="38">
        <f t="shared" si="65"/>
        <v>0.19133753552390392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3151453</v>
      </c>
      <c r="O277" s="38">
        <f t="shared" si="69"/>
        <v>0.3445469372529289</v>
      </c>
      <c r="P277" s="33">
        <v>3322643</v>
      </c>
      <c r="Q277" s="33">
        <v>7505745</v>
      </c>
      <c r="R277" s="33">
        <v>7505745</v>
      </c>
      <c r="S277" s="33">
        <v>1663339</v>
      </c>
      <c r="T277" s="38">
        <f t="shared" si="70"/>
        <v>0.2216087810070819</v>
      </c>
      <c r="U277" s="38">
        <f t="shared" si="71"/>
        <v>-0.47328105968652068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13488136</v>
      </c>
      <c r="E278" s="33">
        <v>13488136</v>
      </c>
      <c r="F278" s="33">
        <v>9900116</v>
      </c>
      <c r="G278" s="38">
        <f t="shared" si="64"/>
        <v>0.73398696454424839</v>
      </c>
      <c r="H278" s="33">
        <v>7980193</v>
      </c>
      <c r="I278" s="38">
        <f t="shared" si="65"/>
        <v>0.59164535410971542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17880309</v>
      </c>
      <c r="O278" s="38">
        <f t="shared" si="69"/>
        <v>1.3256323186539638</v>
      </c>
      <c r="P278" s="33">
        <v>8896330</v>
      </c>
      <c r="Q278" s="33">
        <v>21413982</v>
      </c>
      <c r="R278" s="33">
        <v>21413982</v>
      </c>
      <c r="S278" s="33">
        <v>4000437</v>
      </c>
      <c r="T278" s="38">
        <f t="shared" si="70"/>
        <v>0.18681425061438831</v>
      </c>
      <c r="U278" s="38">
        <f t="shared" si="71"/>
        <v>-0.10297920603215038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5984940</v>
      </c>
      <c r="E279" s="33">
        <v>5984940</v>
      </c>
      <c r="F279" s="33">
        <v>755605</v>
      </c>
      <c r="G279" s="38">
        <f t="shared" si="64"/>
        <v>0.12625105681928306</v>
      </c>
      <c r="H279" s="33">
        <v>1326457</v>
      </c>
      <c r="I279" s="38">
        <f t="shared" si="65"/>
        <v>0.22163246415168741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2082062</v>
      </c>
      <c r="O279" s="38">
        <f t="shared" si="69"/>
        <v>0.34788352097097047</v>
      </c>
      <c r="P279" s="33">
        <v>410447</v>
      </c>
      <c r="Q279" s="33">
        <v>4558686</v>
      </c>
      <c r="R279" s="33">
        <v>4558686</v>
      </c>
      <c r="S279" s="33">
        <v>-798481</v>
      </c>
      <c r="T279" s="38">
        <f t="shared" si="70"/>
        <v>-0.17515595502739167</v>
      </c>
      <c r="U279" s="38">
        <f t="shared" si="71"/>
        <v>2.2317375934042643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1957576</v>
      </c>
      <c r="E280" s="33">
        <v>1957576</v>
      </c>
      <c r="F280" s="33">
        <v>369488</v>
      </c>
      <c r="G280" s="38">
        <f t="shared" si="64"/>
        <v>0.18874771656375028</v>
      </c>
      <c r="H280" s="33">
        <v>363417</v>
      </c>
      <c r="I280" s="38">
        <f t="shared" si="65"/>
        <v>0.1856464321180889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732905</v>
      </c>
      <c r="O280" s="38">
        <f t="shared" si="69"/>
        <v>0.37439414868183918</v>
      </c>
      <c r="P280" s="33">
        <v>582778</v>
      </c>
      <c r="Q280" s="33">
        <v>1406908</v>
      </c>
      <c r="R280" s="33">
        <v>1406908</v>
      </c>
      <c r="S280" s="33">
        <v>582778</v>
      </c>
      <c r="T280" s="38">
        <f t="shared" si="70"/>
        <v>0.41422609012103134</v>
      </c>
      <c r="U280" s="38">
        <f t="shared" si="71"/>
        <v>-0.37640576686148075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2299276</v>
      </c>
      <c r="E281" s="33">
        <v>2299276</v>
      </c>
      <c r="F281" s="33">
        <v>641732</v>
      </c>
      <c r="G281" s="38">
        <f t="shared" si="64"/>
        <v>0.27910176942654991</v>
      </c>
      <c r="H281" s="33">
        <v>604351</v>
      </c>
      <c r="I281" s="38">
        <f t="shared" si="65"/>
        <v>0.26284404308138737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1246083</v>
      </c>
      <c r="O281" s="38">
        <f t="shared" si="69"/>
        <v>0.54194581250793727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6133394</v>
      </c>
      <c r="E282" s="33">
        <v>6133394</v>
      </c>
      <c r="F282" s="33">
        <v>2941636</v>
      </c>
      <c r="G282" s="38">
        <f t="shared" si="64"/>
        <v>0.47960982125068113</v>
      </c>
      <c r="H282" s="33">
        <v>692153</v>
      </c>
      <c r="I282" s="38">
        <f t="shared" si="65"/>
        <v>0.11284991637582716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3633789</v>
      </c>
      <c r="O282" s="38">
        <f t="shared" si="69"/>
        <v>0.59245973762650828</v>
      </c>
      <c r="P282" s="33">
        <v>3669586</v>
      </c>
      <c r="Q282" s="33">
        <v>4958000</v>
      </c>
      <c r="R282" s="33">
        <v>4958000</v>
      </c>
      <c r="S282" s="33">
        <v>2645188</v>
      </c>
      <c r="T282" s="38">
        <f t="shared" si="70"/>
        <v>0.53351916095199681</v>
      </c>
      <c r="U282" s="38">
        <f t="shared" si="71"/>
        <v>-0.81138117487912809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9117897</v>
      </c>
      <c r="E283" s="33">
        <v>9117897</v>
      </c>
      <c r="F283" s="33">
        <v>613036</v>
      </c>
      <c r="G283" s="38">
        <f t="shared" si="64"/>
        <v>6.7234363362516592E-2</v>
      </c>
      <c r="H283" s="33">
        <v>640050</v>
      </c>
      <c r="I283" s="38">
        <f t="shared" si="65"/>
        <v>7.019710795153751E-2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1253086</v>
      </c>
      <c r="O283" s="38">
        <f t="shared" si="69"/>
        <v>0.13743147131405412</v>
      </c>
      <c r="P283" s="33">
        <v>3731325</v>
      </c>
      <c r="Q283" s="33">
        <v>4324579</v>
      </c>
      <c r="R283" s="33">
        <v>4324579</v>
      </c>
      <c r="S283" s="33">
        <v>2642968</v>
      </c>
      <c r="T283" s="38">
        <f t="shared" si="70"/>
        <v>0.61115035706365872</v>
      </c>
      <c r="U283" s="38">
        <f t="shared" si="71"/>
        <v>-0.82846575948222145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52685053</v>
      </c>
      <c r="E285" s="34">
        <f>SUM(E276:E284)</f>
        <v>52685053</v>
      </c>
      <c r="F285" s="34">
        <f>SUM(F276:F284)</f>
        <v>17586037</v>
      </c>
      <c r="G285" s="39">
        <f t="shared" si="64"/>
        <v>0.33379556437003111</v>
      </c>
      <c r="H285" s="34">
        <f>SUM(H276:H284)</f>
        <v>14384298</v>
      </c>
      <c r="I285" s="39">
        <f t="shared" si="65"/>
        <v>0.27302426743311808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31970335</v>
      </c>
      <c r="O285" s="39">
        <f t="shared" si="69"/>
        <v>0.60681983180314913</v>
      </c>
      <c r="P285" s="34">
        <f>SUM(P276:P284)</f>
        <v>22274311</v>
      </c>
      <c r="Q285" s="34">
        <f>SUM(Q276:Q284)</f>
        <v>48197961</v>
      </c>
      <c r="R285" s="34">
        <f>SUM(R276:R284)</f>
        <v>48197961</v>
      </c>
      <c r="S285" s="34">
        <f>SUM(S276:S284)</f>
        <v>11590673</v>
      </c>
      <c r="T285" s="39">
        <f t="shared" si="70"/>
        <v>0.24048056721735594</v>
      </c>
      <c r="U285" s="39">
        <f t="shared" si="71"/>
        <v>-0.35422029440102543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11690386</v>
      </c>
      <c r="E286" s="33">
        <v>11690386</v>
      </c>
      <c r="F286" s="33">
        <v>1188059</v>
      </c>
      <c r="G286" s="38">
        <f t="shared" si="64"/>
        <v>0.10162701214485133</v>
      </c>
      <c r="H286" s="33">
        <v>1794678</v>
      </c>
      <c r="I286" s="38">
        <f t="shared" si="65"/>
        <v>0.15351742876582519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2982737</v>
      </c>
      <c r="O286" s="38">
        <f t="shared" si="69"/>
        <v>0.25514444091067651</v>
      </c>
      <c r="P286" s="33">
        <v>-654471</v>
      </c>
      <c r="Q286" s="33">
        <v>11973500</v>
      </c>
      <c r="R286" s="33">
        <v>11973500</v>
      </c>
      <c r="S286" s="33">
        <v>-456721</v>
      </c>
      <c r="T286" s="38">
        <f t="shared" si="70"/>
        <v>-3.8144318703804234E-2</v>
      </c>
      <c r="U286" s="38">
        <f t="shared" si="71"/>
        <v>-3.7421810897656274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5016603</v>
      </c>
      <c r="E287" s="33">
        <v>5016603</v>
      </c>
      <c r="F287" s="33">
        <v>666157</v>
      </c>
      <c r="G287" s="38">
        <f t="shared" si="64"/>
        <v>0.13279045601176734</v>
      </c>
      <c r="H287" s="33">
        <v>-7939059</v>
      </c>
      <c r="I287" s="38">
        <f t="shared" si="65"/>
        <v>-1.5825567620160494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-7272902</v>
      </c>
      <c r="O287" s="38">
        <f t="shared" si="69"/>
        <v>-1.4497663060042822</v>
      </c>
      <c r="P287" s="33">
        <v>1420826</v>
      </c>
      <c r="Q287" s="33">
        <v>4886687</v>
      </c>
      <c r="R287" s="33">
        <v>4886687</v>
      </c>
      <c r="S287" s="33">
        <v>620349</v>
      </c>
      <c r="T287" s="38">
        <f t="shared" si="70"/>
        <v>0.1269467432638923</v>
      </c>
      <c r="U287" s="38">
        <f t="shared" si="71"/>
        <v>-6.5876363467447812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13481253</v>
      </c>
      <c r="E288" s="33">
        <v>13481253</v>
      </c>
      <c r="F288" s="33">
        <v>2092250</v>
      </c>
      <c r="G288" s="38">
        <f t="shared" si="64"/>
        <v>0.15519699837989837</v>
      </c>
      <c r="H288" s="33">
        <v>2099170</v>
      </c>
      <c r="I288" s="38">
        <f t="shared" si="65"/>
        <v>0.15571030378259351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4191420</v>
      </c>
      <c r="O288" s="38">
        <f t="shared" si="69"/>
        <v>0.31090730216249185</v>
      </c>
      <c r="P288" s="33">
        <v>5204372</v>
      </c>
      <c r="Q288" s="33">
        <v>14873318</v>
      </c>
      <c r="R288" s="33">
        <v>14873318</v>
      </c>
      <c r="S288" s="33">
        <v>2681948</v>
      </c>
      <c r="T288" s="38">
        <f t="shared" si="70"/>
        <v>0.18031941494157525</v>
      </c>
      <c r="U288" s="38">
        <f t="shared" si="71"/>
        <v>-0.59665258363545104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10433334</v>
      </c>
      <c r="E289" s="33">
        <v>10433334</v>
      </c>
      <c r="F289" s="33">
        <v>1575175</v>
      </c>
      <c r="G289" s="38">
        <f t="shared" si="64"/>
        <v>0.15097522996963386</v>
      </c>
      <c r="H289" s="33">
        <v>1565654</v>
      </c>
      <c r="I289" s="38">
        <f t="shared" si="65"/>
        <v>0.15006267411740101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3140829</v>
      </c>
      <c r="O289" s="38">
        <f t="shared" si="69"/>
        <v>0.3010379040870349</v>
      </c>
      <c r="P289" s="33">
        <v>3067511</v>
      </c>
      <c r="Q289" s="33">
        <v>8247158</v>
      </c>
      <c r="R289" s="33">
        <v>8247158</v>
      </c>
      <c r="S289" s="33">
        <v>1539759</v>
      </c>
      <c r="T289" s="38">
        <f t="shared" si="70"/>
        <v>0.18670177047656902</v>
      </c>
      <c r="U289" s="38">
        <f t="shared" si="71"/>
        <v>-0.48960117828428329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38512500</v>
      </c>
      <c r="E290" s="33">
        <v>38512500</v>
      </c>
      <c r="F290" s="33">
        <v>10306161</v>
      </c>
      <c r="G290" s="38">
        <f t="shared" si="64"/>
        <v>0.26760560856864657</v>
      </c>
      <c r="H290" s="33">
        <v>10349860</v>
      </c>
      <c r="I290" s="38">
        <f t="shared" si="65"/>
        <v>0.26874027913015253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20656021</v>
      </c>
      <c r="O290" s="38">
        <f t="shared" si="69"/>
        <v>0.5363458876987991</v>
      </c>
      <c r="P290" s="33">
        <v>18803018</v>
      </c>
      <c r="Q290" s="33">
        <v>37299674</v>
      </c>
      <c r="R290" s="33">
        <v>37299674</v>
      </c>
      <c r="S290" s="33">
        <v>9389504</v>
      </c>
      <c r="T290" s="38">
        <f t="shared" si="70"/>
        <v>0.25173152987878661</v>
      </c>
      <c r="U290" s="38">
        <f t="shared" si="71"/>
        <v>-0.44956389447693978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79134076</v>
      </c>
      <c r="E292" s="34">
        <f>SUM(E286:E291)</f>
        <v>79134076</v>
      </c>
      <c r="F292" s="34">
        <f>SUM(F286:F291)</f>
        <v>15827802</v>
      </c>
      <c r="G292" s="39">
        <f t="shared" si="64"/>
        <v>0.20001246997563982</v>
      </c>
      <c r="H292" s="34">
        <f>SUM(H286:H291)</f>
        <v>7870303</v>
      </c>
      <c r="I292" s="39">
        <f t="shared" si="65"/>
        <v>9.9455296603197837E-2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23698105</v>
      </c>
      <c r="O292" s="39">
        <f t="shared" si="69"/>
        <v>0.29946776657883767</v>
      </c>
      <c r="P292" s="34">
        <f>SUM(P286:P291)</f>
        <v>27841256</v>
      </c>
      <c r="Q292" s="34">
        <f>SUM(Q286:Q291)</f>
        <v>77280337</v>
      </c>
      <c r="R292" s="34">
        <f>SUM(R286:R291)</f>
        <v>77280337</v>
      </c>
      <c r="S292" s="34">
        <f>SUM(S286:S291)</f>
        <v>13774839</v>
      </c>
      <c r="T292" s="39">
        <f t="shared" si="70"/>
        <v>0.1782450689882473</v>
      </c>
      <c r="U292" s="39">
        <f t="shared" si="71"/>
        <v>-0.71731508808366984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70591822</v>
      </c>
      <c r="E293" s="33">
        <v>70591822</v>
      </c>
      <c r="F293" s="33">
        <v>17701980</v>
      </c>
      <c r="G293" s="38">
        <f t="shared" si="64"/>
        <v>0.25076530819674836</v>
      </c>
      <c r="H293" s="33">
        <v>17164717</v>
      </c>
      <c r="I293" s="38">
        <f t="shared" si="65"/>
        <v>0.24315446908283511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34866697</v>
      </c>
      <c r="O293" s="38">
        <f t="shared" si="69"/>
        <v>0.49391977727958347</v>
      </c>
      <c r="P293" s="33">
        <v>32728035</v>
      </c>
      <c r="Q293" s="33">
        <v>66004275</v>
      </c>
      <c r="R293" s="33">
        <v>66004275</v>
      </c>
      <c r="S293" s="33">
        <v>16240388</v>
      </c>
      <c r="T293" s="38">
        <f t="shared" si="70"/>
        <v>0.24605054748347741</v>
      </c>
      <c r="U293" s="38">
        <f t="shared" si="71"/>
        <v>-0.47553475178085092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9685863</v>
      </c>
      <c r="E294" s="33">
        <v>9685863</v>
      </c>
      <c r="F294" s="33">
        <v>5114227</v>
      </c>
      <c r="G294" s="38">
        <f t="shared" si="64"/>
        <v>0.52800942982571608</v>
      </c>
      <c r="H294" s="33">
        <v>5180181</v>
      </c>
      <c r="I294" s="38">
        <f t="shared" si="65"/>
        <v>0.53481873530525881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10294408</v>
      </c>
      <c r="O294" s="38">
        <f t="shared" si="69"/>
        <v>1.062828165130975</v>
      </c>
      <c r="P294" s="33">
        <v>8693381</v>
      </c>
      <c r="Q294" s="33">
        <v>17631251</v>
      </c>
      <c r="R294" s="33">
        <v>17631251</v>
      </c>
      <c r="S294" s="33">
        <v>4746679</v>
      </c>
      <c r="T294" s="38">
        <f t="shared" si="70"/>
        <v>0.26921963733600074</v>
      </c>
      <c r="U294" s="38">
        <f t="shared" si="71"/>
        <v>-0.40412355100967046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12120967</v>
      </c>
      <c r="E295" s="33">
        <v>12120967</v>
      </c>
      <c r="F295" s="33">
        <v>2288957</v>
      </c>
      <c r="G295" s="38">
        <f t="shared" si="64"/>
        <v>0.18884277137294408</v>
      </c>
      <c r="H295" s="33">
        <v>2298729</v>
      </c>
      <c r="I295" s="38">
        <f t="shared" si="65"/>
        <v>0.18964897767645106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4587686</v>
      </c>
      <c r="O295" s="38">
        <f t="shared" si="69"/>
        <v>0.37849174904939514</v>
      </c>
      <c r="P295" s="33">
        <v>3157273</v>
      </c>
      <c r="Q295" s="33">
        <v>8148162</v>
      </c>
      <c r="R295" s="33">
        <v>8148162</v>
      </c>
      <c r="S295" s="33">
        <v>1229113</v>
      </c>
      <c r="T295" s="38">
        <f t="shared" si="70"/>
        <v>0.15084542992640548</v>
      </c>
      <c r="U295" s="38">
        <f t="shared" si="71"/>
        <v>-0.27192580432544156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10948931</v>
      </c>
      <c r="E296" s="33">
        <v>10948931</v>
      </c>
      <c r="F296" s="33">
        <v>4459079</v>
      </c>
      <c r="G296" s="38">
        <f t="shared" si="64"/>
        <v>0.40726158562877052</v>
      </c>
      <c r="H296" s="33">
        <v>2916423</v>
      </c>
      <c r="I296" s="38">
        <f t="shared" si="65"/>
        <v>0.26636600413318889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7375502</v>
      </c>
      <c r="O296" s="38">
        <f t="shared" si="69"/>
        <v>0.67362758976195936</v>
      </c>
      <c r="P296" s="33">
        <v>7977719</v>
      </c>
      <c r="Q296" s="33">
        <v>12521530</v>
      </c>
      <c r="R296" s="33">
        <v>12521530</v>
      </c>
      <c r="S296" s="33">
        <v>3678415</v>
      </c>
      <c r="T296" s="38">
        <f t="shared" si="70"/>
        <v>0.29376721534828409</v>
      </c>
      <c r="U296" s="38">
        <f t="shared" si="71"/>
        <v>-0.63442896396827209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103347583</v>
      </c>
      <c r="E298" s="34">
        <f>SUM(E293:E297)</f>
        <v>103347583</v>
      </c>
      <c r="F298" s="34">
        <f>SUM(F293:F297)</f>
        <v>29564243</v>
      </c>
      <c r="G298" s="39">
        <f t="shared" si="64"/>
        <v>0.28606612890017952</v>
      </c>
      <c r="H298" s="34">
        <f>SUM(H293:H297)</f>
        <v>27560050</v>
      </c>
      <c r="I298" s="39">
        <f t="shared" si="65"/>
        <v>0.26667338703025112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57124293</v>
      </c>
      <c r="O298" s="39">
        <f t="shared" si="69"/>
        <v>0.55273951593043058</v>
      </c>
      <c r="P298" s="34">
        <f>SUM(P293:P297)</f>
        <v>52556408</v>
      </c>
      <c r="Q298" s="34">
        <f>SUM(Q293:Q297)</f>
        <v>104305218</v>
      </c>
      <c r="R298" s="34">
        <f>SUM(R293:R297)</f>
        <v>104305218</v>
      </c>
      <c r="S298" s="34">
        <f>SUM(S293:S297)</f>
        <v>25894595</v>
      </c>
      <c r="T298" s="39">
        <f t="shared" si="70"/>
        <v>0.24825790594675715</v>
      </c>
      <c r="U298" s="39">
        <f t="shared" si="71"/>
        <v>-0.47561009116148123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364884120</v>
      </c>
      <c r="E299" s="34">
        <f>SUM(E263:E266,E268:E274,E276:E284,E286:E291,E293:E297)</f>
        <v>364884120</v>
      </c>
      <c r="F299" s="34">
        <f>SUM(F263:F266,F268:F274,F276:F284,F286:F291,F293:F297)</f>
        <v>95983188</v>
      </c>
      <c r="G299" s="39">
        <f t="shared" si="64"/>
        <v>0.26305115169166582</v>
      </c>
      <c r="H299" s="34">
        <f>SUM(H263:H266,H268:H274,H276:H284,H286:H291,H293:H297)</f>
        <v>80420685</v>
      </c>
      <c r="I299" s="39">
        <f t="shared" si="65"/>
        <v>0.22040061650257622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176403873</v>
      </c>
      <c r="O299" s="39">
        <f t="shared" si="69"/>
        <v>0.48345176819424207</v>
      </c>
      <c r="P299" s="34">
        <f>SUM(P263:P266,P268:P274,P276:P284,P286:P291,P293:P297)</f>
        <v>167013044</v>
      </c>
      <c r="Q299" s="34">
        <f>SUM(Q263:Q266,Q268:Q274,Q276:Q284,Q286:Q291,Q293:Q297)</f>
        <v>316169976</v>
      </c>
      <c r="R299" s="34">
        <f>SUM(R263:R266,R268:R274,R276:R284,R286:R291,R293:R297)</f>
        <v>316169976</v>
      </c>
      <c r="S299" s="34">
        <f>SUM(S263:S266,S268:S274,S276:S284,S286:S291,S293:S297)</f>
        <v>83215238</v>
      </c>
      <c r="T299" s="39">
        <f t="shared" si="70"/>
        <v>0.26319778700302648</v>
      </c>
      <c r="U299" s="39">
        <f t="shared" si="71"/>
        <v>-0.51847662270020067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1827568973</v>
      </c>
      <c r="E302" s="33">
        <v>1827568973</v>
      </c>
      <c r="F302" s="33">
        <v>502252682</v>
      </c>
      <c r="G302" s="38">
        <f t="shared" ref="G302:G339" si="72">IF(($D302     =0),0,($F302     /$D302     ))</f>
        <v>0.27482009676249852</v>
      </c>
      <c r="H302" s="33">
        <v>469260567</v>
      </c>
      <c r="I302" s="38">
        <f t="shared" ref="I302:I339" si="73">IF(($D302     =0),0,($H302     /$D302     ))</f>
        <v>0.25676763719056639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971513249</v>
      </c>
      <c r="O302" s="38">
        <f t="shared" ref="O302:O339" si="77">IF(($D302     =0),0,($N302     /$D302     ))</f>
        <v>0.53158773395306491</v>
      </c>
      <c r="P302" s="33">
        <v>949906572</v>
      </c>
      <c r="Q302" s="33">
        <v>1771133492</v>
      </c>
      <c r="R302" s="33">
        <v>1771133492</v>
      </c>
      <c r="S302" s="33">
        <v>426936571</v>
      </c>
      <c r="T302" s="38">
        <f t="shared" ref="T302:T339" si="78">IF(($Q302     =0),0,($S302     /$Q302     ))</f>
        <v>0.24105273426786963</v>
      </c>
      <c r="U302" s="38">
        <f t="shared" ref="U302:U339" si="79">IF(($P302     =0),0,(($H302     /$P302     )-1))</f>
        <v>-0.50599292516527616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1827568973</v>
      </c>
      <c r="E303" s="34">
        <f>E302</f>
        <v>1827568973</v>
      </c>
      <c r="F303" s="34">
        <f>F302</f>
        <v>502252682</v>
      </c>
      <c r="G303" s="39">
        <f t="shared" si="72"/>
        <v>0.27482009676249852</v>
      </c>
      <c r="H303" s="34">
        <f>H302</f>
        <v>469260567</v>
      </c>
      <c r="I303" s="39">
        <f t="shared" si="73"/>
        <v>0.25676763719056639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971513249</v>
      </c>
      <c r="O303" s="39">
        <f t="shared" si="77"/>
        <v>0.53158773395306491</v>
      </c>
      <c r="P303" s="34">
        <f>P302</f>
        <v>949906572</v>
      </c>
      <c r="Q303" s="34">
        <f>Q302</f>
        <v>1771133492</v>
      </c>
      <c r="R303" s="34">
        <f>R302</f>
        <v>1771133492</v>
      </c>
      <c r="S303" s="34">
        <f>S302</f>
        <v>426936571</v>
      </c>
      <c r="T303" s="39">
        <f t="shared" si="78"/>
        <v>0.24105273426786963</v>
      </c>
      <c r="U303" s="39">
        <f t="shared" si="79"/>
        <v>-0.50599292516527616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20786871</v>
      </c>
      <c r="E304" s="33">
        <v>20786871</v>
      </c>
      <c r="F304" s="33">
        <v>5352324</v>
      </c>
      <c r="G304" s="38">
        <f t="shared" si="72"/>
        <v>0.25748579475958649</v>
      </c>
      <c r="H304" s="33">
        <v>5323721</v>
      </c>
      <c r="I304" s="38">
        <f t="shared" si="73"/>
        <v>0.25610978198690892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10676045</v>
      </c>
      <c r="O304" s="38">
        <f t="shared" si="77"/>
        <v>0.51359557674649547</v>
      </c>
      <c r="P304" s="33">
        <v>9757530</v>
      </c>
      <c r="Q304" s="33">
        <v>18884845</v>
      </c>
      <c r="R304" s="33">
        <v>18884845</v>
      </c>
      <c r="S304" s="33">
        <v>4968568</v>
      </c>
      <c r="T304" s="38">
        <f t="shared" si="78"/>
        <v>0.26309816151522558</v>
      </c>
      <c r="U304" s="38">
        <f t="shared" si="79"/>
        <v>-0.45439870541007821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21032350</v>
      </c>
      <c r="E305" s="33">
        <v>21032350</v>
      </c>
      <c r="F305" s="33">
        <v>3198862</v>
      </c>
      <c r="G305" s="38">
        <f t="shared" si="72"/>
        <v>0.15209246708047366</v>
      </c>
      <c r="H305" s="33">
        <v>8523480</v>
      </c>
      <c r="I305" s="38">
        <f t="shared" si="73"/>
        <v>0.40525571322272597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11722342</v>
      </c>
      <c r="O305" s="38">
        <f t="shared" si="77"/>
        <v>0.55734818030319955</v>
      </c>
      <c r="P305" s="33">
        <v>6758218</v>
      </c>
      <c r="Q305" s="33">
        <v>19435160</v>
      </c>
      <c r="R305" s="33">
        <v>19435160</v>
      </c>
      <c r="S305" s="33">
        <v>4068524</v>
      </c>
      <c r="T305" s="38">
        <f t="shared" si="78"/>
        <v>0.20933833320641559</v>
      </c>
      <c r="U305" s="38">
        <f t="shared" si="79"/>
        <v>0.26120228734852891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25091000</v>
      </c>
      <c r="E306" s="33">
        <v>25286319</v>
      </c>
      <c r="F306" s="33">
        <v>6556716</v>
      </c>
      <c r="G306" s="38">
        <f t="shared" si="72"/>
        <v>0.26131744450201266</v>
      </c>
      <c r="H306" s="33">
        <v>6718590</v>
      </c>
      <c r="I306" s="38">
        <f t="shared" si="73"/>
        <v>0.26776892112709738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13275306</v>
      </c>
      <c r="O306" s="38">
        <f t="shared" si="77"/>
        <v>0.52908636562911004</v>
      </c>
      <c r="P306" s="33">
        <v>11945887</v>
      </c>
      <c r="Q306" s="33">
        <v>29122000</v>
      </c>
      <c r="R306" s="33">
        <v>29122000</v>
      </c>
      <c r="S306" s="33">
        <v>5946311</v>
      </c>
      <c r="T306" s="38">
        <f t="shared" si="78"/>
        <v>0.20418621660600234</v>
      </c>
      <c r="U306" s="38">
        <f t="shared" si="79"/>
        <v>-0.43758131982999671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102379279</v>
      </c>
      <c r="E307" s="33">
        <v>103779279</v>
      </c>
      <c r="F307" s="33">
        <v>29257479</v>
      </c>
      <c r="G307" s="38">
        <f t="shared" si="72"/>
        <v>0.28577539601543783</v>
      </c>
      <c r="H307" s="33">
        <v>21451732</v>
      </c>
      <c r="I307" s="38">
        <f t="shared" si="73"/>
        <v>0.20953196984323361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50709211</v>
      </c>
      <c r="O307" s="38">
        <f t="shared" si="77"/>
        <v>0.49530736585867147</v>
      </c>
      <c r="P307" s="33">
        <v>55948050</v>
      </c>
      <c r="Q307" s="33">
        <v>103628950</v>
      </c>
      <c r="R307" s="33">
        <v>103628950</v>
      </c>
      <c r="S307" s="33">
        <v>27113710</v>
      </c>
      <c r="T307" s="38">
        <f t="shared" si="78"/>
        <v>0.26164223414403021</v>
      </c>
      <c r="U307" s="38">
        <f t="shared" si="79"/>
        <v>-0.61657766445836804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46625151</v>
      </c>
      <c r="E308" s="33">
        <v>48925151</v>
      </c>
      <c r="F308" s="33">
        <v>14394233</v>
      </c>
      <c r="G308" s="38">
        <f t="shared" si="72"/>
        <v>0.30872249614805536</v>
      </c>
      <c r="H308" s="33">
        <v>13382705</v>
      </c>
      <c r="I308" s="38">
        <f t="shared" si="73"/>
        <v>0.2870275958999039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27776938</v>
      </c>
      <c r="O308" s="38">
        <f t="shared" si="77"/>
        <v>0.59575009204795926</v>
      </c>
      <c r="P308" s="33">
        <v>27818225</v>
      </c>
      <c r="Q308" s="33">
        <v>43090283</v>
      </c>
      <c r="R308" s="33">
        <v>43090283</v>
      </c>
      <c r="S308" s="33">
        <v>13913736</v>
      </c>
      <c r="T308" s="38">
        <f t="shared" si="78"/>
        <v>0.32289729914282533</v>
      </c>
      <c r="U308" s="38">
        <f t="shared" si="79"/>
        <v>-0.51892311605071861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215914651</v>
      </c>
      <c r="E310" s="34">
        <f>SUM(E304:E309)</f>
        <v>219809970</v>
      </c>
      <c r="F310" s="34">
        <f>SUM(F304:F309)</f>
        <v>58759614</v>
      </c>
      <c r="G310" s="39">
        <f t="shared" si="72"/>
        <v>0.27214278293694855</v>
      </c>
      <c r="H310" s="34">
        <f>SUM(H304:H309)</f>
        <v>55400228</v>
      </c>
      <c r="I310" s="39">
        <f t="shared" si="73"/>
        <v>0.25658392213504772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114159842</v>
      </c>
      <c r="O310" s="39">
        <f t="shared" si="77"/>
        <v>0.52872670507199626</v>
      </c>
      <c r="P310" s="34">
        <f>SUM(P304:P309)</f>
        <v>112227910</v>
      </c>
      <c r="Q310" s="34">
        <f>SUM(Q304:Q309)</f>
        <v>214161238</v>
      </c>
      <c r="R310" s="34">
        <f>SUM(R304:R309)</f>
        <v>214161238</v>
      </c>
      <c r="S310" s="34">
        <f>SUM(S304:S309)</f>
        <v>56010849</v>
      </c>
      <c r="T310" s="39">
        <f t="shared" si="78"/>
        <v>0.26153588540611628</v>
      </c>
      <c r="U310" s="39">
        <f t="shared" si="79"/>
        <v>-0.50635962123860279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27094793</v>
      </c>
      <c r="E311" s="33">
        <v>27094793</v>
      </c>
      <c r="F311" s="33">
        <v>8326192</v>
      </c>
      <c r="G311" s="38">
        <f t="shared" si="72"/>
        <v>0.30729860161692324</v>
      </c>
      <c r="H311" s="33">
        <v>8291863</v>
      </c>
      <c r="I311" s="38">
        <f t="shared" si="73"/>
        <v>0.30603160540846353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16618055</v>
      </c>
      <c r="O311" s="38">
        <f t="shared" si="77"/>
        <v>0.61333020702538676</v>
      </c>
      <c r="P311" s="33">
        <v>13762589</v>
      </c>
      <c r="Q311" s="33">
        <v>22691118</v>
      </c>
      <c r="R311" s="33">
        <v>22691118</v>
      </c>
      <c r="S311" s="33">
        <v>6905143</v>
      </c>
      <c r="T311" s="38">
        <f t="shared" si="78"/>
        <v>0.30431039140513039</v>
      </c>
      <c r="U311" s="38">
        <f t="shared" si="79"/>
        <v>-0.39750703882823213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186694707</v>
      </c>
      <c r="E312" s="33">
        <v>186694707</v>
      </c>
      <c r="F312" s="33">
        <v>47295137</v>
      </c>
      <c r="G312" s="38">
        <f t="shared" si="72"/>
        <v>0.25332875130734156</v>
      </c>
      <c r="H312" s="33">
        <v>62826647</v>
      </c>
      <c r="I312" s="38">
        <f t="shared" si="73"/>
        <v>0.33652077238590378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110121784</v>
      </c>
      <c r="O312" s="38">
        <f t="shared" si="77"/>
        <v>0.58984952369324539</v>
      </c>
      <c r="P312" s="33">
        <v>83166589</v>
      </c>
      <c r="Q312" s="33">
        <v>184159247</v>
      </c>
      <c r="R312" s="33">
        <v>184159247</v>
      </c>
      <c r="S312" s="33">
        <v>37495561</v>
      </c>
      <c r="T312" s="38">
        <f t="shared" si="78"/>
        <v>0.20360400908893811</v>
      </c>
      <c r="U312" s="38">
        <f t="shared" si="79"/>
        <v>-0.24456866927655285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121588674</v>
      </c>
      <c r="E313" s="33">
        <v>121588674</v>
      </c>
      <c r="F313" s="33">
        <v>42093628</v>
      </c>
      <c r="G313" s="38">
        <f t="shared" si="72"/>
        <v>0.34619694923229444</v>
      </c>
      <c r="H313" s="33">
        <v>29491406</v>
      </c>
      <c r="I313" s="38">
        <f t="shared" si="73"/>
        <v>0.2425506013824939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71585034</v>
      </c>
      <c r="O313" s="38">
        <f t="shared" si="77"/>
        <v>0.58874755061478834</v>
      </c>
      <c r="P313" s="33">
        <v>66785189</v>
      </c>
      <c r="Q313" s="33">
        <v>108264755</v>
      </c>
      <c r="R313" s="33">
        <v>108264755</v>
      </c>
      <c r="S313" s="33">
        <v>28306783</v>
      </c>
      <c r="T313" s="38">
        <f t="shared" si="78"/>
        <v>0.26145889306265924</v>
      </c>
      <c r="U313" s="38">
        <f t="shared" si="79"/>
        <v>-0.55841397708704543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64476200</v>
      </c>
      <c r="E314" s="33">
        <v>64476200</v>
      </c>
      <c r="F314" s="33">
        <v>20532107</v>
      </c>
      <c r="G314" s="38">
        <f t="shared" si="72"/>
        <v>0.31844474395203193</v>
      </c>
      <c r="H314" s="33">
        <v>17171288</v>
      </c>
      <c r="I314" s="38">
        <f t="shared" si="73"/>
        <v>0.26631978931760869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37703395</v>
      </c>
      <c r="O314" s="38">
        <f t="shared" si="77"/>
        <v>0.58476453326964062</v>
      </c>
      <c r="P314" s="33">
        <v>37661744</v>
      </c>
      <c r="Q314" s="33">
        <v>60230169</v>
      </c>
      <c r="R314" s="33">
        <v>60230169</v>
      </c>
      <c r="S314" s="33">
        <v>17869552</v>
      </c>
      <c r="T314" s="38">
        <f t="shared" si="78"/>
        <v>0.29668772803875082</v>
      </c>
      <c r="U314" s="38">
        <f t="shared" si="79"/>
        <v>-0.54406551114573976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37468858</v>
      </c>
      <c r="E315" s="33">
        <v>37920946</v>
      </c>
      <c r="F315" s="33">
        <v>13171002</v>
      </c>
      <c r="G315" s="38">
        <f t="shared" si="72"/>
        <v>0.35151863982617243</v>
      </c>
      <c r="H315" s="33">
        <v>11548551</v>
      </c>
      <c r="I315" s="38">
        <f t="shared" si="73"/>
        <v>0.30821732010086883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24719553</v>
      </c>
      <c r="O315" s="38">
        <f t="shared" si="77"/>
        <v>0.65973595992704126</v>
      </c>
      <c r="P315" s="33">
        <v>20852811</v>
      </c>
      <c r="Q315" s="33">
        <v>33222991</v>
      </c>
      <c r="R315" s="33">
        <v>33222991</v>
      </c>
      <c r="S315" s="33">
        <v>9552117</v>
      </c>
      <c r="T315" s="38">
        <f t="shared" si="78"/>
        <v>0.28751526315014803</v>
      </c>
      <c r="U315" s="38">
        <f t="shared" si="79"/>
        <v>-0.44618732697476615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437323232</v>
      </c>
      <c r="E317" s="34">
        <f>SUM(E311:E316)</f>
        <v>437775320</v>
      </c>
      <c r="F317" s="34">
        <f>SUM(F311:F316)</f>
        <v>131418066</v>
      </c>
      <c r="G317" s="39">
        <f t="shared" si="72"/>
        <v>0.30050556747005841</v>
      </c>
      <c r="H317" s="34">
        <f>SUM(H311:H316)</f>
        <v>129329755</v>
      </c>
      <c r="I317" s="39">
        <f t="shared" si="73"/>
        <v>0.29573035580236451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260747821</v>
      </c>
      <c r="O317" s="39">
        <f t="shared" si="77"/>
        <v>0.59623592327242292</v>
      </c>
      <c r="P317" s="34">
        <f>SUM(P311:P316)</f>
        <v>222228922</v>
      </c>
      <c r="Q317" s="34">
        <f>SUM(Q311:Q316)</f>
        <v>408568280</v>
      </c>
      <c r="R317" s="34">
        <f>SUM(R311:R316)</f>
        <v>408568280</v>
      </c>
      <c r="S317" s="34">
        <f>SUM(S311:S316)</f>
        <v>100129156</v>
      </c>
      <c r="T317" s="39">
        <f t="shared" si="78"/>
        <v>0.24507324944560063</v>
      </c>
      <c r="U317" s="39">
        <f t="shared" si="79"/>
        <v>-0.41803364820354028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50276597</v>
      </c>
      <c r="E318" s="33">
        <v>50276597</v>
      </c>
      <c r="F318" s="33">
        <v>12010173</v>
      </c>
      <c r="G318" s="38">
        <f t="shared" si="72"/>
        <v>0.2388819792238524</v>
      </c>
      <c r="H318" s="33">
        <v>12947703</v>
      </c>
      <c r="I318" s="38">
        <f t="shared" si="73"/>
        <v>0.25752942268546936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24957876</v>
      </c>
      <c r="O318" s="38">
        <f t="shared" si="77"/>
        <v>0.49641140190932176</v>
      </c>
      <c r="P318" s="33">
        <v>18284729</v>
      </c>
      <c r="Q318" s="33">
        <v>47430752</v>
      </c>
      <c r="R318" s="33">
        <v>47430752</v>
      </c>
      <c r="S318" s="33">
        <v>9035085</v>
      </c>
      <c r="T318" s="38">
        <f t="shared" si="78"/>
        <v>0.19049002216958313</v>
      </c>
      <c r="U318" s="38">
        <f t="shared" si="79"/>
        <v>-0.29188433692399818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94124886</v>
      </c>
      <c r="E319" s="33">
        <v>94124886</v>
      </c>
      <c r="F319" s="33">
        <v>27166010</v>
      </c>
      <c r="G319" s="38">
        <f t="shared" si="72"/>
        <v>0.28861665766054684</v>
      </c>
      <c r="H319" s="33">
        <v>25634701</v>
      </c>
      <c r="I319" s="38">
        <f t="shared" si="73"/>
        <v>0.27234775083817897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52800711</v>
      </c>
      <c r="O319" s="38">
        <f t="shared" si="77"/>
        <v>0.56096440849872586</v>
      </c>
      <c r="P319" s="33">
        <v>52013870</v>
      </c>
      <c r="Q319" s="33">
        <v>90743533</v>
      </c>
      <c r="R319" s="33">
        <v>90743533</v>
      </c>
      <c r="S319" s="33">
        <v>24372850</v>
      </c>
      <c r="T319" s="38">
        <f t="shared" si="78"/>
        <v>0.26859049007933161</v>
      </c>
      <c r="U319" s="38">
        <f t="shared" si="79"/>
        <v>-0.50715643731181703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21314400</v>
      </c>
      <c r="E320" s="33">
        <v>21314400</v>
      </c>
      <c r="F320" s="33">
        <v>6285555</v>
      </c>
      <c r="G320" s="38">
        <f t="shared" si="72"/>
        <v>0.29489711181173289</v>
      </c>
      <c r="H320" s="33">
        <v>5901559</v>
      </c>
      <c r="I320" s="38">
        <f t="shared" si="73"/>
        <v>0.27688131028788049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12187114</v>
      </c>
      <c r="O320" s="38">
        <f t="shared" si="77"/>
        <v>0.57177842209961338</v>
      </c>
      <c r="P320" s="33">
        <v>10574933</v>
      </c>
      <c r="Q320" s="33">
        <v>19040700</v>
      </c>
      <c r="R320" s="33">
        <v>19040700</v>
      </c>
      <c r="S320" s="33">
        <v>5269409</v>
      </c>
      <c r="T320" s="38">
        <f t="shared" si="78"/>
        <v>0.27674449993960304</v>
      </c>
      <c r="U320" s="38">
        <f t="shared" si="79"/>
        <v>-0.44192941931641549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16577815</v>
      </c>
      <c r="E321" s="33">
        <v>16577814</v>
      </c>
      <c r="F321" s="33">
        <v>4163960</v>
      </c>
      <c r="G321" s="38">
        <f t="shared" si="72"/>
        <v>0.25117664782723176</v>
      </c>
      <c r="H321" s="33">
        <v>4073510</v>
      </c>
      <c r="I321" s="38">
        <f t="shared" si="73"/>
        <v>0.24572056088211866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8237470</v>
      </c>
      <c r="O321" s="38">
        <f t="shared" si="77"/>
        <v>0.49689720870935039</v>
      </c>
      <c r="P321" s="33">
        <v>5495128</v>
      </c>
      <c r="Q321" s="33">
        <v>10416259</v>
      </c>
      <c r="R321" s="33">
        <v>10416259</v>
      </c>
      <c r="S321" s="33">
        <v>2720850</v>
      </c>
      <c r="T321" s="38">
        <f t="shared" si="78"/>
        <v>0.26121182278589655</v>
      </c>
      <c r="U321" s="38">
        <f t="shared" si="79"/>
        <v>-0.25870516573954239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12427534</v>
      </c>
      <c r="E322" s="33">
        <v>12427534</v>
      </c>
      <c r="F322" s="33">
        <v>2053217</v>
      </c>
      <c r="G322" s="38">
        <f t="shared" si="72"/>
        <v>0.16521515853426755</v>
      </c>
      <c r="H322" s="33">
        <v>3121500</v>
      </c>
      <c r="I322" s="38">
        <f t="shared" si="73"/>
        <v>0.25117613840364467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5174717</v>
      </c>
      <c r="O322" s="38">
        <f t="shared" si="77"/>
        <v>0.41639129693791221</v>
      </c>
      <c r="P322" s="33">
        <v>6343531</v>
      </c>
      <c r="Q322" s="33">
        <v>12015000</v>
      </c>
      <c r="R322" s="33">
        <v>12015000</v>
      </c>
      <c r="S322" s="33">
        <v>2570991</v>
      </c>
      <c r="T322" s="38">
        <f t="shared" si="78"/>
        <v>0.21398177278401997</v>
      </c>
      <c r="U322" s="38">
        <f t="shared" si="79"/>
        <v>-0.50792389916593772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194721232</v>
      </c>
      <c r="E323" s="34">
        <f>SUM(E318:E322)</f>
        <v>194721231</v>
      </c>
      <c r="F323" s="34">
        <f>SUM(F318:F322)</f>
        <v>51678915</v>
      </c>
      <c r="G323" s="39">
        <f t="shared" si="72"/>
        <v>0.26539948658500684</v>
      </c>
      <c r="H323" s="34">
        <f>SUM(H318:H322)</f>
        <v>51678973</v>
      </c>
      <c r="I323" s="39">
        <f t="shared" si="73"/>
        <v>0.26539978444672124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103357888</v>
      </c>
      <c r="O323" s="39">
        <f t="shared" si="77"/>
        <v>0.53079927103172808</v>
      </c>
      <c r="P323" s="34">
        <f>SUM(P318:P322)</f>
        <v>92712191</v>
      </c>
      <c r="Q323" s="34">
        <f>SUM(Q318:Q322)</f>
        <v>179646244</v>
      </c>
      <c r="R323" s="34">
        <f>SUM(R318:R322)</f>
        <v>179646244</v>
      </c>
      <c r="S323" s="34">
        <f>SUM(S318:S322)</f>
        <v>43969185</v>
      </c>
      <c r="T323" s="39">
        <f t="shared" si="78"/>
        <v>0.24475426828294836</v>
      </c>
      <c r="U323" s="39">
        <f t="shared" si="79"/>
        <v>-0.44258708113154177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15577970</v>
      </c>
      <c r="E324" s="33">
        <v>15577970</v>
      </c>
      <c r="F324" s="33">
        <v>2230634</v>
      </c>
      <c r="G324" s="38">
        <f t="shared" si="72"/>
        <v>0.14319157117390777</v>
      </c>
      <c r="H324" s="33">
        <v>2139985</v>
      </c>
      <c r="I324" s="38">
        <f t="shared" si="73"/>
        <v>0.13737252029629021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4370619</v>
      </c>
      <c r="O324" s="38">
        <f t="shared" si="77"/>
        <v>0.28056409147019795</v>
      </c>
      <c r="P324" s="33">
        <v>3552594</v>
      </c>
      <c r="Q324" s="33">
        <v>14536910</v>
      </c>
      <c r="R324" s="33">
        <v>14536910</v>
      </c>
      <c r="S324" s="33">
        <v>1768804</v>
      </c>
      <c r="T324" s="38">
        <f t="shared" si="78"/>
        <v>0.12167675248728925</v>
      </c>
      <c r="U324" s="38">
        <f t="shared" si="79"/>
        <v>-0.39762748008919679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27603423</v>
      </c>
      <c r="E325" s="33">
        <v>27603423</v>
      </c>
      <c r="F325" s="33">
        <v>9735497</v>
      </c>
      <c r="G325" s="38">
        <f t="shared" si="72"/>
        <v>0.35269165711803208</v>
      </c>
      <c r="H325" s="33">
        <v>7452859</v>
      </c>
      <c r="I325" s="38">
        <f t="shared" si="73"/>
        <v>0.26999763761182805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17188356</v>
      </c>
      <c r="O325" s="38">
        <f t="shared" si="77"/>
        <v>0.62268929472986012</v>
      </c>
      <c r="P325" s="33">
        <v>13984324</v>
      </c>
      <c r="Q325" s="33">
        <v>25578355</v>
      </c>
      <c r="R325" s="33">
        <v>25578355</v>
      </c>
      <c r="S325" s="33">
        <v>5930827</v>
      </c>
      <c r="T325" s="38">
        <f t="shared" si="78"/>
        <v>0.23186897671879211</v>
      </c>
      <c r="U325" s="38">
        <f t="shared" si="79"/>
        <v>-0.46705618376690927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107629845</v>
      </c>
      <c r="E326" s="33">
        <v>107629845</v>
      </c>
      <c r="F326" s="33">
        <v>21153918</v>
      </c>
      <c r="G326" s="38">
        <f t="shared" si="72"/>
        <v>0.19654323575398627</v>
      </c>
      <c r="H326" s="33">
        <v>21634160</v>
      </c>
      <c r="I326" s="38">
        <f t="shared" si="73"/>
        <v>0.2010052137490303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42788078</v>
      </c>
      <c r="O326" s="38">
        <f t="shared" si="77"/>
        <v>0.39754844950301654</v>
      </c>
      <c r="P326" s="33">
        <v>39031369</v>
      </c>
      <c r="Q326" s="33">
        <v>93834049</v>
      </c>
      <c r="R326" s="33">
        <v>93834049</v>
      </c>
      <c r="S326" s="33">
        <v>19554822</v>
      </c>
      <c r="T326" s="38">
        <f t="shared" si="78"/>
        <v>0.20839793452800912</v>
      </c>
      <c r="U326" s="38">
        <f t="shared" si="79"/>
        <v>-0.44572377156435383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157123849</v>
      </c>
      <c r="E327" s="33">
        <v>157123849</v>
      </c>
      <c r="F327" s="33">
        <v>49300101</v>
      </c>
      <c r="G327" s="38">
        <f t="shared" si="72"/>
        <v>0.31376586885928437</v>
      </c>
      <c r="H327" s="33">
        <v>44050307</v>
      </c>
      <c r="I327" s="38">
        <f t="shared" si="73"/>
        <v>0.28035404733497843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93350408</v>
      </c>
      <c r="O327" s="38">
        <f t="shared" si="77"/>
        <v>0.59411991619426274</v>
      </c>
      <c r="P327" s="33">
        <v>71774838</v>
      </c>
      <c r="Q327" s="33">
        <v>136779012</v>
      </c>
      <c r="R327" s="33">
        <v>136779012</v>
      </c>
      <c r="S327" s="33">
        <v>25788252</v>
      </c>
      <c r="T327" s="38">
        <f t="shared" si="78"/>
        <v>0.18853953996977255</v>
      </c>
      <c r="U327" s="38">
        <f t="shared" si="79"/>
        <v>-0.38627089621574628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30882300</v>
      </c>
      <c r="E328" s="33">
        <v>30882300</v>
      </c>
      <c r="F328" s="33">
        <v>21045116</v>
      </c>
      <c r="G328" s="38">
        <f t="shared" si="72"/>
        <v>0.68146206726830583</v>
      </c>
      <c r="H328" s="33">
        <v>88341</v>
      </c>
      <c r="I328" s="38">
        <f t="shared" si="73"/>
        <v>2.8605706181210598E-3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21133457</v>
      </c>
      <c r="O328" s="38">
        <f t="shared" si="77"/>
        <v>0.68432263788642689</v>
      </c>
      <c r="P328" s="33">
        <v>19252926</v>
      </c>
      <c r="Q328" s="33">
        <v>29161862</v>
      </c>
      <c r="R328" s="33">
        <v>29161862</v>
      </c>
      <c r="S328" s="33">
        <v>-93820</v>
      </c>
      <c r="T328" s="38">
        <f t="shared" si="78"/>
        <v>-3.2172156908224859E-3</v>
      </c>
      <c r="U328" s="38">
        <f t="shared" si="79"/>
        <v>-0.99541155458655994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67819458</v>
      </c>
      <c r="E329" s="33">
        <v>67819458</v>
      </c>
      <c r="F329" s="33">
        <v>13899910</v>
      </c>
      <c r="G329" s="38">
        <f t="shared" si="72"/>
        <v>0.20495460167198623</v>
      </c>
      <c r="H329" s="33">
        <v>22077579</v>
      </c>
      <c r="I329" s="38">
        <f t="shared" si="73"/>
        <v>0.32553458330498602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35977489</v>
      </c>
      <c r="O329" s="38">
        <f t="shared" si="77"/>
        <v>0.53048918497697228</v>
      </c>
      <c r="P329" s="33">
        <v>27140673</v>
      </c>
      <c r="Q329" s="33">
        <v>61892563</v>
      </c>
      <c r="R329" s="33">
        <v>61892563</v>
      </c>
      <c r="S329" s="33">
        <v>13098983</v>
      </c>
      <c r="T329" s="38">
        <f t="shared" si="78"/>
        <v>0.21164066189987962</v>
      </c>
      <c r="U329" s="38">
        <f t="shared" si="79"/>
        <v>-0.18655005349351506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49840014</v>
      </c>
      <c r="E330" s="33">
        <v>49840014</v>
      </c>
      <c r="F330" s="33">
        <v>21044783</v>
      </c>
      <c r="G330" s="38">
        <f t="shared" si="72"/>
        <v>0.42224673131111079</v>
      </c>
      <c r="H330" s="33">
        <v>10399131</v>
      </c>
      <c r="I330" s="38">
        <f t="shared" si="73"/>
        <v>0.20865024235346322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31443914</v>
      </c>
      <c r="O330" s="38">
        <f t="shared" si="77"/>
        <v>0.63089697366457398</v>
      </c>
      <c r="P330" s="33">
        <v>44416876</v>
      </c>
      <c r="Q330" s="33">
        <v>58152591</v>
      </c>
      <c r="R330" s="33">
        <v>58152591</v>
      </c>
      <c r="S330" s="33">
        <v>7871567</v>
      </c>
      <c r="T330" s="38">
        <f t="shared" si="78"/>
        <v>0.13536055512986514</v>
      </c>
      <c r="U330" s="38">
        <f t="shared" si="79"/>
        <v>-0.76587432668610012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456476859</v>
      </c>
      <c r="E332" s="34">
        <f>SUM(E324:E331)</f>
        <v>456476859</v>
      </c>
      <c r="F332" s="34">
        <f>SUM(F324:F331)</f>
        <v>138409959</v>
      </c>
      <c r="G332" s="39">
        <f t="shared" si="72"/>
        <v>0.30321352828972215</v>
      </c>
      <c r="H332" s="34">
        <f>SUM(H324:H331)</f>
        <v>107842362</v>
      </c>
      <c r="I332" s="39">
        <f t="shared" si="73"/>
        <v>0.23624935168947961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246252321</v>
      </c>
      <c r="O332" s="39">
        <f t="shared" si="77"/>
        <v>0.53946287997920173</v>
      </c>
      <c r="P332" s="34">
        <f>SUM(P324:P331)</f>
        <v>219153600</v>
      </c>
      <c r="Q332" s="34">
        <f>SUM(Q324:Q331)</f>
        <v>419935342</v>
      </c>
      <c r="R332" s="34">
        <f>SUM(R324:R331)</f>
        <v>419935342</v>
      </c>
      <c r="S332" s="34">
        <f>SUM(S324:S331)</f>
        <v>73919435</v>
      </c>
      <c r="T332" s="39">
        <f t="shared" si="78"/>
        <v>0.17602575350754832</v>
      </c>
      <c r="U332" s="39">
        <f t="shared" si="79"/>
        <v>-0.50791425739755125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2260812</v>
      </c>
      <c r="E333" s="33">
        <v>2260812</v>
      </c>
      <c r="F333" s="33">
        <v>777790</v>
      </c>
      <c r="G333" s="38">
        <f t="shared" si="72"/>
        <v>0.34403125956514741</v>
      </c>
      <c r="H333" s="33">
        <v>777476</v>
      </c>
      <c r="I333" s="38">
        <f t="shared" si="73"/>
        <v>0.34389237141345674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1555266</v>
      </c>
      <c r="O333" s="38">
        <f t="shared" si="77"/>
        <v>0.68792363097860409</v>
      </c>
      <c r="P333" s="33">
        <v>1385079</v>
      </c>
      <c r="Q333" s="33">
        <v>2844864</v>
      </c>
      <c r="R333" s="33">
        <v>2844864</v>
      </c>
      <c r="S333" s="33">
        <v>687336</v>
      </c>
      <c r="T333" s="38">
        <f t="shared" si="78"/>
        <v>0.24160592562597016</v>
      </c>
      <c r="U333" s="38">
        <f t="shared" si="79"/>
        <v>-0.43867750503761882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2607400</v>
      </c>
      <c r="E334" s="33">
        <v>2607400</v>
      </c>
      <c r="F334" s="33">
        <v>960476</v>
      </c>
      <c r="G334" s="38">
        <f t="shared" si="72"/>
        <v>0.36836542149267471</v>
      </c>
      <c r="H334" s="33">
        <v>976238</v>
      </c>
      <c r="I334" s="38">
        <f t="shared" si="73"/>
        <v>0.3744105238935338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1936714</v>
      </c>
      <c r="O334" s="38">
        <f t="shared" si="77"/>
        <v>0.7427759453862085</v>
      </c>
      <c r="P334" s="33">
        <v>1830184</v>
      </c>
      <c r="Q334" s="33">
        <v>1936012</v>
      </c>
      <c r="R334" s="33">
        <v>1936012</v>
      </c>
      <c r="S334" s="33">
        <v>909275</v>
      </c>
      <c r="T334" s="38">
        <f t="shared" si="78"/>
        <v>0.46966392770292748</v>
      </c>
      <c r="U334" s="38">
        <f t="shared" si="79"/>
        <v>-0.46659024447815078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21089529</v>
      </c>
      <c r="E335" s="33">
        <v>21089529</v>
      </c>
      <c r="F335" s="33">
        <v>2865390</v>
      </c>
      <c r="G335" s="38">
        <f t="shared" si="72"/>
        <v>0.13586789918352374</v>
      </c>
      <c r="H335" s="33">
        <v>2341394</v>
      </c>
      <c r="I335" s="38">
        <f t="shared" si="73"/>
        <v>0.11102163542865277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5206784</v>
      </c>
      <c r="O335" s="38">
        <f t="shared" si="77"/>
        <v>0.2468895346121765</v>
      </c>
      <c r="P335" s="33">
        <v>-928058</v>
      </c>
      <c r="Q335" s="33">
        <v>20221684</v>
      </c>
      <c r="R335" s="33">
        <v>20221684</v>
      </c>
      <c r="S335" s="33">
        <v>-387603</v>
      </c>
      <c r="T335" s="38">
        <f t="shared" si="78"/>
        <v>-1.9167691474162092E-2</v>
      </c>
      <c r="U335" s="38">
        <f t="shared" si="79"/>
        <v>-3.5228961982979512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25957741</v>
      </c>
      <c r="E337" s="34">
        <f>SUM(E333:E336)</f>
        <v>25957741</v>
      </c>
      <c r="F337" s="34">
        <f>SUM(F333:F336)</f>
        <v>4603656</v>
      </c>
      <c r="G337" s="39">
        <f t="shared" si="72"/>
        <v>0.1773519506185072</v>
      </c>
      <c r="H337" s="34">
        <f>SUM(H333:H336)</f>
        <v>4095108</v>
      </c>
      <c r="I337" s="39">
        <f t="shared" si="73"/>
        <v>0.15776056938082555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8698764</v>
      </c>
      <c r="O337" s="39">
        <f t="shared" si="77"/>
        <v>0.33511251999933278</v>
      </c>
      <c r="P337" s="34">
        <f>SUM(P333:P336)</f>
        <v>2287205</v>
      </c>
      <c r="Q337" s="34">
        <f>SUM(Q333:Q336)</f>
        <v>25002560</v>
      </c>
      <c r="R337" s="34">
        <f>SUM(R333:R336)</f>
        <v>25002560</v>
      </c>
      <c r="S337" s="34">
        <f>SUM(S333:S336)</f>
        <v>1209008</v>
      </c>
      <c r="T337" s="39">
        <f t="shared" si="78"/>
        <v>4.8355368410274789E-2</v>
      </c>
      <c r="U337" s="39">
        <f t="shared" si="79"/>
        <v>0.79044204607807345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3157962688</v>
      </c>
      <c r="E338" s="34">
        <f>SUM(E302,E304:E309,E311:E316,E318:E322,E324:E331,E333:E336)</f>
        <v>3162310094</v>
      </c>
      <c r="F338" s="34">
        <f>SUM(F302,F304:F309,F311:F316,F318:F322,F324:F331,F333:F336)</f>
        <v>887122892</v>
      </c>
      <c r="G338" s="39">
        <f t="shared" si="72"/>
        <v>0.2809162044159022</v>
      </c>
      <c r="H338" s="34">
        <f>SUM(H302,H304:H309,H311:H316,H318:H322,H324:H331,H333:H336)</f>
        <v>817606993</v>
      </c>
      <c r="I338" s="39">
        <f t="shared" si="73"/>
        <v>0.25890331006976103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1704729885</v>
      </c>
      <c r="O338" s="39">
        <f t="shared" si="77"/>
        <v>0.53981951448566323</v>
      </c>
      <c r="P338" s="34">
        <f>SUM(P302,P304:P309,P311:P316,P318:P322,P324:P331,P333:P336)</f>
        <v>1598516400</v>
      </c>
      <c r="Q338" s="34">
        <f>SUM(Q302,Q304:Q309,Q311:Q316,Q318:Q322,Q324:Q331,Q333:Q336)</f>
        <v>3018447156</v>
      </c>
      <c r="R338" s="34">
        <f>SUM(R302,R304:R309,R311:R316,R318:R322,R324:R331,R333:R336)</f>
        <v>3018447156</v>
      </c>
      <c r="S338" s="34">
        <f>SUM(S302,S304:S309,S311:S316,S318:S322,S324:S331,S333:S336)</f>
        <v>702174204</v>
      </c>
      <c r="T338" s="39">
        <f t="shared" si="78"/>
        <v>0.23262762861500963</v>
      </c>
      <c r="U338" s="39">
        <f t="shared" si="79"/>
        <v>-0.48852136080680808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18106254381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18100810046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5152312819</v>
      </c>
      <c r="G339" s="41">
        <f t="shared" si="72"/>
        <v>0.284559838306847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4781482948</v>
      </c>
      <c r="I339" s="41">
        <f t="shared" si="73"/>
        <v>0.26407907717332763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9933795767</v>
      </c>
      <c r="O339" s="41">
        <f t="shared" si="77"/>
        <v>0.54863891548017463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9530149642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18191383500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18191383500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4514023198</v>
      </c>
      <c r="T339" s="41">
        <f t="shared" si="78"/>
        <v>0.24814073091252239</v>
      </c>
      <c r="U339" s="41">
        <f t="shared" si="79"/>
        <v>-0.49827829282683156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0" max="16383" man="1"/>
    <brk id="232" max="16383" man="1"/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89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73212939</v>
      </c>
      <c r="E8" s="33">
        <v>73212939</v>
      </c>
      <c r="F8" s="33">
        <v>6950911</v>
      </c>
      <c r="G8" s="38">
        <f>IF(($D8       =0),0,($F8       /$D8       ))</f>
        <v>9.4941018554111037E-2</v>
      </c>
      <c r="H8" s="33">
        <v>7551130</v>
      </c>
      <c r="I8" s="38">
        <f>IF(($D8       =0),0,($H8       /$D8       ))</f>
        <v>0.10313928252490998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14502041</v>
      </c>
      <c r="O8" s="38">
        <f>IF(($D8       =0),0,($N8       /$D8       ))</f>
        <v>0.19808030107902103</v>
      </c>
      <c r="P8" s="33">
        <v>16557342</v>
      </c>
      <c r="Q8" s="33">
        <v>43789352</v>
      </c>
      <c r="R8" s="33">
        <v>43789352</v>
      </c>
      <c r="S8" s="33">
        <v>9684741</v>
      </c>
      <c r="T8" s="38">
        <f>IF(($Q8       =0),0,($S8       /$Q8       ))</f>
        <v>0.22116657492442454</v>
      </c>
      <c r="U8" s="38">
        <f>IF(($P8       =0),0,(($H8       /$P8       )-1))</f>
        <v>-0.54394068806454565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36887550</v>
      </c>
      <c r="E9" s="33">
        <v>36887550</v>
      </c>
      <c r="F9" s="33">
        <v>6986107</v>
      </c>
      <c r="G9" s="38">
        <f>IF(($D9       =0),0,($F9       /$D9       ))</f>
        <v>0.18938929259330045</v>
      </c>
      <c r="H9" s="33">
        <v>7714502</v>
      </c>
      <c r="I9" s="38">
        <f>IF(($D9       =0),0,($H9       /$D9       ))</f>
        <v>0.20913565688152236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14700609</v>
      </c>
      <c r="O9" s="38">
        <f>IF(($D9       =0),0,($N9       /$D9       ))</f>
        <v>0.39852494947482281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110100489</v>
      </c>
      <c r="E10" s="34">
        <f>SUM(E8:E9)</f>
        <v>110100489</v>
      </c>
      <c r="F10" s="34">
        <f>SUM(F8:F9)</f>
        <v>13937018</v>
      </c>
      <c r="G10" s="39">
        <f t="shared" ref="G10:G54" si="0">IF(($D10      =0),0,($F10      /$D10      ))</f>
        <v>0.1265845240705516</v>
      </c>
      <c r="H10" s="34">
        <f>SUM(H8:H9)</f>
        <v>15265632</v>
      </c>
      <c r="I10" s="39">
        <f t="shared" ref="I10:I54" si="1">IF(($D10      =0),0,($H10      /$D10      ))</f>
        <v>0.1386518092576319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29202650</v>
      </c>
      <c r="O10" s="39">
        <f t="shared" ref="O10:O54" si="5">IF(($D10      =0),0,($N10      /$D10      ))</f>
        <v>0.26523633332818347</v>
      </c>
      <c r="P10" s="34">
        <f>SUM(P8:P9)</f>
        <v>16557342</v>
      </c>
      <c r="Q10" s="34">
        <f>SUM(Q8:Q9)</f>
        <v>43789352</v>
      </c>
      <c r="R10" s="34">
        <f>SUM(R8:R9)</f>
        <v>43789352</v>
      </c>
      <c r="S10" s="34">
        <f>SUM(S8:S9)</f>
        <v>9684741</v>
      </c>
      <c r="T10" s="39">
        <f t="shared" ref="T10:T54" si="6">IF(($Q10      =0),0,($S10      /$Q10      ))</f>
        <v>0.22116657492442454</v>
      </c>
      <c r="U10" s="39">
        <f t="shared" ref="U10:U54" si="7">IF(($P10      =0),0,(($H10      /$P10      )-1))</f>
        <v>-7.8014333460044494E-2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414295</v>
      </c>
      <c r="E11" s="33">
        <v>414295</v>
      </c>
      <c r="F11" s="33">
        <v>14346</v>
      </c>
      <c r="G11" s="38">
        <f t="shared" si="0"/>
        <v>3.4627499728454365E-2</v>
      </c>
      <c r="H11" s="33">
        <v>22173</v>
      </c>
      <c r="I11" s="38">
        <f t="shared" si="1"/>
        <v>5.3519834900252236E-2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36519</v>
      </c>
      <c r="O11" s="38">
        <f t="shared" si="5"/>
        <v>8.8147334628706595E-2</v>
      </c>
      <c r="P11" s="33">
        <v>27065</v>
      </c>
      <c r="Q11" s="33">
        <v>398744</v>
      </c>
      <c r="R11" s="33">
        <v>398744</v>
      </c>
      <c r="S11" s="33">
        <v>14718</v>
      </c>
      <c r="T11" s="38">
        <f t="shared" si="6"/>
        <v>3.6910900226711875E-2</v>
      </c>
      <c r="U11" s="38">
        <f t="shared" si="7"/>
        <v>-0.18075004618510992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11889840</v>
      </c>
      <c r="E14" s="33">
        <v>11889840</v>
      </c>
      <c r="F14" s="33">
        <v>3536300</v>
      </c>
      <c r="G14" s="38">
        <f t="shared" si="0"/>
        <v>0.29742200063247276</v>
      </c>
      <c r="H14" s="33">
        <v>2619579</v>
      </c>
      <c r="I14" s="38">
        <f t="shared" si="1"/>
        <v>0.22032079489715589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6155879</v>
      </c>
      <c r="O14" s="38">
        <f t="shared" si="5"/>
        <v>0.51774279552962865</v>
      </c>
      <c r="P14" s="33">
        <v>4975753</v>
      </c>
      <c r="Q14" s="33">
        <v>12629493</v>
      </c>
      <c r="R14" s="33">
        <v>12629493</v>
      </c>
      <c r="S14" s="33">
        <v>2649095</v>
      </c>
      <c r="T14" s="38">
        <f t="shared" si="6"/>
        <v>0.20975465919336589</v>
      </c>
      <c r="U14" s="38">
        <f t="shared" si="7"/>
        <v>-0.47353114191962498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482</v>
      </c>
      <c r="Q15" s="33">
        <v>1476449</v>
      </c>
      <c r="R15" s="33">
        <v>1476449</v>
      </c>
      <c r="S15" s="33">
        <v>482</v>
      </c>
      <c r="T15" s="38">
        <f t="shared" si="6"/>
        <v>3.2645895659111829E-4</v>
      </c>
      <c r="U15" s="38">
        <f t="shared" si="7"/>
        <v>-1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0</v>
      </c>
      <c r="E16" s="33">
        <v>0</v>
      </c>
      <c r="F16" s="33">
        <v>0</v>
      </c>
      <c r="G16" s="38">
        <f t="shared" si="0"/>
        <v>0</v>
      </c>
      <c r="H16" s="33">
        <v>0</v>
      </c>
      <c r="I16" s="38">
        <f t="shared" si="1"/>
        <v>0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0</v>
      </c>
      <c r="O16" s="38">
        <f t="shared" si="5"/>
        <v>0</v>
      </c>
      <c r="P16" s="33">
        <v>0</v>
      </c>
      <c r="Q16" s="33">
        <v>0</v>
      </c>
      <c r="R16" s="33">
        <v>0</v>
      </c>
      <c r="S16" s="33">
        <v>0</v>
      </c>
      <c r="T16" s="38">
        <f t="shared" si="6"/>
        <v>0</v>
      </c>
      <c r="U16" s="38">
        <f t="shared" si="7"/>
        <v>0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12304135</v>
      </c>
      <c r="E19" s="34">
        <f>SUM(E11:E18)</f>
        <v>12304135</v>
      </c>
      <c r="F19" s="34">
        <f>SUM(F11:F18)</f>
        <v>3550646</v>
      </c>
      <c r="G19" s="39">
        <f t="shared" si="0"/>
        <v>0.2885733942288507</v>
      </c>
      <c r="H19" s="34">
        <f>SUM(H11:H18)</f>
        <v>2641752</v>
      </c>
      <c r="I19" s="39">
        <f t="shared" si="1"/>
        <v>0.21470440628292847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6192398</v>
      </c>
      <c r="O19" s="39">
        <f t="shared" si="5"/>
        <v>0.50327780051177917</v>
      </c>
      <c r="P19" s="34">
        <f>SUM(P11:P18)</f>
        <v>5003300</v>
      </c>
      <c r="Q19" s="34">
        <f>SUM(Q11:Q18)</f>
        <v>14504686</v>
      </c>
      <c r="R19" s="34">
        <f>SUM(R11:R18)</f>
        <v>14504686</v>
      </c>
      <c r="S19" s="34">
        <f>SUM(S11:S18)</f>
        <v>2664295</v>
      </c>
      <c r="T19" s="39">
        <f t="shared" si="6"/>
        <v>0.18368512079475557</v>
      </c>
      <c r="U19" s="39">
        <f t="shared" si="7"/>
        <v>-0.47199808126636422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0</v>
      </c>
      <c r="E27" s="34">
        <f>SUM(E20:E26)</f>
        <v>0</v>
      </c>
      <c r="F27" s="34">
        <f>SUM(F20:F26)</f>
        <v>0</v>
      </c>
      <c r="G27" s="39">
        <f t="shared" si="0"/>
        <v>0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0</v>
      </c>
      <c r="O27" s="39">
        <f t="shared" si="5"/>
        <v>0</v>
      </c>
      <c r="P27" s="34">
        <f>SUM(P20:P26)</f>
        <v>0</v>
      </c>
      <c r="Q27" s="34">
        <f>SUM(Q20:Q26)</f>
        <v>0</v>
      </c>
      <c r="R27" s="34">
        <f>SUM(R20:R26)</f>
        <v>0</v>
      </c>
      <c r="S27" s="34">
        <f>SUM(S20:S26)</f>
        <v>0</v>
      </c>
      <c r="T27" s="39">
        <f t="shared" si="6"/>
        <v>0</v>
      </c>
      <c r="U27" s="39">
        <f t="shared" si="7"/>
        <v>0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5602440</v>
      </c>
      <c r="E30" s="33">
        <v>5602440</v>
      </c>
      <c r="F30" s="33">
        <v>410474</v>
      </c>
      <c r="G30" s="38">
        <f t="shared" si="0"/>
        <v>7.3267005090639076E-2</v>
      </c>
      <c r="H30" s="33">
        <v>351338</v>
      </c>
      <c r="I30" s="38">
        <f t="shared" si="1"/>
        <v>6.2711604229585674E-2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761812</v>
      </c>
      <c r="O30" s="38">
        <f t="shared" si="5"/>
        <v>0.13597860932022476</v>
      </c>
      <c r="P30" s="33">
        <v>815967</v>
      </c>
      <c r="Q30" s="33">
        <v>5983011</v>
      </c>
      <c r="R30" s="33">
        <v>5983011</v>
      </c>
      <c r="S30" s="33">
        <v>424250</v>
      </c>
      <c r="T30" s="38">
        <f t="shared" si="6"/>
        <v>7.090911248533556E-2</v>
      </c>
      <c r="U30" s="38">
        <f t="shared" si="7"/>
        <v>-0.56942131238150562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17190837</v>
      </c>
      <c r="E31" s="33">
        <v>17190837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12635670</v>
      </c>
      <c r="R31" s="33">
        <v>12635670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4800</v>
      </c>
      <c r="E33" s="33">
        <v>4800</v>
      </c>
      <c r="F33" s="33">
        <v>3184</v>
      </c>
      <c r="G33" s="38">
        <f t="shared" si="0"/>
        <v>0.66333333333333333</v>
      </c>
      <c r="H33" s="33">
        <v>7440</v>
      </c>
      <c r="I33" s="38">
        <f t="shared" si="1"/>
        <v>1.55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10624</v>
      </c>
      <c r="O33" s="38">
        <f t="shared" si="5"/>
        <v>2.2133333333333334</v>
      </c>
      <c r="P33" s="33">
        <v>2112</v>
      </c>
      <c r="Q33" s="33">
        <v>2840</v>
      </c>
      <c r="R33" s="33">
        <v>2840</v>
      </c>
      <c r="S33" s="33">
        <v>1056</v>
      </c>
      <c r="T33" s="38">
        <f t="shared" si="6"/>
        <v>0.37183098591549296</v>
      </c>
      <c r="U33" s="38">
        <f t="shared" si="7"/>
        <v>2.5227272727272729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22798077</v>
      </c>
      <c r="E35" s="34">
        <f>SUM(E28:E34)</f>
        <v>22798077</v>
      </c>
      <c r="F35" s="34">
        <f>SUM(F28:F34)</f>
        <v>413658</v>
      </c>
      <c r="G35" s="39">
        <f t="shared" si="0"/>
        <v>1.8144425075851792E-2</v>
      </c>
      <c r="H35" s="34">
        <f>SUM(H28:H34)</f>
        <v>358778</v>
      </c>
      <c r="I35" s="39">
        <f t="shared" si="1"/>
        <v>1.5737204501941108E-2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772436</v>
      </c>
      <c r="O35" s="39">
        <f t="shared" si="5"/>
        <v>3.38816295777929E-2</v>
      </c>
      <c r="P35" s="34">
        <f>SUM(P28:P34)</f>
        <v>818079</v>
      </c>
      <c r="Q35" s="34">
        <f>SUM(Q28:Q34)</f>
        <v>18621521</v>
      </c>
      <c r="R35" s="34">
        <f>SUM(R28:R34)</f>
        <v>18621521</v>
      </c>
      <c r="S35" s="34">
        <f>SUM(S28:S34)</f>
        <v>425306</v>
      </c>
      <c r="T35" s="39">
        <f t="shared" si="6"/>
        <v>2.2839487708871901E-2</v>
      </c>
      <c r="U35" s="39">
        <f t="shared" si="7"/>
        <v>-0.56143844298655754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5203070</v>
      </c>
      <c r="E37" s="33">
        <v>5203070</v>
      </c>
      <c r="F37" s="33">
        <v>96</v>
      </c>
      <c r="G37" s="38">
        <f t="shared" si="0"/>
        <v>1.8450645484300614E-5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96</v>
      </c>
      <c r="O37" s="38">
        <f t="shared" si="5"/>
        <v>1.8450645484300614E-5</v>
      </c>
      <c r="P37" s="33">
        <v>806</v>
      </c>
      <c r="Q37" s="33">
        <v>3096</v>
      </c>
      <c r="R37" s="33">
        <v>3096</v>
      </c>
      <c r="S37" s="33">
        <v>504</v>
      </c>
      <c r="T37" s="38">
        <f t="shared" si="6"/>
        <v>0.16279069767441862</v>
      </c>
      <c r="U37" s="38">
        <f t="shared" si="7"/>
        <v>-1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25975</v>
      </c>
      <c r="E38" s="33">
        <v>25975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5229045</v>
      </c>
      <c r="E40" s="34">
        <f>SUM(E36:E39)</f>
        <v>5229045</v>
      </c>
      <c r="F40" s="34">
        <f>SUM(F36:F39)</f>
        <v>96</v>
      </c>
      <c r="G40" s="39">
        <f t="shared" si="0"/>
        <v>1.8358992894496032E-5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96</v>
      </c>
      <c r="O40" s="39">
        <f t="shared" si="5"/>
        <v>1.8358992894496032E-5</v>
      </c>
      <c r="P40" s="34">
        <f>SUM(P36:P39)</f>
        <v>806</v>
      </c>
      <c r="Q40" s="34">
        <f>SUM(Q36:Q39)</f>
        <v>3096</v>
      </c>
      <c r="R40" s="34">
        <f>SUM(R36:R39)</f>
        <v>3096</v>
      </c>
      <c r="S40" s="34">
        <f>SUM(S36:S39)</f>
        <v>504</v>
      </c>
      <c r="T40" s="39">
        <f t="shared" si="6"/>
        <v>0.16279069767441862</v>
      </c>
      <c r="U40" s="39">
        <f t="shared" si="7"/>
        <v>-1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546383</v>
      </c>
      <c r="E45" s="33">
        <v>546383</v>
      </c>
      <c r="F45" s="33">
        <v>154195</v>
      </c>
      <c r="G45" s="38">
        <f t="shared" si="0"/>
        <v>0.28221046408837758</v>
      </c>
      <c r="H45" s="33">
        <v>69866</v>
      </c>
      <c r="I45" s="38">
        <f t="shared" si="1"/>
        <v>0.12787001059696221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224061</v>
      </c>
      <c r="O45" s="38">
        <f t="shared" si="5"/>
        <v>0.41008047468533976</v>
      </c>
      <c r="P45" s="33">
        <v>578722</v>
      </c>
      <c r="Q45" s="33">
        <v>501782</v>
      </c>
      <c r="R45" s="33">
        <v>501782</v>
      </c>
      <c r="S45" s="33">
        <v>242230</v>
      </c>
      <c r="T45" s="38">
        <f t="shared" si="6"/>
        <v>0.48273951636367984</v>
      </c>
      <c r="U45" s="38">
        <f t="shared" si="7"/>
        <v>-0.87927536882993906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5004029</v>
      </c>
      <c r="E46" s="33">
        <v>5004029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7544928</v>
      </c>
      <c r="R46" s="33">
        <v>7544928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5550412</v>
      </c>
      <c r="E47" s="34">
        <f>SUM(E41:E46)</f>
        <v>5550412</v>
      </c>
      <c r="F47" s="34">
        <f>SUM(F41:F46)</f>
        <v>154195</v>
      </c>
      <c r="G47" s="39">
        <f t="shared" si="0"/>
        <v>2.778082059493962E-2</v>
      </c>
      <c r="H47" s="34">
        <f>SUM(H41:H46)</f>
        <v>69866</v>
      </c>
      <c r="I47" s="39">
        <f t="shared" si="1"/>
        <v>1.2587534042517924E-2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224061</v>
      </c>
      <c r="O47" s="39">
        <f t="shared" si="5"/>
        <v>4.036835463745754E-2</v>
      </c>
      <c r="P47" s="34">
        <f>SUM(P41:P46)</f>
        <v>578722</v>
      </c>
      <c r="Q47" s="34">
        <f>SUM(Q41:Q46)</f>
        <v>8046710</v>
      </c>
      <c r="R47" s="34">
        <f>SUM(R41:R46)</f>
        <v>8046710</v>
      </c>
      <c r="S47" s="34">
        <f>SUM(S41:S46)</f>
        <v>242230</v>
      </c>
      <c r="T47" s="39">
        <f t="shared" si="6"/>
        <v>3.010298618938672E-2</v>
      </c>
      <c r="U47" s="39">
        <f t="shared" si="7"/>
        <v>-0.87927536882993906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155982158</v>
      </c>
      <c r="E54" s="34">
        <f>SUM(E8:E9,E11:E18,E20:E26,E28:E34,E36:E39,E41:E46,E48:E52)</f>
        <v>155982158</v>
      </c>
      <c r="F54" s="34">
        <f>SUM(F8:F9,F11:F18,F20:F26,F28:F34,F36:F39,F41:F46,F48:F52)</f>
        <v>18055613</v>
      </c>
      <c r="G54" s="39">
        <f t="shared" si="0"/>
        <v>0.11575434800690473</v>
      </c>
      <c r="H54" s="34">
        <f>SUM(H8:H9,H11:H18,H20:H26,H28:H34,H36:H39,H41:H46,H48:H52)</f>
        <v>18336028</v>
      </c>
      <c r="I54" s="39">
        <f t="shared" si="1"/>
        <v>0.11755208566866987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36391641</v>
      </c>
      <c r="O54" s="39">
        <f t="shared" si="5"/>
        <v>0.2333064336755746</v>
      </c>
      <c r="P54" s="34">
        <f>SUM(P8:P9,P11:P18,P20:P26,P28:P34,P36:P39,P41:P46,P48:P52)</f>
        <v>22958249</v>
      </c>
      <c r="Q54" s="34">
        <f>SUM(Q8:Q9,Q11:Q18,Q20:Q26,Q28:Q34,Q36:Q39,Q41:Q46,Q48:Q52)</f>
        <v>84965365</v>
      </c>
      <c r="R54" s="34">
        <f>SUM(R8:R9,R11:R18,R20:R26,R28:R34,R36:R39,R41:R46,R48:R52)</f>
        <v>84965365</v>
      </c>
      <c r="S54" s="34">
        <f>SUM(S8:S9,S11:S18,S20:S26,S28:S34,S36:S39,S41:S46,S48:S52)</f>
        <v>13017076</v>
      </c>
      <c r="T54" s="39">
        <f t="shared" si="6"/>
        <v>0.15320449691471341</v>
      </c>
      <c r="U54" s="39">
        <f t="shared" si="7"/>
        <v>-0.20133159980972415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1395695</v>
      </c>
      <c r="E57" s="33">
        <v>1395695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0</v>
      </c>
      <c r="O57" s="38">
        <f t="shared" ref="O57:O85" si="13">IF(($D57      =0),0,($N57      /$D57      ))</f>
        <v>0</v>
      </c>
      <c r="P57" s="33">
        <v>0</v>
      </c>
      <c r="Q57" s="33">
        <v>1337243</v>
      </c>
      <c r="R57" s="33">
        <v>1337243</v>
      </c>
      <c r="S57" s="33">
        <v>0</v>
      </c>
      <c r="T57" s="38">
        <f t="shared" ref="T57:T85" si="14">IF(($Q57      =0),0,($S57      /$Q57      ))</f>
        <v>0</v>
      </c>
      <c r="U57" s="38">
        <f t="shared" ref="U57:U85" si="15">IF(($P57      =0),0,(($H57      /$P57      )-1))</f>
        <v>0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1395695</v>
      </c>
      <c r="E58" s="34">
        <f>E57</f>
        <v>1395695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0</v>
      </c>
      <c r="O58" s="39">
        <f t="shared" si="13"/>
        <v>0</v>
      </c>
      <c r="P58" s="34">
        <f>P57</f>
        <v>0</v>
      </c>
      <c r="Q58" s="34">
        <f>Q57</f>
        <v>1337243</v>
      </c>
      <c r="R58" s="34">
        <f>R57</f>
        <v>1337243</v>
      </c>
      <c r="S58" s="34">
        <f>S57</f>
        <v>0</v>
      </c>
      <c r="T58" s="39">
        <f t="shared" si="14"/>
        <v>0</v>
      </c>
      <c r="U58" s="39">
        <f t="shared" si="15"/>
        <v>0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22472000</v>
      </c>
      <c r="E67" s="33">
        <v>22472000</v>
      </c>
      <c r="F67" s="33">
        <v>62341</v>
      </c>
      <c r="G67" s="38">
        <f t="shared" si="8"/>
        <v>2.7741634033463867E-3</v>
      </c>
      <c r="H67" s="33">
        <v>61581</v>
      </c>
      <c r="I67" s="38">
        <f t="shared" si="9"/>
        <v>2.7403435386258454E-3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123922</v>
      </c>
      <c r="O67" s="38">
        <f t="shared" si="13"/>
        <v>5.5145069419722317E-3</v>
      </c>
      <c r="P67" s="33">
        <v>124956</v>
      </c>
      <c r="Q67" s="33">
        <v>21200000</v>
      </c>
      <c r="R67" s="33">
        <v>21200000</v>
      </c>
      <c r="S67" s="33">
        <v>61938</v>
      </c>
      <c r="T67" s="38">
        <f t="shared" si="14"/>
        <v>2.9216037735849058E-3</v>
      </c>
      <c r="U67" s="38">
        <f t="shared" si="15"/>
        <v>-0.50717852684144815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22472000</v>
      </c>
      <c r="E70" s="34">
        <f>SUM(E64:E69)</f>
        <v>22472000</v>
      </c>
      <c r="F70" s="34">
        <f>SUM(F64:F69)</f>
        <v>62341</v>
      </c>
      <c r="G70" s="39">
        <f t="shared" si="8"/>
        <v>2.7741634033463867E-3</v>
      </c>
      <c r="H70" s="34">
        <f>SUM(H64:H69)</f>
        <v>61581</v>
      </c>
      <c r="I70" s="39">
        <f t="shared" si="9"/>
        <v>2.7403435386258454E-3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123922</v>
      </c>
      <c r="O70" s="39">
        <f t="shared" si="13"/>
        <v>5.5145069419722317E-3</v>
      </c>
      <c r="P70" s="34">
        <f>SUM(P64:P69)</f>
        <v>124956</v>
      </c>
      <c r="Q70" s="34">
        <f>SUM(Q64:Q69)</f>
        <v>21200000</v>
      </c>
      <c r="R70" s="34">
        <f>SUM(R64:R69)</f>
        <v>21200000</v>
      </c>
      <c r="S70" s="34">
        <f>SUM(S64:S69)</f>
        <v>61938</v>
      </c>
      <c r="T70" s="39">
        <f t="shared" si="14"/>
        <v>2.9216037735849058E-3</v>
      </c>
      <c r="U70" s="39">
        <f t="shared" si="15"/>
        <v>-0.50717852684144815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181092</v>
      </c>
      <c r="G72" s="38">
        <f t="shared" si="8"/>
        <v>0</v>
      </c>
      <c r="H72" s="33">
        <v>180084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361176</v>
      </c>
      <c r="O72" s="38">
        <f t="shared" si="13"/>
        <v>0</v>
      </c>
      <c r="P72" s="33">
        <v>346878</v>
      </c>
      <c r="Q72" s="33">
        <v>0</v>
      </c>
      <c r="R72" s="33">
        <v>0</v>
      </c>
      <c r="S72" s="33">
        <v>173439</v>
      </c>
      <c r="T72" s="38">
        <f t="shared" si="14"/>
        <v>0</v>
      </c>
      <c r="U72" s="38">
        <f t="shared" si="15"/>
        <v>-0.48084340892186883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0</v>
      </c>
      <c r="E78" s="34">
        <f>SUM(E71:E77)</f>
        <v>0</v>
      </c>
      <c r="F78" s="34">
        <f>SUM(F71:F77)</f>
        <v>181092</v>
      </c>
      <c r="G78" s="39">
        <f t="shared" si="8"/>
        <v>0</v>
      </c>
      <c r="H78" s="34">
        <f>SUM(H71:H77)</f>
        <v>180084</v>
      </c>
      <c r="I78" s="39">
        <f t="shared" si="9"/>
        <v>0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361176</v>
      </c>
      <c r="O78" s="39">
        <f t="shared" si="13"/>
        <v>0</v>
      </c>
      <c r="P78" s="34">
        <f>SUM(P71:P77)</f>
        <v>346878</v>
      </c>
      <c r="Q78" s="34">
        <f>SUM(Q71:Q77)</f>
        <v>0</v>
      </c>
      <c r="R78" s="34">
        <f>SUM(R71:R77)</f>
        <v>0</v>
      </c>
      <c r="S78" s="34">
        <f>SUM(S71:S77)</f>
        <v>173439</v>
      </c>
      <c r="T78" s="39">
        <f t="shared" si="14"/>
        <v>0</v>
      </c>
      <c r="U78" s="39">
        <f t="shared" si="15"/>
        <v>-0.48084340892186883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0</v>
      </c>
      <c r="E84" s="34">
        <f>SUM(E79:E83)</f>
        <v>0</v>
      </c>
      <c r="F84" s="34">
        <f>SUM(F79:F83)</f>
        <v>0</v>
      </c>
      <c r="G84" s="39">
        <f t="shared" si="8"/>
        <v>0</v>
      </c>
      <c r="H84" s="34">
        <f>SUM(H79:H83)</f>
        <v>0</v>
      </c>
      <c r="I84" s="39">
        <f t="shared" si="9"/>
        <v>0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0</v>
      </c>
      <c r="O84" s="39">
        <f t="shared" si="13"/>
        <v>0</v>
      </c>
      <c r="P84" s="34">
        <f>SUM(P79:P83)</f>
        <v>0</v>
      </c>
      <c r="Q84" s="34">
        <f>SUM(Q79:Q83)</f>
        <v>0</v>
      </c>
      <c r="R84" s="34">
        <f>SUM(R79:R83)</f>
        <v>0</v>
      </c>
      <c r="S84" s="34">
        <f>SUM(S79:S83)</f>
        <v>0</v>
      </c>
      <c r="T84" s="39">
        <f t="shared" si="14"/>
        <v>0</v>
      </c>
      <c r="U84" s="39">
        <f t="shared" si="15"/>
        <v>0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23867695</v>
      </c>
      <c r="E85" s="34">
        <f>SUM(E57,E59:E62,E64:E69,E71:E77,E79:E83)</f>
        <v>23867695</v>
      </c>
      <c r="F85" s="34">
        <f>SUM(F57,F59:F62,F64:F69,F71:F77,F79:F83)</f>
        <v>243433</v>
      </c>
      <c r="G85" s="39">
        <f t="shared" si="8"/>
        <v>1.0199267252241994E-2</v>
      </c>
      <c r="H85" s="34">
        <f>SUM(H57,H59:H62,H64:H69,H71:H77,H79:H83)</f>
        <v>241665</v>
      </c>
      <c r="I85" s="39">
        <f t="shared" si="9"/>
        <v>1.0125192231591697E-2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485098</v>
      </c>
      <c r="O85" s="39">
        <f t="shared" si="13"/>
        <v>2.0324459483833691E-2</v>
      </c>
      <c r="P85" s="34">
        <f>SUM(P57,P59:P62,P64:P69,P71:P77,P79:P83)</f>
        <v>471834</v>
      </c>
      <c r="Q85" s="34">
        <f>SUM(Q57,Q59:Q62,Q64:Q69,Q71:Q77,Q79:Q83)</f>
        <v>22537243</v>
      </c>
      <c r="R85" s="34">
        <f>SUM(R57,R59:R62,R64:R69,R71:R77,R79:R83)</f>
        <v>22537243</v>
      </c>
      <c r="S85" s="34">
        <f>SUM(S57,S59:S62,S64:S69,S71:S77,S79:S83)</f>
        <v>235377</v>
      </c>
      <c r="T85" s="39">
        <f t="shared" si="14"/>
        <v>1.0443912771406867E-2</v>
      </c>
      <c r="U85" s="39">
        <f t="shared" si="15"/>
        <v>-0.48781774946273482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273692033</v>
      </c>
      <c r="E88" s="33">
        <v>273692033</v>
      </c>
      <c r="F88" s="33">
        <v>95132189</v>
      </c>
      <c r="G88" s="38">
        <f t="shared" ref="G88:G99" si="16">IF(($D88      =0),0,($F88      /$D88      ))</f>
        <v>0.34758844807148626</v>
      </c>
      <c r="H88" s="33">
        <v>87735453</v>
      </c>
      <c r="I88" s="38">
        <f t="shared" ref="I88:I99" si="17">IF(($D88      =0),0,($H88      /$D88      ))</f>
        <v>0.3205626851403453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182867642</v>
      </c>
      <c r="O88" s="38">
        <f t="shared" ref="O88:O99" si="21">IF(($D88      =0),0,($N88      /$D88      ))</f>
        <v>0.66815113321183162</v>
      </c>
      <c r="P88" s="33">
        <v>197145717</v>
      </c>
      <c r="Q88" s="33">
        <v>274053329</v>
      </c>
      <c r="R88" s="33">
        <v>274053329</v>
      </c>
      <c r="S88" s="33">
        <v>95054989</v>
      </c>
      <c r="T88" s="38">
        <f t="shared" ref="T88:T99" si="22">IF(($Q88      =0),0,($S88      /$Q88      ))</f>
        <v>0.34684851064151823</v>
      </c>
      <c r="U88" s="38">
        <f t="shared" ref="U88:U99" si="23">IF(($P88      =0),0,(($H88      /$P88      )-1))</f>
        <v>-0.55497154929315551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801212000</v>
      </c>
      <c r="E89" s="33">
        <v>801212000</v>
      </c>
      <c r="F89" s="33">
        <v>183113883</v>
      </c>
      <c r="G89" s="38">
        <f t="shared" si="16"/>
        <v>0.22854610639880582</v>
      </c>
      <c r="H89" s="33">
        <v>200035044</v>
      </c>
      <c r="I89" s="38">
        <f t="shared" si="17"/>
        <v>0.24966556167406379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383148927</v>
      </c>
      <c r="O89" s="38">
        <f t="shared" si="21"/>
        <v>0.47821166807286958</v>
      </c>
      <c r="P89" s="33">
        <v>393233511</v>
      </c>
      <c r="Q89" s="33">
        <v>734551749</v>
      </c>
      <c r="R89" s="33">
        <v>734551749</v>
      </c>
      <c r="S89" s="33">
        <v>203474489</v>
      </c>
      <c r="T89" s="38">
        <f t="shared" si="22"/>
        <v>0.27700497517976774</v>
      </c>
      <c r="U89" s="38">
        <f t="shared" si="23"/>
        <v>-0.49130722991713693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259932917</v>
      </c>
      <c r="E90" s="33">
        <v>259932917</v>
      </c>
      <c r="F90" s="33">
        <v>40607465</v>
      </c>
      <c r="G90" s="38">
        <f t="shared" si="16"/>
        <v>0.15622286499404767</v>
      </c>
      <c r="H90" s="33">
        <v>-1521740</v>
      </c>
      <c r="I90" s="38">
        <f t="shared" si="17"/>
        <v>-5.8543566454109389E-3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39085725</v>
      </c>
      <c r="O90" s="38">
        <f t="shared" si="21"/>
        <v>0.15036850834863674</v>
      </c>
      <c r="P90" s="33">
        <v>118439651</v>
      </c>
      <c r="Q90" s="33">
        <v>261070416</v>
      </c>
      <c r="R90" s="33">
        <v>261070416</v>
      </c>
      <c r="S90" s="33">
        <v>60674855</v>
      </c>
      <c r="T90" s="38">
        <f t="shared" si="22"/>
        <v>0.23240800673485731</v>
      </c>
      <c r="U90" s="38">
        <f t="shared" si="23"/>
        <v>-1.0128482310370874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1334836950</v>
      </c>
      <c r="E91" s="34">
        <f>SUM(E88:E90)</f>
        <v>1334836950</v>
      </c>
      <c r="F91" s="34">
        <f>SUM(F88:F90)</f>
        <v>318853537</v>
      </c>
      <c r="G91" s="39">
        <f t="shared" si="16"/>
        <v>0.2388707751909325</v>
      </c>
      <c r="H91" s="34">
        <f>SUM(H88:H90)</f>
        <v>286248757</v>
      </c>
      <c r="I91" s="39">
        <f t="shared" si="17"/>
        <v>0.21444473574094575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605102294</v>
      </c>
      <c r="O91" s="39">
        <f t="shared" si="21"/>
        <v>0.45331551093187822</v>
      </c>
      <c r="P91" s="34">
        <f>SUM(P88:P90)</f>
        <v>708818879</v>
      </c>
      <c r="Q91" s="34">
        <f>SUM(Q88:Q90)</f>
        <v>1269675494</v>
      </c>
      <c r="R91" s="34">
        <f>SUM(R88:R90)</f>
        <v>1269675494</v>
      </c>
      <c r="S91" s="34">
        <f>SUM(S88:S90)</f>
        <v>359204333</v>
      </c>
      <c r="T91" s="39">
        <f t="shared" si="22"/>
        <v>0.2829103457516996</v>
      </c>
      <c r="U91" s="39">
        <f t="shared" si="23"/>
        <v>-0.59616092985017688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7206154</v>
      </c>
      <c r="E95" s="33">
        <v>7206154</v>
      </c>
      <c r="F95" s="33">
        <v>1116500</v>
      </c>
      <c r="G95" s="38">
        <f t="shared" si="16"/>
        <v>0.15493701633353937</v>
      </c>
      <c r="H95" s="33">
        <v>396413</v>
      </c>
      <c r="I95" s="38">
        <f t="shared" si="17"/>
        <v>5.5010342548882527E-2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1512913</v>
      </c>
      <c r="O95" s="38">
        <f t="shared" si="21"/>
        <v>0.20994735888242189</v>
      </c>
      <c r="P95" s="33">
        <v>2046535</v>
      </c>
      <c r="Q95" s="33">
        <v>11480000</v>
      </c>
      <c r="R95" s="33">
        <v>11480000</v>
      </c>
      <c r="S95" s="33">
        <v>2043013</v>
      </c>
      <c r="T95" s="38">
        <f t="shared" si="22"/>
        <v>0.17796280487804877</v>
      </c>
      <c r="U95" s="38">
        <f t="shared" si="23"/>
        <v>-0.80630040531923475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7206154</v>
      </c>
      <c r="E96" s="34">
        <f>SUM(E92:E95)</f>
        <v>7206154</v>
      </c>
      <c r="F96" s="34">
        <f>SUM(F92:F95)</f>
        <v>1116500</v>
      </c>
      <c r="G96" s="39">
        <f t="shared" si="16"/>
        <v>0.15493701633353937</v>
      </c>
      <c r="H96" s="34">
        <f>SUM(H92:H95)</f>
        <v>396413</v>
      </c>
      <c r="I96" s="39">
        <f t="shared" si="17"/>
        <v>5.5010342548882527E-2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1512913</v>
      </c>
      <c r="O96" s="39">
        <f t="shared" si="21"/>
        <v>0.20994735888242189</v>
      </c>
      <c r="P96" s="34">
        <f>SUM(P92:P95)</f>
        <v>2046535</v>
      </c>
      <c r="Q96" s="34">
        <f>SUM(Q92:Q95)</f>
        <v>11480000</v>
      </c>
      <c r="R96" s="34">
        <f>SUM(R92:R95)</f>
        <v>11480000</v>
      </c>
      <c r="S96" s="34">
        <f>SUM(S92:S95)</f>
        <v>2043013</v>
      </c>
      <c r="T96" s="39">
        <f t="shared" si="22"/>
        <v>0.17796280487804877</v>
      </c>
      <c r="U96" s="39">
        <f t="shared" si="23"/>
        <v>-0.80630040531923475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400702</v>
      </c>
      <c r="E97" s="33">
        <v>400702</v>
      </c>
      <c r="F97" s="33">
        <v>19512</v>
      </c>
      <c r="G97" s="38">
        <f t="shared" si="16"/>
        <v>4.8694541080403893E-2</v>
      </c>
      <c r="H97" s="33">
        <v>18348</v>
      </c>
      <c r="I97" s="38">
        <f t="shared" si="17"/>
        <v>4.5789639183233428E-2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37860</v>
      </c>
      <c r="O97" s="38">
        <f t="shared" si="21"/>
        <v>9.4484180263637321E-2</v>
      </c>
      <c r="P97" s="33">
        <v>42556</v>
      </c>
      <c r="Q97" s="33">
        <v>397375</v>
      </c>
      <c r="R97" s="33">
        <v>397375</v>
      </c>
      <c r="S97" s="33">
        <v>20599</v>
      </c>
      <c r="T97" s="38">
        <f t="shared" si="22"/>
        <v>5.1837684806542939E-2</v>
      </c>
      <c r="U97" s="38">
        <f t="shared" si="23"/>
        <v>-0.56885045586991256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28859791</v>
      </c>
      <c r="E99" s="33">
        <v>28859791</v>
      </c>
      <c r="F99" s="33">
        <v>18197717</v>
      </c>
      <c r="G99" s="38">
        <f t="shared" si="16"/>
        <v>0.63055609099871857</v>
      </c>
      <c r="H99" s="33">
        <v>-2483591</v>
      </c>
      <c r="I99" s="38">
        <f t="shared" si="17"/>
        <v>-8.605713742001804E-2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15714126</v>
      </c>
      <c r="O99" s="38">
        <f t="shared" si="21"/>
        <v>0.5444989535787006</v>
      </c>
      <c r="P99" s="33">
        <v>28726673</v>
      </c>
      <c r="Q99" s="33">
        <v>26680354</v>
      </c>
      <c r="R99" s="33">
        <v>26680354</v>
      </c>
      <c r="S99" s="33">
        <v>12661621</v>
      </c>
      <c r="T99" s="38">
        <f t="shared" si="22"/>
        <v>0.4745672040183575</v>
      </c>
      <c r="U99" s="38">
        <f t="shared" si="23"/>
        <v>-1.0864559219927765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29260493</v>
      </c>
      <c r="E101" s="34">
        <f>SUM(E97:E100)</f>
        <v>29260493</v>
      </c>
      <c r="F101" s="34">
        <f>SUM(F97:F100)</f>
        <v>18217229</v>
      </c>
      <c r="G101" s="39">
        <f>IF(($D101     =0),0,($F101     /$D101     ))</f>
        <v>0.62258790376498441</v>
      </c>
      <c r="H101" s="34">
        <f>SUM(H97:H100)</f>
        <v>-2465243</v>
      </c>
      <c r="I101" s="39">
        <f>IF(($D101     =0),0,($H101     /$D101     ))</f>
        <v>-8.4251587968801486E-2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15751986</v>
      </c>
      <c r="O101" s="39">
        <f>IF(($D101     =0),0,($N101     /$D101     ))</f>
        <v>0.53833631579618291</v>
      </c>
      <c r="P101" s="34">
        <f>SUM(P97:P100)</f>
        <v>28769229</v>
      </c>
      <c r="Q101" s="34">
        <f>SUM(Q97:Q100)</f>
        <v>27077729</v>
      </c>
      <c r="R101" s="34">
        <f>SUM(R97:R100)</f>
        <v>27077729</v>
      </c>
      <c r="S101" s="34">
        <f>SUM(S97:S100)</f>
        <v>12682220</v>
      </c>
      <c r="T101" s="39">
        <f>IF(($Q101     =0),0,($S101     /$Q101     ))</f>
        <v>0.46836350271472177</v>
      </c>
      <c r="U101" s="39">
        <f>IF(($P101     =0),0,(($H101     /$P101     )-1))</f>
        <v>-1.0856902699756048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1371303597</v>
      </c>
      <c r="E102" s="34">
        <f>SUM(E88:E90,E92:E95,E97:E100)</f>
        <v>1371303597</v>
      </c>
      <c r="F102" s="34">
        <f>SUM(F88:F90,F92:F95,F97:F100)</f>
        <v>338187266</v>
      </c>
      <c r="G102" s="39">
        <f>IF(($D102     =0),0,($F102     /$D102     ))</f>
        <v>0.24661735500428356</v>
      </c>
      <c r="H102" s="34">
        <f>SUM(H88:H90,H92:H95,H97:H100)</f>
        <v>284179927</v>
      </c>
      <c r="I102" s="39">
        <f>IF(($D102     =0),0,($H102     /$D102     ))</f>
        <v>0.20723341470240453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622367193</v>
      </c>
      <c r="O102" s="39">
        <f>IF(($D102     =0),0,($N102     /$D102     ))</f>
        <v>0.45385076970668808</v>
      </c>
      <c r="P102" s="34">
        <f>SUM(P88:P90,P92:P95,P97:P100)</f>
        <v>739634643</v>
      </c>
      <c r="Q102" s="34">
        <f>SUM(Q88:Q90,Q92:Q95,Q97:Q100)</f>
        <v>1308233223</v>
      </c>
      <c r="R102" s="34">
        <f>SUM(R88:R90,R92:R95,R97:R100)</f>
        <v>1308233223</v>
      </c>
      <c r="S102" s="34">
        <f>SUM(S88:S90,S92:S95,S97:S100)</f>
        <v>373929566</v>
      </c>
      <c r="T102" s="39">
        <f>IF(($Q102     =0),0,($S102     /$Q102     ))</f>
        <v>0.28582790853034312</v>
      </c>
      <c r="U102" s="39">
        <f>IF(($P102     =0),0,(($H102     /$P102     )-1))</f>
        <v>-0.61578337400834804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146003150</v>
      </c>
      <c r="E105" s="33">
        <v>146003150</v>
      </c>
      <c r="F105" s="33">
        <v>23465049</v>
      </c>
      <c r="G105" s="38">
        <f t="shared" ref="G105:G136" si="24">IF(($D105     =0),0,($F105     /$D105     ))</f>
        <v>0.16071604619489374</v>
      </c>
      <c r="H105" s="33">
        <v>43457324</v>
      </c>
      <c r="I105" s="38">
        <f t="shared" ref="I105:I136" si="25">IF(($D105     =0),0,($H105     /$D105     ))</f>
        <v>0.29764648228480001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66922373</v>
      </c>
      <c r="O105" s="38">
        <f t="shared" ref="O105:O136" si="29">IF(($D105     =0),0,($N105     /$D105     ))</f>
        <v>0.45836252847969378</v>
      </c>
      <c r="P105" s="33">
        <v>56393350</v>
      </c>
      <c r="Q105" s="33">
        <v>138939700</v>
      </c>
      <c r="R105" s="33">
        <v>138939700</v>
      </c>
      <c r="S105" s="33">
        <v>25180326</v>
      </c>
      <c r="T105" s="38">
        <f t="shared" ref="T105:T136" si="30">IF(($Q105     =0),0,($S105     /$Q105     ))</f>
        <v>0.18123204526855896</v>
      </c>
      <c r="U105" s="38">
        <f t="shared" ref="U105:U136" si="31">IF(($P105     =0),0,(($H105     /$P105     )-1))</f>
        <v>-0.22938920989797551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146003150</v>
      </c>
      <c r="E106" s="34">
        <f>E105</f>
        <v>146003150</v>
      </c>
      <c r="F106" s="34">
        <f>F105</f>
        <v>23465049</v>
      </c>
      <c r="G106" s="39">
        <f t="shared" si="24"/>
        <v>0.16071604619489374</v>
      </c>
      <c r="H106" s="34">
        <f>H105</f>
        <v>43457324</v>
      </c>
      <c r="I106" s="39">
        <f t="shared" si="25"/>
        <v>0.29764648228480001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66922373</v>
      </c>
      <c r="O106" s="39">
        <f t="shared" si="29"/>
        <v>0.45836252847969378</v>
      </c>
      <c r="P106" s="34">
        <f>P105</f>
        <v>56393350</v>
      </c>
      <c r="Q106" s="34">
        <f>Q105</f>
        <v>138939700</v>
      </c>
      <c r="R106" s="34">
        <f>R105</f>
        <v>138939700</v>
      </c>
      <c r="S106" s="34">
        <f>S105</f>
        <v>25180326</v>
      </c>
      <c r="T106" s="39">
        <f t="shared" si="30"/>
        <v>0.18123204526855896</v>
      </c>
      <c r="U106" s="39">
        <f t="shared" si="31"/>
        <v>-0.22938920989797551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3980124</v>
      </c>
      <c r="E110" s="33">
        <v>3980124</v>
      </c>
      <c r="F110" s="33">
        <v>175962</v>
      </c>
      <c r="G110" s="38">
        <f t="shared" si="24"/>
        <v>4.4210180386339719E-2</v>
      </c>
      <c r="H110" s="33">
        <v>369521</v>
      </c>
      <c r="I110" s="38">
        <f t="shared" si="25"/>
        <v>9.2841579810076263E-2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545483</v>
      </c>
      <c r="O110" s="38">
        <f t="shared" si="29"/>
        <v>0.13705176019641599</v>
      </c>
      <c r="P110" s="33">
        <v>319365</v>
      </c>
      <c r="Q110" s="33">
        <v>2810398</v>
      </c>
      <c r="R110" s="33">
        <v>2810398</v>
      </c>
      <c r="S110" s="33">
        <v>174352</v>
      </c>
      <c r="T110" s="38">
        <f t="shared" si="30"/>
        <v>6.2038188185445618E-2</v>
      </c>
      <c r="U110" s="38">
        <f t="shared" si="31"/>
        <v>0.15704914439591056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18631607</v>
      </c>
      <c r="E111" s="33">
        <v>18631607</v>
      </c>
      <c r="F111" s="33">
        <v>3694481</v>
      </c>
      <c r="G111" s="38">
        <f t="shared" si="24"/>
        <v>0.19829105455047435</v>
      </c>
      <c r="H111" s="33">
        <v>12489250</v>
      </c>
      <c r="I111" s="38">
        <f t="shared" si="25"/>
        <v>0.67032596812502543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16183731</v>
      </c>
      <c r="O111" s="38">
        <f t="shared" si="29"/>
        <v>0.86861702267549978</v>
      </c>
      <c r="P111" s="33">
        <v>10406974</v>
      </c>
      <c r="Q111" s="33">
        <v>0</v>
      </c>
      <c r="R111" s="33">
        <v>0</v>
      </c>
      <c r="S111" s="33">
        <v>10244439</v>
      </c>
      <c r="T111" s="38">
        <f t="shared" si="30"/>
        <v>0</v>
      </c>
      <c r="U111" s="38">
        <f t="shared" si="31"/>
        <v>0.2000846739888078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22611731</v>
      </c>
      <c r="E112" s="34">
        <f>SUM(E107:E111)</f>
        <v>22611731</v>
      </c>
      <c r="F112" s="34">
        <f>SUM(F107:F111)</f>
        <v>3870443</v>
      </c>
      <c r="G112" s="39">
        <f t="shared" si="24"/>
        <v>0.17116969063536092</v>
      </c>
      <c r="H112" s="34">
        <f>SUM(H107:H111)</f>
        <v>12858771</v>
      </c>
      <c r="I112" s="39">
        <f t="shared" si="25"/>
        <v>0.56867698452630633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16729214</v>
      </c>
      <c r="O112" s="39">
        <f t="shared" si="29"/>
        <v>0.73984667516166724</v>
      </c>
      <c r="P112" s="34">
        <f>SUM(P107:P111)</f>
        <v>10726339</v>
      </c>
      <c r="Q112" s="34">
        <f>SUM(Q107:Q111)</f>
        <v>2810398</v>
      </c>
      <c r="R112" s="34">
        <f>SUM(R107:R111)</f>
        <v>2810398</v>
      </c>
      <c r="S112" s="34">
        <f>SUM(S107:S111)</f>
        <v>10418791</v>
      </c>
      <c r="T112" s="39">
        <f t="shared" si="30"/>
        <v>3.7072297233345597</v>
      </c>
      <c r="U112" s="39">
        <f t="shared" si="31"/>
        <v>0.19880333821259977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2550000</v>
      </c>
      <c r="E113" s="33">
        <v>2550000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2520000</v>
      </c>
      <c r="R113" s="33">
        <v>2520000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69124</v>
      </c>
      <c r="E114" s="33">
        <v>69124</v>
      </c>
      <c r="F114" s="33">
        <v>2431</v>
      </c>
      <c r="G114" s="38">
        <f t="shared" si="24"/>
        <v>3.5168682367918522E-2</v>
      </c>
      <c r="H114" s="33">
        <v>3131</v>
      </c>
      <c r="I114" s="38">
        <f t="shared" si="25"/>
        <v>4.5295411145188355E-2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5562</v>
      </c>
      <c r="O114" s="38">
        <f t="shared" si="29"/>
        <v>8.0464093513106877E-2</v>
      </c>
      <c r="P114" s="33">
        <v>1565</v>
      </c>
      <c r="Q114" s="33">
        <v>13593</v>
      </c>
      <c r="R114" s="33">
        <v>13593</v>
      </c>
      <c r="S114" s="33">
        <v>1391</v>
      </c>
      <c r="T114" s="38">
        <f t="shared" si="30"/>
        <v>0.10233208268961966</v>
      </c>
      <c r="U114" s="38">
        <f t="shared" si="31"/>
        <v>1.0006389776357829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7262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7262</v>
      </c>
      <c r="O115" s="38">
        <f t="shared" si="29"/>
        <v>0</v>
      </c>
      <c r="P115" s="33">
        <v>548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-1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64814077</v>
      </c>
      <c r="E117" s="33">
        <v>64814077</v>
      </c>
      <c r="F117" s="33">
        <v>4788697</v>
      </c>
      <c r="G117" s="38">
        <f t="shared" si="24"/>
        <v>7.3883594762909302E-2</v>
      </c>
      <c r="H117" s="33">
        <v>14092014</v>
      </c>
      <c r="I117" s="38">
        <f t="shared" si="25"/>
        <v>0.21742211958059668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18880711</v>
      </c>
      <c r="O117" s="38">
        <f t="shared" si="29"/>
        <v>0.29130571434350594</v>
      </c>
      <c r="P117" s="33">
        <v>47993577</v>
      </c>
      <c r="Q117" s="33">
        <v>61552990</v>
      </c>
      <c r="R117" s="33">
        <v>61552990</v>
      </c>
      <c r="S117" s="33">
        <v>5498199</v>
      </c>
      <c r="T117" s="38">
        <f t="shared" si="30"/>
        <v>8.9324645317798532E-2</v>
      </c>
      <c r="U117" s="38">
        <f t="shared" si="31"/>
        <v>-0.7063770845836308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7400081</v>
      </c>
      <c r="E118" s="33">
        <v>7400081</v>
      </c>
      <c r="F118" s="33">
        <v>1143404</v>
      </c>
      <c r="G118" s="38">
        <f t="shared" si="24"/>
        <v>0.15451236277008321</v>
      </c>
      <c r="H118" s="33">
        <v>1537290</v>
      </c>
      <c r="I118" s="38">
        <f t="shared" si="25"/>
        <v>0.20773961798526258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2680694</v>
      </c>
      <c r="O118" s="38">
        <f t="shared" si="29"/>
        <v>0.36225198075534576</v>
      </c>
      <c r="P118" s="33">
        <v>2765850</v>
      </c>
      <c r="Q118" s="33">
        <v>7121110</v>
      </c>
      <c r="R118" s="33">
        <v>7121110</v>
      </c>
      <c r="S118" s="33">
        <v>1829220</v>
      </c>
      <c r="T118" s="38">
        <f t="shared" si="30"/>
        <v>0.25687287515569907</v>
      </c>
      <c r="U118" s="38">
        <f t="shared" si="31"/>
        <v>-0.44418894733987746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74833282</v>
      </c>
      <c r="E121" s="34">
        <f>SUM(E113:E120)</f>
        <v>74833282</v>
      </c>
      <c r="F121" s="34">
        <f>SUM(F113:F120)</f>
        <v>5941794</v>
      </c>
      <c r="G121" s="39">
        <f t="shared" si="24"/>
        <v>7.9400419722336912E-2</v>
      </c>
      <c r="H121" s="34">
        <f>SUM(H113:H120)</f>
        <v>15632435</v>
      </c>
      <c r="I121" s="39">
        <f t="shared" si="25"/>
        <v>0.20889682481118496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21574229</v>
      </c>
      <c r="O121" s="39">
        <f t="shared" si="29"/>
        <v>0.28829724453352185</v>
      </c>
      <c r="P121" s="34">
        <f>SUM(P113:P120)</f>
        <v>50761540</v>
      </c>
      <c r="Q121" s="34">
        <f>SUM(Q113:Q120)</f>
        <v>71207693</v>
      </c>
      <c r="R121" s="34">
        <f>SUM(R113:R120)</f>
        <v>71207693</v>
      </c>
      <c r="S121" s="34">
        <f>SUM(S113:S120)</f>
        <v>7328810</v>
      </c>
      <c r="T121" s="39">
        <f t="shared" si="30"/>
        <v>0.10292160427104415</v>
      </c>
      <c r="U121" s="39">
        <f t="shared" si="31"/>
        <v>-0.69204175050638739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5105187</v>
      </c>
      <c r="E122" s="33">
        <v>5105187</v>
      </c>
      <c r="F122" s="33">
        <v>1045419</v>
      </c>
      <c r="G122" s="38">
        <f t="shared" si="24"/>
        <v>0.20477584856343167</v>
      </c>
      <c r="H122" s="33">
        <v>990061</v>
      </c>
      <c r="I122" s="38">
        <f t="shared" si="25"/>
        <v>0.19393236721789037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2035480</v>
      </c>
      <c r="O122" s="38">
        <f t="shared" si="29"/>
        <v>0.39870821578132204</v>
      </c>
      <c r="P122" s="33">
        <v>2550142</v>
      </c>
      <c r="Q122" s="33">
        <v>3813557</v>
      </c>
      <c r="R122" s="33">
        <v>3813557</v>
      </c>
      <c r="S122" s="33">
        <v>1192366</v>
      </c>
      <c r="T122" s="38">
        <f t="shared" si="30"/>
        <v>0.31266505260049871</v>
      </c>
      <c r="U122" s="38">
        <f t="shared" si="31"/>
        <v>-0.61176240381908142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31476</v>
      </c>
      <c r="E123" s="33">
        <v>31476</v>
      </c>
      <c r="F123" s="33">
        <v>1971</v>
      </c>
      <c r="G123" s="38">
        <f t="shared" si="24"/>
        <v>6.2619138391155169E-2</v>
      </c>
      <c r="H123" s="33">
        <v>1451</v>
      </c>
      <c r="I123" s="38">
        <f t="shared" si="25"/>
        <v>4.6098614817638835E-2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3422</v>
      </c>
      <c r="O123" s="38">
        <f t="shared" si="29"/>
        <v>0.108717753208794</v>
      </c>
      <c r="P123" s="33">
        <v>9248</v>
      </c>
      <c r="Q123" s="33">
        <v>29949</v>
      </c>
      <c r="R123" s="33">
        <v>29949</v>
      </c>
      <c r="S123" s="33">
        <v>6365</v>
      </c>
      <c r="T123" s="38">
        <f t="shared" si="30"/>
        <v>0.21252796420581654</v>
      </c>
      <c r="U123" s="38">
        <f t="shared" si="31"/>
        <v>-0.84310121107266434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128124</v>
      </c>
      <c r="E124" s="33">
        <v>128124</v>
      </c>
      <c r="F124" s="33">
        <v>297</v>
      </c>
      <c r="G124" s="38">
        <f t="shared" si="24"/>
        <v>2.3180668727170554E-3</v>
      </c>
      <c r="H124" s="33">
        <v>23854</v>
      </c>
      <c r="I124" s="38">
        <f t="shared" si="25"/>
        <v>0.18617901408010989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24151</v>
      </c>
      <c r="O124" s="38">
        <f t="shared" si="29"/>
        <v>0.18849708095282694</v>
      </c>
      <c r="P124" s="33">
        <v>1255</v>
      </c>
      <c r="Q124" s="33">
        <v>180624</v>
      </c>
      <c r="R124" s="33">
        <v>180624</v>
      </c>
      <c r="S124" s="33">
        <v>1255</v>
      </c>
      <c r="T124" s="38">
        <f t="shared" si="30"/>
        <v>6.9481353529984944E-3</v>
      </c>
      <c r="U124" s="38">
        <f t="shared" si="31"/>
        <v>18.007171314741036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5264787</v>
      </c>
      <c r="E126" s="34">
        <f>SUM(E122:E125)</f>
        <v>5264787</v>
      </c>
      <c r="F126" s="34">
        <f>SUM(F122:F125)</f>
        <v>1047687</v>
      </c>
      <c r="G126" s="39">
        <f t="shared" si="24"/>
        <v>0.19899893386000231</v>
      </c>
      <c r="H126" s="34">
        <f>SUM(H122:H125)</f>
        <v>1015366</v>
      </c>
      <c r="I126" s="39">
        <f t="shared" si="25"/>
        <v>0.19285984409245807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2063053</v>
      </c>
      <c r="O126" s="39">
        <f t="shared" si="29"/>
        <v>0.39185877795246038</v>
      </c>
      <c r="P126" s="34">
        <f>SUM(P122:P125)</f>
        <v>2560645</v>
      </c>
      <c r="Q126" s="34">
        <f>SUM(Q122:Q125)</f>
        <v>4024130</v>
      </c>
      <c r="R126" s="34">
        <f>SUM(R122:R125)</f>
        <v>4024130</v>
      </c>
      <c r="S126" s="34">
        <f>SUM(S122:S125)</f>
        <v>1199986</v>
      </c>
      <c r="T126" s="39">
        <f t="shared" si="30"/>
        <v>0.29819762284021639</v>
      </c>
      <c r="U126" s="39">
        <f t="shared" si="31"/>
        <v>-0.60347256257700699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29396</v>
      </c>
      <c r="E127" s="33">
        <v>29396</v>
      </c>
      <c r="F127" s="33">
        <v>0</v>
      </c>
      <c r="G127" s="38">
        <f t="shared" si="24"/>
        <v>0</v>
      </c>
      <c r="H127" s="33">
        <v>1201</v>
      </c>
      <c r="I127" s="38">
        <f t="shared" si="25"/>
        <v>4.0855898761736294E-2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1201</v>
      </c>
      <c r="O127" s="38">
        <f t="shared" si="29"/>
        <v>4.0855898761736294E-2</v>
      </c>
      <c r="P127" s="33">
        <v>200</v>
      </c>
      <c r="Q127" s="33">
        <v>29510</v>
      </c>
      <c r="R127" s="33">
        <v>29510</v>
      </c>
      <c r="S127" s="33">
        <v>200</v>
      </c>
      <c r="T127" s="38">
        <f t="shared" si="30"/>
        <v>6.7773636055574382E-3</v>
      </c>
      <c r="U127" s="38">
        <f t="shared" si="31"/>
        <v>5.0049999999999999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29396</v>
      </c>
      <c r="E132" s="34">
        <f>SUM(E127:E131)</f>
        <v>29396</v>
      </c>
      <c r="F132" s="34">
        <f>SUM(F127:F131)</f>
        <v>0</v>
      </c>
      <c r="G132" s="39">
        <f t="shared" si="24"/>
        <v>0</v>
      </c>
      <c r="H132" s="34">
        <f>SUM(H127:H131)</f>
        <v>1201</v>
      </c>
      <c r="I132" s="39">
        <f t="shared" si="25"/>
        <v>4.0855898761736294E-2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1201</v>
      </c>
      <c r="O132" s="39">
        <f t="shared" si="29"/>
        <v>4.0855898761736294E-2</v>
      </c>
      <c r="P132" s="34">
        <f>SUM(P127:P131)</f>
        <v>200</v>
      </c>
      <c r="Q132" s="34">
        <f>SUM(Q127:Q131)</f>
        <v>29510</v>
      </c>
      <c r="R132" s="34">
        <f>SUM(R127:R131)</f>
        <v>29510</v>
      </c>
      <c r="S132" s="34">
        <f>SUM(S127:S131)</f>
        <v>200</v>
      </c>
      <c r="T132" s="39">
        <f t="shared" si="30"/>
        <v>6.7773636055574382E-3</v>
      </c>
      <c r="U132" s="39">
        <f t="shared" si="31"/>
        <v>5.0049999999999999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173146</v>
      </c>
      <c r="E133" s="33">
        <v>173146</v>
      </c>
      <c r="F133" s="33">
        <v>45037</v>
      </c>
      <c r="G133" s="38">
        <f t="shared" si="24"/>
        <v>0.26010996500063532</v>
      </c>
      <c r="H133" s="33">
        <v>42550</v>
      </c>
      <c r="I133" s="38">
        <f t="shared" si="25"/>
        <v>0.24574636433992122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87587</v>
      </c>
      <c r="O133" s="38">
        <f t="shared" si="29"/>
        <v>0.50585632934055658</v>
      </c>
      <c r="P133" s="33">
        <v>99154</v>
      </c>
      <c r="Q133" s="33">
        <v>166647</v>
      </c>
      <c r="R133" s="33">
        <v>166647</v>
      </c>
      <c r="S133" s="33">
        <v>52426</v>
      </c>
      <c r="T133" s="38">
        <f t="shared" si="30"/>
        <v>0.31459312198839462</v>
      </c>
      <c r="U133" s="38">
        <f t="shared" si="31"/>
        <v>-0.57086955644754622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942126</v>
      </c>
      <c r="E134" s="33">
        <v>942126</v>
      </c>
      <c r="F134" s="33">
        <v>77213</v>
      </c>
      <c r="G134" s="38">
        <f t="shared" si="24"/>
        <v>8.1956129010344686E-2</v>
      </c>
      <c r="H134" s="33">
        <v>70015</v>
      </c>
      <c r="I134" s="38">
        <f t="shared" si="25"/>
        <v>7.431596198385354E-2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147228</v>
      </c>
      <c r="O134" s="38">
        <f t="shared" si="29"/>
        <v>0.15627209099419823</v>
      </c>
      <c r="P134" s="33">
        <v>176623</v>
      </c>
      <c r="Q134" s="33">
        <v>2105075</v>
      </c>
      <c r="R134" s="33">
        <v>2105075</v>
      </c>
      <c r="S134" s="33">
        <v>104861</v>
      </c>
      <c r="T134" s="38">
        <f t="shared" si="30"/>
        <v>4.9813427075044832E-2</v>
      </c>
      <c r="U134" s="38">
        <f t="shared" si="31"/>
        <v>-0.60359069883310779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1115272</v>
      </c>
      <c r="E137" s="34">
        <f>SUM(E133:E136)</f>
        <v>1115272</v>
      </c>
      <c r="F137" s="34">
        <f>SUM(F133:F136)</f>
        <v>122250</v>
      </c>
      <c r="G137" s="39">
        <f t="shared" ref="G137:G170" si="32">IF(($D137     =0),0,($F137     /$D137     ))</f>
        <v>0.10961451556212295</v>
      </c>
      <c r="H137" s="34">
        <f>SUM(H133:H136)</f>
        <v>112565</v>
      </c>
      <c r="I137" s="39">
        <f t="shared" ref="I137:I170" si="33">IF(($D137     =0),0,($H137     /$D137     ))</f>
        <v>0.10093053533129138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234815</v>
      </c>
      <c r="O137" s="39">
        <f t="shared" ref="O137:O170" si="37">IF(($D137     =0),0,($N137     /$D137     ))</f>
        <v>0.21054505089341435</v>
      </c>
      <c r="P137" s="34">
        <f>SUM(P133:P136)</f>
        <v>275777</v>
      </c>
      <c r="Q137" s="34">
        <f>SUM(Q133:Q136)</f>
        <v>2271722</v>
      </c>
      <c r="R137" s="34">
        <f>SUM(R133:R136)</f>
        <v>2271722</v>
      </c>
      <c r="S137" s="34">
        <f>SUM(S133:S136)</f>
        <v>157287</v>
      </c>
      <c r="T137" s="39">
        <f t="shared" ref="T137:T170" si="38">IF(($Q137     =0),0,($S137     /$Q137     ))</f>
        <v>6.9236904867761115E-2</v>
      </c>
      <c r="U137" s="39">
        <f t="shared" ref="U137:U170" si="39">IF(($P137     =0),0,(($H137     /$P137     )-1))</f>
        <v>-0.59182600434408961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3123000</v>
      </c>
      <c r="E138" s="33">
        <v>3123000</v>
      </c>
      <c r="F138" s="33">
        <v>87950</v>
      </c>
      <c r="G138" s="38">
        <f t="shared" si="32"/>
        <v>2.8162023695164906E-2</v>
      </c>
      <c r="H138" s="33">
        <v>159850</v>
      </c>
      <c r="I138" s="38">
        <f t="shared" si="33"/>
        <v>5.1184758245276976E-2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247800</v>
      </c>
      <c r="O138" s="38">
        <f t="shared" si="37"/>
        <v>7.9346781940441882E-2</v>
      </c>
      <c r="P138" s="33">
        <v>351420</v>
      </c>
      <c r="Q138" s="33">
        <v>3000000</v>
      </c>
      <c r="R138" s="33">
        <v>3000000</v>
      </c>
      <c r="S138" s="33">
        <v>53870</v>
      </c>
      <c r="T138" s="38">
        <f t="shared" si="38"/>
        <v>1.7956666666666666E-2</v>
      </c>
      <c r="U138" s="38">
        <f t="shared" si="39"/>
        <v>-0.54513118206135114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1721666</v>
      </c>
      <c r="E139" s="33">
        <v>1721666</v>
      </c>
      <c r="F139" s="33">
        <v>717357</v>
      </c>
      <c r="G139" s="38">
        <f t="shared" si="32"/>
        <v>0.41666444014111914</v>
      </c>
      <c r="H139" s="33">
        <v>573885</v>
      </c>
      <c r="I139" s="38">
        <f t="shared" si="33"/>
        <v>0.33333120361324436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1291242</v>
      </c>
      <c r="O139" s="38">
        <f t="shared" si="37"/>
        <v>0.74999564375436356</v>
      </c>
      <c r="P139" s="33">
        <v>0</v>
      </c>
      <c r="Q139" s="33">
        <v>643397</v>
      </c>
      <c r="R139" s="33">
        <v>643397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52500</v>
      </c>
      <c r="E140" s="33">
        <v>52500</v>
      </c>
      <c r="F140" s="33">
        <v>2826</v>
      </c>
      <c r="G140" s="38">
        <f t="shared" si="32"/>
        <v>5.3828571428571427E-2</v>
      </c>
      <c r="H140" s="33">
        <v>1087</v>
      </c>
      <c r="I140" s="38">
        <f t="shared" si="33"/>
        <v>2.0704761904761906E-2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3913</v>
      </c>
      <c r="O140" s="38">
        <f t="shared" si="37"/>
        <v>7.4533333333333326E-2</v>
      </c>
      <c r="P140" s="33">
        <v>28580</v>
      </c>
      <c r="Q140" s="33">
        <v>52500</v>
      </c>
      <c r="R140" s="33">
        <v>52500</v>
      </c>
      <c r="S140" s="33">
        <v>27580</v>
      </c>
      <c r="T140" s="38">
        <f t="shared" si="38"/>
        <v>0.52533333333333332</v>
      </c>
      <c r="U140" s="38">
        <f t="shared" si="39"/>
        <v>-0.96196641007697692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498421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498421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4897166</v>
      </c>
      <c r="E144" s="34">
        <f>SUM(E138:E143)</f>
        <v>4897166</v>
      </c>
      <c r="F144" s="34">
        <f>SUM(F138:F143)</f>
        <v>808133</v>
      </c>
      <c r="G144" s="39">
        <f t="shared" si="32"/>
        <v>0.16502054453534962</v>
      </c>
      <c r="H144" s="34">
        <f>SUM(H138:H143)</f>
        <v>1233243</v>
      </c>
      <c r="I144" s="39">
        <f t="shared" si="33"/>
        <v>0.25182789392885602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2041376</v>
      </c>
      <c r="O144" s="39">
        <f t="shared" si="37"/>
        <v>0.41684843846420561</v>
      </c>
      <c r="P144" s="34">
        <f>SUM(P138:P143)</f>
        <v>380000</v>
      </c>
      <c r="Q144" s="34">
        <f>SUM(Q138:Q143)</f>
        <v>3695897</v>
      </c>
      <c r="R144" s="34">
        <f>SUM(R138:R143)</f>
        <v>3695897</v>
      </c>
      <c r="S144" s="34">
        <f>SUM(S138:S143)</f>
        <v>81450</v>
      </c>
      <c r="T144" s="39">
        <f t="shared" si="38"/>
        <v>2.2037951815215631E-2</v>
      </c>
      <c r="U144" s="39">
        <f t="shared" si="39"/>
        <v>2.2453763157894735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40089</v>
      </c>
      <c r="R146" s="33">
        <v>40089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97223</v>
      </c>
      <c r="E148" s="33">
        <v>97223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97223</v>
      </c>
      <c r="R148" s="33">
        <v>97223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97223</v>
      </c>
      <c r="E150" s="34">
        <f>SUM(E145:E149)</f>
        <v>97223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137312</v>
      </c>
      <c r="R150" s="34">
        <f>SUM(R145:R149)</f>
        <v>137312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13616200</v>
      </c>
      <c r="E152" s="33">
        <v>13616200</v>
      </c>
      <c r="F152" s="33">
        <v>200</v>
      </c>
      <c r="G152" s="38">
        <f t="shared" si="32"/>
        <v>1.4688385893274187E-5</v>
      </c>
      <c r="H152" s="33">
        <v>0</v>
      </c>
      <c r="I152" s="38">
        <f t="shared" si="33"/>
        <v>0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200</v>
      </c>
      <c r="O152" s="38">
        <f t="shared" si="37"/>
        <v>1.4688385893274187E-5</v>
      </c>
      <c r="P152" s="33">
        <v>388314</v>
      </c>
      <c r="Q152" s="33">
        <v>857900</v>
      </c>
      <c r="R152" s="33">
        <v>857900</v>
      </c>
      <c r="S152" s="33">
        <v>388165</v>
      </c>
      <c r="T152" s="38">
        <f t="shared" si="38"/>
        <v>0.45245949411353303</v>
      </c>
      <c r="U152" s="38">
        <f t="shared" si="39"/>
        <v>-1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13616200</v>
      </c>
      <c r="E157" s="34">
        <f>SUM(E151:E156)</f>
        <v>13616200</v>
      </c>
      <c r="F157" s="34">
        <f>SUM(F151:F156)</f>
        <v>200</v>
      </c>
      <c r="G157" s="39">
        <f t="shared" si="32"/>
        <v>1.4688385893274187E-5</v>
      </c>
      <c r="H157" s="34">
        <f>SUM(H151:H156)</f>
        <v>0</v>
      </c>
      <c r="I157" s="39">
        <f t="shared" si="33"/>
        <v>0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200</v>
      </c>
      <c r="O157" s="39">
        <f t="shared" si="37"/>
        <v>1.4688385893274187E-5</v>
      </c>
      <c r="P157" s="34">
        <f>SUM(P151:P156)</f>
        <v>388314</v>
      </c>
      <c r="Q157" s="34">
        <f>SUM(Q151:Q156)</f>
        <v>857900</v>
      </c>
      <c r="R157" s="34">
        <f>SUM(R151:R156)</f>
        <v>857900</v>
      </c>
      <c r="S157" s="34">
        <f>SUM(S151:S156)</f>
        <v>388165</v>
      </c>
      <c r="T157" s="39">
        <f t="shared" si="38"/>
        <v>0.45245949411353303</v>
      </c>
      <c r="U157" s="39">
        <f t="shared" si="39"/>
        <v>-1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0</v>
      </c>
      <c r="E163" s="34">
        <f>SUM(E158:E162)</f>
        <v>0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0</v>
      </c>
      <c r="O163" s="39">
        <f t="shared" si="37"/>
        <v>0</v>
      </c>
      <c r="P163" s="34">
        <f>SUM(P158:P162)</f>
        <v>0</v>
      </c>
      <c r="Q163" s="34">
        <f>SUM(Q158:Q162)</f>
        <v>0</v>
      </c>
      <c r="R163" s="34">
        <f>SUM(R158:R162)</f>
        <v>0</v>
      </c>
      <c r="S163" s="34">
        <f>SUM(S158:S162)</f>
        <v>0</v>
      </c>
      <c r="T163" s="39">
        <f t="shared" si="38"/>
        <v>0</v>
      </c>
      <c r="U163" s="39">
        <f t="shared" si="39"/>
        <v>0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400000</v>
      </c>
      <c r="E166" s="33">
        <v>400000</v>
      </c>
      <c r="F166" s="33">
        <v>50900</v>
      </c>
      <c r="G166" s="38">
        <f t="shared" si="32"/>
        <v>0.12725</v>
      </c>
      <c r="H166" s="33">
        <v>80550</v>
      </c>
      <c r="I166" s="38">
        <f t="shared" si="33"/>
        <v>0.201375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131450</v>
      </c>
      <c r="O166" s="38">
        <f t="shared" si="37"/>
        <v>0.328625</v>
      </c>
      <c r="P166" s="33">
        <v>237650</v>
      </c>
      <c r="Q166" s="33">
        <v>350000</v>
      </c>
      <c r="R166" s="33">
        <v>350000</v>
      </c>
      <c r="S166" s="33">
        <v>236050</v>
      </c>
      <c r="T166" s="38">
        <f t="shared" si="38"/>
        <v>0.67442857142857138</v>
      </c>
      <c r="U166" s="38">
        <f t="shared" si="39"/>
        <v>-0.66105617504733849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400000</v>
      </c>
      <c r="E169" s="34">
        <f>SUM(E164:E168)</f>
        <v>400000</v>
      </c>
      <c r="F169" s="34">
        <f>SUM(F164:F168)</f>
        <v>50900</v>
      </c>
      <c r="G169" s="39">
        <f t="shared" si="32"/>
        <v>0.12725</v>
      </c>
      <c r="H169" s="34">
        <f>SUM(H164:H168)</f>
        <v>80550</v>
      </c>
      <c r="I169" s="39">
        <f t="shared" si="33"/>
        <v>0.201375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131450</v>
      </c>
      <c r="O169" s="39">
        <f t="shared" si="37"/>
        <v>0.328625</v>
      </c>
      <c r="P169" s="34">
        <f>SUM(P164:P168)</f>
        <v>237650</v>
      </c>
      <c r="Q169" s="34">
        <f>SUM(Q164:Q168)</f>
        <v>350000</v>
      </c>
      <c r="R169" s="34">
        <f>SUM(R164:R168)</f>
        <v>350000</v>
      </c>
      <c r="S169" s="34">
        <f>SUM(S164:S168)</f>
        <v>236050</v>
      </c>
      <c r="T169" s="39">
        <f t="shared" si="38"/>
        <v>0.67442857142857138</v>
      </c>
      <c r="U169" s="39">
        <f t="shared" si="39"/>
        <v>-0.66105617504733849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268868207</v>
      </c>
      <c r="E170" s="34">
        <f>SUM(E105,E107:E111,E113:E120,E122:E125,E127:E131,E133:E136,E138:E143,E145:E149,E151:E156,E158:E162,E164:E168)</f>
        <v>268868207</v>
      </c>
      <c r="F170" s="34">
        <f>SUM(F105,F107:F111,F113:F120,F122:F125,F127:F131,F133:F136,F138:F143,F145:F149,F151:F156,F158:F162,F164:F168)</f>
        <v>35306456</v>
      </c>
      <c r="G170" s="39">
        <f t="shared" si="32"/>
        <v>0.13131510190046383</v>
      </c>
      <c r="H170" s="34">
        <f>SUM(H105,H107:H111,H113:H120,H122:H125,H127:H131,H133:H136,H138:H143,H145:H149,H151:H156,H158:H162,H164:H168)</f>
        <v>74391455</v>
      </c>
      <c r="I170" s="39">
        <f t="shared" si="33"/>
        <v>0.2766837173872328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109697911</v>
      </c>
      <c r="O170" s="39">
        <f t="shared" si="37"/>
        <v>0.4079988192876966</v>
      </c>
      <c r="P170" s="34">
        <f>SUM(P105,P107:P111,P113:P120,P122:P125,P127:P131,P133:P136,P138:P143,P145:P149,P151:P156,P158:P162,P164:P168)</f>
        <v>121723815</v>
      </c>
      <c r="Q170" s="34">
        <f>SUM(Q105,Q107:Q111,Q113:Q120,Q122:Q125,Q127:Q131,Q133:Q136,Q138:Q143,Q145:Q149,Q151:Q156,Q158:Q162,Q164:Q168)</f>
        <v>224324262</v>
      </c>
      <c r="R170" s="34">
        <f>SUM(R105,R107:R111,R113:R120,R122:R125,R127:R131,R133:R136,R138:R143,R145:R149,R151:R156,R158:R162,R164:R168)</f>
        <v>224324262</v>
      </c>
      <c r="S170" s="34">
        <f>SUM(S105,S107:S111,S113:S120,S122:S125,S127:S131,S133:S136,S138:S143,S145:S149,S151:S156,S158:S162,S164:S168)</f>
        <v>44991065</v>
      </c>
      <c r="T170" s="39">
        <f t="shared" si="38"/>
        <v>0.20056263463824525</v>
      </c>
      <c r="U170" s="39">
        <f t="shared" si="39"/>
        <v>-0.38885044804091951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44818</v>
      </c>
      <c r="G177" s="38">
        <f t="shared" si="40"/>
        <v>0</v>
      </c>
      <c r="H177" s="33">
        <v>47180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91998</v>
      </c>
      <c r="O177" s="38">
        <f t="shared" si="45"/>
        <v>0</v>
      </c>
      <c r="P177" s="33">
        <v>35763</v>
      </c>
      <c r="Q177" s="33">
        <v>0</v>
      </c>
      <c r="R177" s="33">
        <v>0</v>
      </c>
      <c r="S177" s="33">
        <v>35763</v>
      </c>
      <c r="T177" s="38">
        <f t="shared" si="46"/>
        <v>0</v>
      </c>
      <c r="U177" s="38">
        <f t="shared" si="47"/>
        <v>0.31924055588177724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44818</v>
      </c>
      <c r="G179" s="39">
        <f t="shared" si="40"/>
        <v>0</v>
      </c>
      <c r="H179" s="34">
        <f>SUM(H173:H178)</f>
        <v>47180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91998</v>
      </c>
      <c r="O179" s="39">
        <f t="shared" si="45"/>
        <v>0</v>
      </c>
      <c r="P179" s="34">
        <f>SUM(P173:P178)</f>
        <v>35763</v>
      </c>
      <c r="Q179" s="34">
        <f>SUM(Q173:Q178)</f>
        <v>0</v>
      </c>
      <c r="R179" s="34">
        <f>SUM(R173:R178)</f>
        <v>0</v>
      </c>
      <c r="S179" s="34">
        <f>SUM(S173:S178)</f>
        <v>35763</v>
      </c>
      <c r="T179" s="39">
        <f t="shared" si="46"/>
        <v>0</v>
      </c>
      <c r="U179" s="39">
        <f t="shared" si="47"/>
        <v>0.31924055588177724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17575872</v>
      </c>
      <c r="E180" s="33">
        <v>17575872</v>
      </c>
      <c r="F180" s="33">
        <v>140875</v>
      </c>
      <c r="G180" s="38">
        <f t="shared" si="40"/>
        <v>8.0152495420995323E-3</v>
      </c>
      <c r="H180" s="33">
        <v>98328</v>
      </c>
      <c r="I180" s="38">
        <f t="shared" si="41"/>
        <v>5.5944877158868702E-3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239203</v>
      </c>
      <c r="O180" s="38">
        <f t="shared" si="45"/>
        <v>1.3609737257986403E-2</v>
      </c>
      <c r="P180" s="33">
        <v>35138</v>
      </c>
      <c r="Q180" s="33">
        <v>0</v>
      </c>
      <c r="R180" s="33">
        <v>0</v>
      </c>
      <c r="S180" s="33">
        <v>26461</v>
      </c>
      <c r="T180" s="38">
        <f t="shared" si="46"/>
        <v>0</v>
      </c>
      <c r="U180" s="38">
        <f t="shared" si="47"/>
        <v>1.7983379816722636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290000</v>
      </c>
      <c r="E184" s="33">
        <v>290000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17865872</v>
      </c>
      <c r="E185" s="34">
        <f>SUM(E180:E184)</f>
        <v>17865872</v>
      </c>
      <c r="F185" s="34">
        <f>SUM(F180:F184)</f>
        <v>140875</v>
      </c>
      <c r="G185" s="39">
        <f t="shared" si="40"/>
        <v>7.8851454885605354E-3</v>
      </c>
      <c r="H185" s="34">
        <f>SUM(H180:H184)</f>
        <v>98328</v>
      </c>
      <c r="I185" s="39">
        <f t="shared" si="41"/>
        <v>5.5036776262586008E-3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239203</v>
      </c>
      <c r="O185" s="39">
        <f t="shared" si="45"/>
        <v>1.3388823114819136E-2</v>
      </c>
      <c r="P185" s="34">
        <f>SUM(P180:P184)</f>
        <v>35138</v>
      </c>
      <c r="Q185" s="34">
        <f>SUM(Q180:Q184)</f>
        <v>0</v>
      </c>
      <c r="R185" s="34">
        <f>SUM(R180:R184)</f>
        <v>0</v>
      </c>
      <c r="S185" s="34">
        <f>SUM(S180:S184)</f>
        <v>26461</v>
      </c>
      <c r="T185" s="39">
        <f t="shared" si="46"/>
        <v>0</v>
      </c>
      <c r="U185" s="39">
        <f t="shared" si="47"/>
        <v>1.7983379816722636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0</v>
      </c>
      <c r="E188" s="33">
        <v>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0</v>
      </c>
      <c r="R188" s="33">
        <v>0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0</v>
      </c>
      <c r="E191" s="34">
        <f>SUM(E186:E190)</f>
        <v>0</v>
      </c>
      <c r="F191" s="34">
        <f>SUM(F186:F190)</f>
        <v>0</v>
      </c>
      <c r="G191" s="39">
        <f t="shared" si="40"/>
        <v>0</v>
      </c>
      <c r="H191" s="34">
        <f>SUM(H186:H190)</f>
        <v>0</v>
      </c>
      <c r="I191" s="39">
        <f t="shared" si="41"/>
        <v>0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0</v>
      </c>
      <c r="O191" s="39">
        <f t="shared" si="45"/>
        <v>0</v>
      </c>
      <c r="P191" s="34">
        <f>SUM(P186:P190)</f>
        <v>0</v>
      </c>
      <c r="Q191" s="34">
        <f>SUM(Q186:Q190)</f>
        <v>0</v>
      </c>
      <c r="R191" s="34">
        <f>SUM(R186:R190)</f>
        <v>0</v>
      </c>
      <c r="S191" s="34">
        <f>SUM(S186:S190)</f>
        <v>0</v>
      </c>
      <c r="T191" s="39">
        <f t="shared" si="46"/>
        <v>0</v>
      </c>
      <c r="U191" s="39">
        <f t="shared" si="47"/>
        <v>0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627398</v>
      </c>
      <c r="E196" s="33">
        <v>627398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281143</v>
      </c>
      <c r="Q196" s="33">
        <v>545988</v>
      </c>
      <c r="R196" s="33">
        <v>545988</v>
      </c>
      <c r="S196" s="33">
        <v>279841</v>
      </c>
      <c r="T196" s="38">
        <f t="shared" si="46"/>
        <v>0.51254056865718656</v>
      </c>
      <c r="U196" s="38">
        <f t="shared" si="47"/>
        <v>-1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1595355</v>
      </c>
      <c r="E197" s="33">
        <v>1595355</v>
      </c>
      <c r="F197" s="33">
        <v>315676</v>
      </c>
      <c r="G197" s="38">
        <f t="shared" si="40"/>
        <v>0.19787194699612312</v>
      </c>
      <c r="H197" s="33">
        <v>357685</v>
      </c>
      <c r="I197" s="38">
        <f t="shared" si="41"/>
        <v>0.22420401728768832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673361</v>
      </c>
      <c r="O197" s="38">
        <f t="shared" si="45"/>
        <v>0.42207596428381144</v>
      </c>
      <c r="P197" s="33">
        <v>731676</v>
      </c>
      <c r="Q197" s="33">
        <v>864972</v>
      </c>
      <c r="R197" s="33">
        <v>864972</v>
      </c>
      <c r="S197" s="33">
        <v>404679</v>
      </c>
      <c r="T197" s="38">
        <f t="shared" si="46"/>
        <v>0.46785213856633512</v>
      </c>
      <c r="U197" s="38">
        <f t="shared" si="47"/>
        <v>-0.511142910249892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2222753</v>
      </c>
      <c r="E198" s="34">
        <f>SUM(E192:E197)</f>
        <v>2222753</v>
      </c>
      <c r="F198" s="34">
        <f>SUM(F192:F197)</f>
        <v>315676</v>
      </c>
      <c r="G198" s="39">
        <f t="shared" si="40"/>
        <v>0.14202027845649068</v>
      </c>
      <c r="H198" s="34">
        <f>SUM(H192:H197)</f>
        <v>357685</v>
      </c>
      <c r="I198" s="39">
        <f t="shared" si="41"/>
        <v>0.16091981430235389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673361</v>
      </c>
      <c r="O198" s="39">
        <f t="shared" si="45"/>
        <v>0.30294009275884454</v>
      </c>
      <c r="P198" s="34">
        <f>SUM(P192:P197)</f>
        <v>1012819</v>
      </c>
      <c r="Q198" s="34">
        <f>SUM(Q192:Q197)</f>
        <v>1410960</v>
      </c>
      <c r="R198" s="34">
        <f>SUM(R192:R197)</f>
        <v>1410960</v>
      </c>
      <c r="S198" s="34">
        <f>SUM(S192:S197)</f>
        <v>684520</v>
      </c>
      <c r="T198" s="39">
        <f t="shared" si="46"/>
        <v>0.48514486590690026</v>
      </c>
      <c r="U198" s="39">
        <f t="shared" si="47"/>
        <v>-0.64684213072622065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5458059</v>
      </c>
      <c r="E199" s="33">
        <v>5458059</v>
      </c>
      <c r="F199" s="33">
        <v>32671</v>
      </c>
      <c r="G199" s="38">
        <f t="shared" si="40"/>
        <v>5.9858275625089431E-3</v>
      </c>
      <c r="H199" s="33">
        <v>18940</v>
      </c>
      <c r="I199" s="38">
        <f t="shared" si="41"/>
        <v>3.4700980696617608E-3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51611</v>
      </c>
      <c r="O199" s="38">
        <f t="shared" si="45"/>
        <v>9.4559256321707034E-3</v>
      </c>
      <c r="P199" s="33">
        <v>78130</v>
      </c>
      <c r="Q199" s="33">
        <v>5237265</v>
      </c>
      <c r="R199" s="33">
        <v>5237265</v>
      </c>
      <c r="S199" s="33">
        <v>29328</v>
      </c>
      <c r="T199" s="38">
        <f t="shared" si="46"/>
        <v>5.5998693974813191E-3</v>
      </c>
      <c r="U199" s="38">
        <f t="shared" si="47"/>
        <v>-0.75758351465506202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5458059</v>
      </c>
      <c r="E204" s="34">
        <f>SUM(E199:E203)</f>
        <v>5458059</v>
      </c>
      <c r="F204" s="34">
        <f>SUM(F199:F203)</f>
        <v>32671</v>
      </c>
      <c r="G204" s="39">
        <f t="shared" si="40"/>
        <v>5.9858275625089431E-3</v>
      </c>
      <c r="H204" s="34">
        <f>SUM(H199:H203)</f>
        <v>18940</v>
      </c>
      <c r="I204" s="39">
        <f t="shared" si="41"/>
        <v>3.4700980696617608E-3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51611</v>
      </c>
      <c r="O204" s="39">
        <f t="shared" si="45"/>
        <v>9.4559256321707034E-3</v>
      </c>
      <c r="P204" s="34">
        <f>SUM(P199:P203)</f>
        <v>78130</v>
      </c>
      <c r="Q204" s="34">
        <f>SUM(Q199:Q203)</f>
        <v>5237265</v>
      </c>
      <c r="R204" s="34">
        <f>SUM(R199:R203)</f>
        <v>5237265</v>
      </c>
      <c r="S204" s="34">
        <f>SUM(S199:S203)</f>
        <v>29328</v>
      </c>
      <c r="T204" s="39">
        <f t="shared" si="46"/>
        <v>5.5998693974813191E-3</v>
      </c>
      <c r="U204" s="39">
        <f t="shared" si="47"/>
        <v>-0.75758351465506202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25546684</v>
      </c>
      <c r="E205" s="34">
        <f>SUM(E173:E178,E180:E184,E186:E190,E192:E197,E199:E203)</f>
        <v>25546684</v>
      </c>
      <c r="F205" s="34">
        <f>SUM(F173:F178,F180:F184,F186:F190,F192:F197,F199:F203)</f>
        <v>534040</v>
      </c>
      <c r="G205" s="39">
        <f t="shared" si="40"/>
        <v>2.0904474334124928E-2</v>
      </c>
      <c r="H205" s="34">
        <f>SUM(H173:H178,H180:H184,H186:H190,H192:H197,H199:H203)</f>
        <v>522133</v>
      </c>
      <c r="I205" s="39">
        <f t="shared" si="41"/>
        <v>2.0438386445771201E-2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1056173</v>
      </c>
      <c r="O205" s="39">
        <f t="shared" si="45"/>
        <v>4.1342860779896129E-2</v>
      </c>
      <c r="P205" s="34">
        <f>SUM(P173:P178,P180:P184,P186:P190,P192:P197,P199:P203)</f>
        <v>1161850</v>
      </c>
      <c r="Q205" s="34">
        <f>SUM(Q173:Q178,Q180:Q184,Q186:Q190,Q192:Q197,Q199:Q203)</f>
        <v>6648225</v>
      </c>
      <c r="R205" s="34">
        <f>SUM(R173:R178,R180:R184,R186:R190,R192:R197,R199:R203)</f>
        <v>6648225</v>
      </c>
      <c r="S205" s="34">
        <f>SUM(S173:S178,S180:S184,S186:S190,S192:S197,S199:S203)</f>
        <v>776072</v>
      </c>
      <c r="T205" s="39">
        <f t="shared" si="46"/>
        <v>0.1167337146381177</v>
      </c>
      <c r="U205" s="39">
        <f t="shared" si="47"/>
        <v>-0.55060205706416498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</v>
      </c>
      <c r="E208" s="33">
        <v>1</v>
      </c>
      <c r="F208" s="33">
        <v>12793</v>
      </c>
      <c r="G208" s="38">
        <f t="shared" ref="G208:G231" si="48">IF(($D208     =0),0,($F208     /$D208     ))</f>
        <v>12793</v>
      </c>
      <c r="H208" s="33">
        <v>3628</v>
      </c>
      <c r="I208" s="38">
        <f t="shared" ref="I208:I231" si="49">IF(($D208     =0),0,($H208     /$D208     ))</f>
        <v>3628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16421</v>
      </c>
      <c r="O208" s="38">
        <f t="shared" ref="O208:O231" si="53">IF(($D208     =0),0,($N208     /$D208     ))</f>
        <v>16421</v>
      </c>
      <c r="P208" s="33">
        <v>5691</v>
      </c>
      <c r="Q208" s="33">
        <v>1</v>
      </c>
      <c r="R208" s="33">
        <v>1</v>
      </c>
      <c r="S208" s="33">
        <v>2662</v>
      </c>
      <c r="T208" s="38">
        <f t="shared" ref="T208:T231" si="54">IF(($Q208     =0),0,($S208     /$Q208     ))</f>
        <v>2662</v>
      </c>
      <c r="U208" s="38">
        <f t="shared" ref="U208:U231" si="55">IF(($P208     =0),0,(($H208     /$P208     )-1))</f>
        <v>-0.36250219645053594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101520</v>
      </c>
      <c r="E209" s="33">
        <v>101520</v>
      </c>
      <c r="F209" s="33">
        <v>34566</v>
      </c>
      <c r="G209" s="38">
        <f t="shared" si="48"/>
        <v>0.34048463356973996</v>
      </c>
      <c r="H209" s="33">
        <v>38807</v>
      </c>
      <c r="I209" s="38">
        <f t="shared" si="49"/>
        <v>0.38225965327029154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73373</v>
      </c>
      <c r="O209" s="38">
        <f t="shared" si="53"/>
        <v>0.72274428684003156</v>
      </c>
      <c r="P209" s="33">
        <v>71070</v>
      </c>
      <c r="Q209" s="33">
        <v>136983</v>
      </c>
      <c r="R209" s="33">
        <v>136983</v>
      </c>
      <c r="S209" s="33">
        <v>35535</v>
      </c>
      <c r="T209" s="38">
        <f t="shared" si="54"/>
        <v>0.25941175182321896</v>
      </c>
      <c r="U209" s="38">
        <f t="shared" si="55"/>
        <v>-0.45396088363585196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1245196</v>
      </c>
      <c r="E210" s="33">
        <v>1245196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18717156</v>
      </c>
      <c r="R210" s="33">
        <v>18717156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1346717</v>
      </c>
      <c r="E216" s="34">
        <f>SUM(E208:E215)</f>
        <v>1346717</v>
      </c>
      <c r="F216" s="34">
        <f>SUM(F208:F215)</f>
        <v>47359</v>
      </c>
      <c r="G216" s="39">
        <f t="shared" si="48"/>
        <v>3.516625987494032E-2</v>
      </c>
      <c r="H216" s="34">
        <f>SUM(H208:H215)</f>
        <v>42435</v>
      </c>
      <c r="I216" s="39">
        <f t="shared" si="49"/>
        <v>3.1509960890075642E-2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89794</v>
      </c>
      <c r="O216" s="39">
        <f t="shared" si="53"/>
        <v>6.6676220765015962E-2</v>
      </c>
      <c r="P216" s="34">
        <f>SUM(P208:P215)</f>
        <v>76761</v>
      </c>
      <c r="Q216" s="34">
        <f>SUM(Q208:Q215)</f>
        <v>18854140</v>
      </c>
      <c r="R216" s="34">
        <f>SUM(R208:R215)</f>
        <v>18854140</v>
      </c>
      <c r="S216" s="34">
        <f>SUM(S208:S215)</f>
        <v>38197</v>
      </c>
      <c r="T216" s="39">
        <f t="shared" si="54"/>
        <v>2.0259210974353644E-3</v>
      </c>
      <c r="U216" s="39">
        <f t="shared" si="55"/>
        <v>-0.4471802086997303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48221384</v>
      </c>
      <c r="E218" s="33">
        <v>48221384</v>
      </c>
      <c r="F218" s="33">
        <v>6610000</v>
      </c>
      <c r="G218" s="38">
        <f t="shared" si="48"/>
        <v>0.13707611544289147</v>
      </c>
      <c r="H218" s="33">
        <v>5257714</v>
      </c>
      <c r="I218" s="38">
        <f t="shared" si="49"/>
        <v>0.10903283074579527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11867714</v>
      </c>
      <c r="O218" s="38">
        <f t="shared" si="53"/>
        <v>0.24610894618868676</v>
      </c>
      <c r="P218" s="33">
        <v>20531270</v>
      </c>
      <c r="Q218" s="33">
        <v>23337464</v>
      </c>
      <c r="R218" s="33">
        <v>23337464</v>
      </c>
      <c r="S218" s="33">
        <v>12470747</v>
      </c>
      <c r="T218" s="38">
        <f t="shared" si="54"/>
        <v>0.53436598766686905</v>
      </c>
      <c r="U218" s="38">
        <f t="shared" si="55"/>
        <v>-0.74391676696083586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35484914</v>
      </c>
      <c r="E219" s="33">
        <v>35484914</v>
      </c>
      <c r="F219" s="33">
        <v>1680996</v>
      </c>
      <c r="G219" s="38">
        <f t="shared" si="48"/>
        <v>4.7372131154101146E-2</v>
      </c>
      <c r="H219" s="33">
        <v>10254544</v>
      </c>
      <c r="I219" s="38">
        <f t="shared" si="49"/>
        <v>0.28898320001564609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11935540</v>
      </c>
      <c r="O219" s="38">
        <f t="shared" si="53"/>
        <v>0.33635533116974725</v>
      </c>
      <c r="P219" s="33">
        <v>18939545</v>
      </c>
      <c r="Q219" s="33">
        <v>33338128</v>
      </c>
      <c r="R219" s="33">
        <v>33338128</v>
      </c>
      <c r="S219" s="33">
        <v>11043514</v>
      </c>
      <c r="T219" s="38">
        <f t="shared" si="54"/>
        <v>0.33125777188209249</v>
      </c>
      <c r="U219" s="38">
        <f t="shared" si="55"/>
        <v>-0.45856439529038318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32158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32158</v>
      </c>
      <c r="O221" s="38">
        <f t="shared" si="53"/>
        <v>0</v>
      </c>
      <c r="P221" s="33">
        <v>84639</v>
      </c>
      <c r="Q221" s="33">
        <v>0</v>
      </c>
      <c r="R221" s="33">
        <v>0</v>
      </c>
      <c r="S221" s="33">
        <v>23222</v>
      </c>
      <c r="T221" s="38">
        <f t="shared" si="54"/>
        <v>0</v>
      </c>
      <c r="U221" s="38">
        <f t="shared" si="55"/>
        <v>-1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37000</v>
      </c>
      <c r="E222" s="33">
        <v>37000</v>
      </c>
      <c r="F222" s="33">
        <v>4680</v>
      </c>
      <c r="G222" s="38">
        <f t="shared" si="48"/>
        <v>0.1264864864864865</v>
      </c>
      <c r="H222" s="33">
        <v>1755</v>
      </c>
      <c r="I222" s="38">
        <f t="shared" si="49"/>
        <v>4.7432432432432434E-2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6435</v>
      </c>
      <c r="O222" s="38">
        <f t="shared" si="53"/>
        <v>0.17391891891891892</v>
      </c>
      <c r="P222" s="33">
        <v>6325</v>
      </c>
      <c r="Q222" s="33">
        <v>15000</v>
      </c>
      <c r="R222" s="33">
        <v>15000</v>
      </c>
      <c r="S222" s="33">
        <v>2300</v>
      </c>
      <c r="T222" s="38">
        <f t="shared" si="54"/>
        <v>0.15333333333333332</v>
      </c>
      <c r="U222" s="38">
        <f t="shared" si="55"/>
        <v>-0.72252964426877475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83743298</v>
      </c>
      <c r="E224" s="34">
        <f>SUM(E217:E223)</f>
        <v>83743298</v>
      </c>
      <c r="F224" s="34">
        <f>SUM(F217:F223)</f>
        <v>8327834</v>
      </c>
      <c r="G224" s="39">
        <f t="shared" si="48"/>
        <v>9.9444781837944807E-2</v>
      </c>
      <c r="H224" s="34">
        <f>SUM(H217:H223)</f>
        <v>15514013</v>
      </c>
      <c r="I224" s="39">
        <f t="shared" si="49"/>
        <v>0.18525677123439777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23841847</v>
      </c>
      <c r="O224" s="39">
        <f t="shared" si="53"/>
        <v>0.28470155307234257</v>
      </c>
      <c r="P224" s="34">
        <f>SUM(P217:P223)</f>
        <v>39561779</v>
      </c>
      <c r="Q224" s="34">
        <f>SUM(Q217:Q223)</f>
        <v>56690592</v>
      </c>
      <c r="R224" s="34">
        <f>SUM(R217:R223)</f>
        <v>56690592</v>
      </c>
      <c r="S224" s="34">
        <f>SUM(S217:S223)</f>
        <v>23539783</v>
      </c>
      <c r="T224" s="39">
        <f t="shared" si="54"/>
        <v>0.41523261919720295</v>
      </c>
      <c r="U224" s="39">
        <f t="shared" si="55"/>
        <v>-0.60785350426228302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8832</v>
      </c>
      <c r="R225" s="33">
        <v>8832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0</v>
      </c>
      <c r="E230" s="34">
        <f>SUM(E225:E229)</f>
        <v>0</v>
      </c>
      <c r="F230" s="34">
        <f>SUM(F225:F229)</f>
        <v>0</v>
      </c>
      <c r="G230" s="39">
        <f t="shared" si="48"/>
        <v>0</v>
      </c>
      <c r="H230" s="34">
        <f>SUM(H225:H229)</f>
        <v>0</v>
      </c>
      <c r="I230" s="39">
        <f t="shared" si="49"/>
        <v>0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0</v>
      </c>
      <c r="O230" s="39">
        <f t="shared" si="53"/>
        <v>0</v>
      </c>
      <c r="P230" s="34">
        <f>SUM(P225:P229)</f>
        <v>0</v>
      </c>
      <c r="Q230" s="34">
        <f>SUM(Q225:Q229)</f>
        <v>8832</v>
      </c>
      <c r="R230" s="34">
        <f>SUM(R225:R229)</f>
        <v>8832</v>
      </c>
      <c r="S230" s="34">
        <f>SUM(S225:S229)</f>
        <v>0</v>
      </c>
      <c r="T230" s="39">
        <f t="shared" si="54"/>
        <v>0</v>
      </c>
      <c r="U230" s="39">
        <f t="shared" si="55"/>
        <v>0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85090015</v>
      </c>
      <c r="E231" s="34">
        <f>SUM(E208:E215,E217:E223,E225:E229)</f>
        <v>85090015</v>
      </c>
      <c r="F231" s="34">
        <f>SUM(F208:F215,F217:F223,F225:F229)</f>
        <v>8375193</v>
      </c>
      <c r="G231" s="39">
        <f t="shared" si="48"/>
        <v>9.8427447685841871E-2</v>
      </c>
      <c r="H231" s="34">
        <f>SUM(H208:H215,H217:H223,H225:H229)</f>
        <v>15556448</v>
      </c>
      <c r="I231" s="39">
        <f t="shared" si="49"/>
        <v>0.18282342528673898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23931641</v>
      </c>
      <c r="O231" s="39">
        <f t="shared" si="53"/>
        <v>0.28125087297258083</v>
      </c>
      <c r="P231" s="34">
        <f>SUM(P208:P215,P217:P223,P225:P229)</f>
        <v>39638540</v>
      </c>
      <c r="Q231" s="34">
        <f>SUM(Q208:Q215,Q217:Q223,Q225:Q229)</f>
        <v>75553564</v>
      </c>
      <c r="R231" s="34">
        <f>SUM(R208:R215,R217:R223,R225:R229)</f>
        <v>75553564</v>
      </c>
      <c r="S231" s="34">
        <f>SUM(S208:S215,S217:S223,S225:S229)</f>
        <v>23577980</v>
      </c>
      <c r="T231" s="39">
        <f t="shared" si="54"/>
        <v>0.31206972579083098</v>
      </c>
      <c r="U231" s="39">
        <f t="shared" si="55"/>
        <v>-0.60754235650455346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42702</v>
      </c>
      <c r="E235" s="33">
        <v>42702</v>
      </c>
      <c r="F235" s="33">
        <v>7000</v>
      </c>
      <c r="G235" s="38">
        <f t="shared" si="56"/>
        <v>0.1639267481616786</v>
      </c>
      <c r="H235" s="33">
        <v>21671</v>
      </c>
      <c r="I235" s="38">
        <f t="shared" si="57"/>
        <v>0.50749379420167673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28671</v>
      </c>
      <c r="O235" s="38">
        <f t="shared" si="61"/>
        <v>0.67142054236335535</v>
      </c>
      <c r="P235" s="33">
        <v>24488</v>
      </c>
      <c r="Q235" s="33">
        <v>103987</v>
      </c>
      <c r="R235" s="33">
        <v>103987</v>
      </c>
      <c r="S235" s="33">
        <v>9106</v>
      </c>
      <c r="T235" s="38">
        <f t="shared" si="62"/>
        <v>8.7568638387490738E-2</v>
      </c>
      <c r="U235" s="38">
        <f t="shared" si="63"/>
        <v>-0.1150359359686377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104999877</v>
      </c>
      <c r="E236" s="33">
        <v>104999877</v>
      </c>
      <c r="F236" s="33">
        <v>47636999</v>
      </c>
      <c r="G236" s="38">
        <f t="shared" si="56"/>
        <v>0.45368623622292431</v>
      </c>
      <c r="H236" s="33">
        <v>40800647</v>
      </c>
      <c r="I236" s="38">
        <f t="shared" si="57"/>
        <v>0.38857804566761539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88437646</v>
      </c>
      <c r="O236" s="38">
        <f t="shared" si="61"/>
        <v>0.8422642818905397</v>
      </c>
      <c r="P236" s="33">
        <v>63754049</v>
      </c>
      <c r="Q236" s="33">
        <v>100864436</v>
      </c>
      <c r="R236" s="33">
        <v>100864436</v>
      </c>
      <c r="S236" s="33">
        <v>32688158</v>
      </c>
      <c r="T236" s="38">
        <f t="shared" si="62"/>
        <v>0.32408011481866611</v>
      </c>
      <c r="U236" s="38">
        <f t="shared" si="63"/>
        <v>-0.36003049782767527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105042579</v>
      </c>
      <c r="E240" s="34">
        <f>SUM(E234:E239)</f>
        <v>105042579</v>
      </c>
      <c r="F240" s="34">
        <f>SUM(F234:F239)</f>
        <v>47643999</v>
      </c>
      <c r="G240" s="39">
        <f t="shared" si="56"/>
        <v>0.45356844294540788</v>
      </c>
      <c r="H240" s="34">
        <f>SUM(H234:H239)</f>
        <v>40822318</v>
      </c>
      <c r="I240" s="39">
        <f t="shared" si="57"/>
        <v>0.3886263874004845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88466317</v>
      </c>
      <c r="O240" s="39">
        <f t="shared" si="61"/>
        <v>0.84219483034589238</v>
      </c>
      <c r="P240" s="34">
        <f>SUM(P234:P239)</f>
        <v>63778537</v>
      </c>
      <c r="Q240" s="34">
        <f>SUM(Q234:Q239)</f>
        <v>100968423</v>
      </c>
      <c r="R240" s="34">
        <f>SUM(R234:R239)</f>
        <v>100968423</v>
      </c>
      <c r="S240" s="34">
        <f>SUM(S234:S239)</f>
        <v>32697264</v>
      </c>
      <c r="T240" s="39">
        <f t="shared" si="62"/>
        <v>0.3238365325365139</v>
      </c>
      <c r="U240" s="39">
        <f t="shared" si="63"/>
        <v>-0.35993643127938169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3345189</v>
      </c>
      <c r="E242" s="33">
        <v>3345189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1384997</v>
      </c>
      <c r="Q242" s="33">
        <v>2968170</v>
      </c>
      <c r="R242" s="33">
        <v>2968170</v>
      </c>
      <c r="S242" s="33">
        <v>996158</v>
      </c>
      <c r="T242" s="38">
        <f t="shared" si="62"/>
        <v>0.33561352617943041</v>
      </c>
      <c r="U242" s="38">
        <f t="shared" si="63"/>
        <v>-1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2860000</v>
      </c>
      <c r="E244" s="33">
        <v>2860000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7694</v>
      </c>
      <c r="Q244" s="33">
        <v>10000000</v>
      </c>
      <c r="R244" s="33">
        <v>10000000</v>
      </c>
      <c r="S244" s="33">
        <v>0</v>
      </c>
      <c r="T244" s="38">
        <f t="shared" si="62"/>
        <v>0</v>
      </c>
      <c r="U244" s="38">
        <f t="shared" si="63"/>
        <v>-1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6205189</v>
      </c>
      <c r="E247" s="34">
        <f>SUM(E241:E246)</f>
        <v>6205189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0</v>
      </c>
      <c r="O247" s="39">
        <f t="shared" si="61"/>
        <v>0</v>
      </c>
      <c r="P247" s="34">
        <f>SUM(P241:P246)</f>
        <v>1392691</v>
      </c>
      <c r="Q247" s="34">
        <f>SUM(Q241:Q246)</f>
        <v>12968170</v>
      </c>
      <c r="R247" s="34">
        <f>SUM(R241:R246)</f>
        <v>12968170</v>
      </c>
      <c r="S247" s="34">
        <f>SUM(S241:S246)</f>
        <v>996158</v>
      </c>
      <c r="T247" s="39">
        <f t="shared" si="62"/>
        <v>7.6815618549109094E-2</v>
      </c>
      <c r="U247" s="39">
        <f t="shared" si="63"/>
        <v>-1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0</v>
      </c>
      <c r="O254" s="39">
        <f t="shared" si="61"/>
        <v>0</v>
      </c>
      <c r="P254" s="34">
        <f>SUM(P248:P253)</f>
        <v>0</v>
      </c>
      <c r="Q254" s="34">
        <f>SUM(Q248:Q253)</f>
        <v>0</v>
      </c>
      <c r="R254" s="34">
        <f>SUM(R248:R253)</f>
        <v>0</v>
      </c>
      <c r="S254" s="34">
        <f>SUM(S248:S253)</f>
        <v>0</v>
      </c>
      <c r="T254" s="39">
        <f t="shared" si="62"/>
        <v>0</v>
      </c>
      <c r="U254" s="39">
        <f t="shared" si="63"/>
        <v>0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16142294</v>
      </c>
      <c r="E255" s="33">
        <v>16142294</v>
      </c>
      <c r="F255" s="33">
        <v>5026585</v>
      </c>
      <c r="G255" s="38">
        <f t="shared" si="56"/>
        <v>0.31139223458574106</v>
      </c>
      <c r="H255" s="33">
        <v>3621319</v>
      </c>
      <c r="I255" s="38">
        <f t="shared" si="57"/>
        <v>0.22433732157275788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8647904</v>
      </c>
      <c r="O255" s="38">
        <f t="shared" si="61"/>
        <v>0.53572955615849893</v>
      </c>
      <c r="P255" s="33">
        <v>1438660</v>
      </c>
      <c r="Q255" s="33">
        <v>20182000</v>
      </c>
      <c r="R255" s="33">
        <v>20182000</v>
      </c>
      <c r="S255" s="33">
        <v>0</v>
      </c>
      <c r="T255" s="38">
        <f t="shared" si="62"/>
        <v>0</v>
      </c>
      <c r="U255" s="38">
        <f t="shared" si="63"/>
        <v>1.5171472064282039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62940</v>
      </c>
      <c r="E257" s="33">
        <v>62940</v>
      </c>
      <c r="F257" s="33">
        <v>39420</v>
      </c>
      <c r="G257" s="38">
        <f t="shared" si="56"/>
        <v>0.62631077216396569</v>
      </c>
      <c r="H257" s="33">
        <v>2661</v>
      </c>
      <c r="I257" s="38">
        <f t="shared" si="57"/>
        <v>4.2278360343183982E-2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42081</v>
      </c>
      <c r="O257" s="38">
        <f t="shared" si="61"/>
        <v>0.66858913250714969</v>
      </c>
      <c r="P257" s="33">
        <v>38984</v>
      </c>
      <c r="Q257" s="33">
        <v>60000</v>
      </c>
      <c r="R257" s="33">
        <v>60000</v>
      </c>
      <c r="S257" s="33">
        <v>2661</v>
      </c>
      <c r="T257" s="38">
        <f t="shared" si="62"/>
        <v>4.4350000000000001E-2</v>
      </c>
      <c r="U257" s="38">
        <f t="shared" si="63"/>
        <v>-0.93174122717012109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16205234</v>
      </c>
      <c r="E259" s="34">
        <f>SUM(E255:E258)</f>
        <v>16205234</v>
      </c>
      <c r="F259" s="34">
        <f>SUM(F255:F258)</f>
        <v>5066005</v>
      </c>
      <c r="G259" s="39">
        <f t="shared" si="56"/>
        <v>0.31261535624848119</v>
      </c>
      <c r="H259" s="34">
        <f>SUM(H255:H258)</f>
        <v>3623980</v>
      </c>
      <c r="I259" s="39">
        <f t="shared" si="57"/>
        <v>0.2236302172495627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8689985</v>
      </c>
      <c r="O259" s="39">
        <f t="shared" si="61"/>
        <v>0.53624557349804391</v>
      </c>
      <c r="P259" s="34">
        <f>SUM(P255:P258)</f>
        <v>1477644</v>
      </c>
      <c r="Q259" s="34">
        <f>SUM(Q255:Q258)</f>
        <v>20242000</v>
      </c>
      <c r="R259" s="34">
        <f>SUM(R255:R258)</f>
        <v>20242000</v>
      </c>
      <c r="S259" s="34">
        <f>SUM(S255:S258)</f>
        <v>2661</v>
      </c>
      <c r="T259" s="39">
        <f t="shared" si="62"/>
        <v>1.3145934196225669E-4</v>
      </c>
      <c r="U259" s="39">
        <f t="shared" si="63"/>
        <v>1.4525393125813797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127453002</v>
      </c>
      <c r="E260" s="34">
        <f>SUM(E234:E239,E241:E246,E248:E253,E255:E258)</f>
        <v>127453002</v>
      </c>
      <c r="F260" s="34">
        <f>SUM(F234:F239,F241:F246,F248:F253,F255:F258)</f>
        <v>52710004</v>
      </c>
      <c r="G260" s="39">
        <f t="shared" si="56"/>
        <v>0.41356424072302356</v>
      </c>
      <c r="H260" s="34">
        <f>SUM(H234:H239,H241:H246,H248:H253,H255:H258)</f>
        <v>44446298</v>
      </c>
      <c r="I260" s="39">
        <f t="shared" si="57"/>
        <v>0.34872696054660213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97156302</v>
      </c>
      <c r="O260" s="39">
        <f t="shared" si="61"/>
        <v>0.76229120126962568</v>
      </c>
      <c r="P260" s="34">
        <f>SUM(P234:P239,P241:P246,P248:P253,P255:P258)</f>
        <v>66648872</v>
      </c>
      <c r="Q260" s="34">
        <f>SUM(Q234:Q239,Q241:Q246,Q248:Q253,Q255:Q258)</f>
        <v>134178593</v>
      </c>
      <c r="R260" s="34">
        <f>SUM(R234:R239,R241:R246,R248:R253,R255:R258)</f>
        <v>134178593</v>
      </c>
      <c r="S260" s="34">
        <f>SUM(S234:S239,S241:S246,S248:S253,S255:S258)</f>
        <v>33696083</v>
      </c>
      <c r="T260" s="39">
        <f t="shared" si="62"/>
        <v>0.25112860588722974</v>
      </c>
      <c r="U260" s="39">
        <f t="shared" si="63"/>
        <v>-0.33312752839988047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0</v>
      </c>
      <c r="O263" s="38">
        <f t="shared" ref="O263:O299" si="69">IF(($D263     =0),0,($N263     /$D263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-25714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-25714</v>
      </c>
      <c r="O264" s="38">
        <f t="shared" si="69"/>
        <v>0</v>
      </c>
      <c r="P264" s="33">
        <v>-8571</v>
      </c>
      <c r="Q264" s="33">
        <v>39996</v>
      </c>
      <c r="R264" s="33">
        <v>39996</v>
      </c>
      <c r="S264" s="33">
        <v>0</v>
      </c>
      <c r="T264" s="38">
        <f t="shared" si="70"/>
        <v>0</v>
      </c>
      <c r="U264" s="38">
        <f t="shared" si="71"/>
        <v>-1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0</v>
      </c>
      <c r="E267" s="34">
        <f>SUM(E263:E266)</f>
        <v>0</v>
      </c>
      <c r="F267" s="34">
        <f>SUM(F263:F266)</f>
        <v>-25714</v>
      </c>
      <c r="G267" s="39">
        <f t="shared" si="64"/>
        <v>0</v>
      </c>
      <c r="H267" s="34">
        <f>SUM(H263:H266)</f>
        <v>0</v>
      </c>
      <c r="I267" s="39">
        <f t="shared" si="65"/>
        <v>0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-25714</v>
      </c>
      <c r="O267" s="39">
        <f t="shared" si="69"/>
        <v>0</v>
      </c>
      <c r="P267" s="34">
        <f>SUM(P263:P266)</f>
        <v>-8571</v>
      </c>
      <c r="Q267" s="34">
        <f>SUM(Q263:Q266)</f>
        <v>39996</v>
      </c>
      <c r="R267" s="34">
        <f>SUM(R263:R266)</f>
        <v>39996</v>
      </c>
      <c r="S267" s="34">
        <f>SUM(S263:S266)</f>
        <v>0</v>
      </c>
      <c r="T267" s="39">
        <f t="shared" si="70"/>
        <v>0</v>
      </c>
      <c r="U267" s="39">
        <f t="shared" si="71"/>
        <v>-1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40240</v>
      </c>
      <c r="E269" s="33">
        <v>40240</v>
      </c>
      <c r="F269" s="33">
        <v>31606</v>
      </c>
      <c r="G269" s="38">
        <f t="shared" si="64"/>
        <v>0.78543737574552686</v>
      </c>
      <c r="H269" s="33">
        <v>27808</v>
      </c>
      <c r="I269" s="38">
        <f t="shared" si="65"/>
        <v>0.69105367793240557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59414</v>
      </c>
      <c r="O269" s="38">
        <f t="shared" si="69"/>
        <v>1.4764910536779323</v>
      </c>
      <c r="P269" s="33">
        <v>20666</v>
      </c>
      <c r="Q269" s="33">
        <v>45087</v>
      </c>
      <c r="R269" s="33">
        <v>45087</v>
      </c>
      <c r="S269" s="33">
        <v>19451</v>
      </c>
      <c r="T269" s="38">
        <f t="shared" si="70"/>
        <v>0.43141038436799967</v>
      </c>
      <c r="U269" s="38">
        <f t="shared" si="71"/>
        <v>0.3455917932836543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40240</v>
      </c>
      <c r="E275" s="34">
        <f>SUM(E268:E274)</f>
        <v>40240</v>
      </c>
      <c r="F275" s="34">
        <f>SUM(F268:F274)</f>
        <v>31606</v>
      </c>
      <c r="G275" s="39">
        <f t="shared" si="64"/>
        <v>0.78543737574552686</v>
      </c>
      <c r="H275" s="34">
        <f>SUM(H268:H274)</f>
        <v>27808</v>
      </c>
      <c r="I275" s="39">
        <f t="shared" si="65"/>
        <v>0.69105367793240557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59414</v>
      </c>
      <c r="O275" s="39">
        <f t="shared" si="69"/>
        <v>1.4764910536779323</v>
      </c>
      <c r="P275" s="34">
        <f>SUM(P268:P274)</f>
        <v>20666</v>
      </c>
      <c r="Q275" s="34">
        <f>SUM(Q268:Q274)</f>
        <v>45087</v>
      </c>
      <c r="R275" s="34">
        <f>SUM(R268:R274)</f>
        <v>45087</v>
      </c>
      <c r="S275" s="34">
        <f>SUM(S268:S274)</f>
        <v>19451</v>
      </c>
      <c r="T275" s="39">
        <f t="shared" si="70"/>
        <v>0.43141038436799967</v>
      </c>
      <c r="U275" s="39">
        <f t="shared" si="71"/>
        <v>0.3455917932836543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347</v>
      </c>
      <c r="E279" s="33">
        <v>347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347</v>
      </c>
      <c r="R279" s="33">
        <v>347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873800</v>
      </c>
      <c r="E282" s="33">
        <v>873800</v>
      </c>
      <c r="F282" s="33">
        <v>2150</v>
      </c>
      <c r="G282" s="38">
        <f t="shared" si="64"/>
        <v>2.4605172808422979E-3</v>
      </c>
      <c r="H282" s="33">
        <v>560</v>
      </c>
      <c r="I282" s="38">
        <f t="shared" si="65"/>
        <v>6.4087891966124971E-4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2710</v>
      </c>
      <c r="O282" s="38">
        <f t="shared" si="69"/>
        <v>3.1013962005035475E-3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874147</v>
      </c>
      <c r="E285" s="34">
        <f>SUM(E276:E284)</f>
        <v>874147</v>
      </c>
      <c r="F285" s="34">
        <f>SUM(F276:F284)</f>
        <v>2150</v>
      </c>
      <c r="G285" s="39">
        <f t="shared" si="64"/>
        <v>2.4595405578237985E-3</v>
      </c>
      <c r="H285" s="34">
        <f>SUM(H276:H284)</f>
        <v>560</v>
      </c>
      <c r="I285" s="39">
        <f t="shared" si="65"/>
        <v>6.406245173866638E-4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2710</v>
      </c>
      <c r="O285" s="39">
        <f t="shared" si="69"/>
        <v>3.1001650752104622E-3</v>
      </c>
      <c r="P285" s="34">
        <f>SUM(P276:P284)</f>
        <v>0</v>
      </c>
      <c r="Q285" s="34">
        <f>SUM(Q276:Q284)</f>
        <v>347</v>
      </c>
      <c r="R285" s="34">
        <f>SUM(R276:R284)</f>
        <v>347</v>
      </c>
      <c r="S285" s="34">
        <f>SUM(S276:S284)</f>
        <v>0</v>
      </c>
      <c r="T285" s="39">
        <f t="shared" si="70"/>
        <v>0</v>
      </c>
      <c r="U285" s="39">
        <f t="shared" si="71"/>
        <v>0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1</v>
      </c>
      <c r="R286" s="33">
        <v>1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846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846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846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846</v>
      </c>
      <c r="O292" s="39">
        <f t="shared" si="69"/>
        <v>0</v>
      </c>
      <c r="P292" s="34">
        <f>SUM(P286:P291)</f>
        <v>0</v>
      </c>
      <c r="Q292" s="34">
        <f>SUM(Q286:Q291)</f>
        <v>1</v>
      </c>
      <c r="R292" s="34">
        <f>SUM(R286:R291)</f>
        <v>1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9835000</v>
      </c>
      <c r="E293" s="33">
        <v>9835000</v>
      </c>
      <c r="F293" s="33">
        <v>2253674</v>
      </c>
      <c r="G293" s="38">
        <f t="shared" si="64"/>
        <v>0.22914834773767159</v>
      </c>
      <c r="H293" s="33">
        <v>3248862</v>
      </c>
      <c r="I293" s="38">
        <f t="shared" si="65"/>
        <v>0.33033675648195221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5502536</v>
      </c>
      <c r="O293" s="38">
        <f t="shared" si="69"/>
        <v>0.55948510421962383</v>
      </c>
      <c r="P293" s="33">
        <v>5880559</v>
      </c>
      <c r="Q293" s="33">
        <v>9470000</v>
      </c>
      <c r="R293" s="33">
        <v>9470000</v>
      </c>
      <c r="S293" s="33">
        <v>2580453</v>
      </c>
      <c r="T293" s="38">
        <f t="shared" si="70"/>
        <v>0.27248711721224922</v>
      </c>
      <c r="U293" s="38">
        <f t="shared" si="71"/>
        <v>-0.44752497169061645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9835000</v>
      </c>
      <c r="E298" s="34">
        <f>SUM(E293:E297)</f>
        <v>9835000</v>
      </c>
      <c r="F298" s="34">
        <f>SUM(F293:F297)</f>
        <v>2253674</v>
      </c>
      <c r="G298" s="39">
        <f t="shared" si="64"/>
        <v>0.22914834773767159</v>
      </c>
      <c r="H298" s="34">
        <f>SUM(H293:H297)</f>
        <v>3248862</v>
      </c>
      <c r="I298" s="39">
        <f t="shared" si="65"/>
        <v>0.33033675648195221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5502536</v>
      </c>
      <c r="O298" s="39">
        <f t="shared" si="69"/>
        <v>0.55948510421962383</v>
      </c>
      <c r="P298" s="34">
        <f>SUM(P293:P297)</f>
        <v>5880559</v>
      </c>
      <c r="Q298" s="34">
        <f>SUM(Q293:Q297)</f>
        <v>9470000</v>
      </c>
      <c r="R298" s="34">
        <f>SUM(R293:R297)</f>
        <v>9470000</v>
      </c>
      <c r="S298" s="34">
        <f>SUM(S293:S297)</f>
        <v>2580453</v>
      </c>
      <c r="T298" s="39">
        <f t="shared" si="70"/>
        <v>0.27248711721224922</v>
      </c>
      <c r="U298" s="39">
        <f t="shared" si="71"/>
        <v>-0.44752497169061645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10749387</v>
      </c>
      <c r="E299" s="34">
        <f>SUM(E263:E266,E268:E274,E276:E284,E286:E291,E293:E297)</f>
        <v>10749387</v>
      </c>
      <c r="F299" s="34">
        <f>SUM(F263:F266,F268:F274,F276:F284,F286:F291,F293:F297)</f>
        <v>2261716</v>
      </c>
      <c r="G299" s="39">
        <f t="shared" si="64"/>
        <v>0.21040418397811894</v>
      </c>
      <c r="H299" s="34">
        <f>SUM(H263:H266,H268:H274,H276:H284,H286:H291,H293:H297)</f>
        <v>3278076</v>
      </c>
      <c r="I299" s="39">
        <f t="shared" si="65"/>
        <v>0.30495469183498558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5539792</v>
      </c>
      <c r="O299" s="39">
        <f t="shared" si="69"/>
        <v>0.51535887581310447</v>
      </c>
      <c r="P299" s="34">
        <f>SUM(P263:P266,P268:P274,P276:P284,P286:P291,P293:P297)</f>
        <v>5892654</v>
      </c>
      <c r="Q299" s="34">
        <f>SUM(Q263:Q266,Q268:Q274,Q276:Q284,Q286:Q291,Q293:Q297)</f>
        <v>9555431</v>
      </c>
      <c r="R299" s="34">
        <f>SUM(R263:R266,R268:R274,R276:R284,R286:R291,R293:R297)</f>
        <v>9555431</v>
      </c>
      <c r="S299" s="34">
        <f>SUM(S263:S266,S268:S274,S276:S284,S286:S291,S293:S297)</f>
        <v>2599904</v>
      </c>
      <c r="T299" s="39">
        <f t="shared" si="70"/>
        <v>0.27208652336038008</v>
      </c>
      <c r="U299" s="39">
        <f t="shared" si="71"/>
        <v>-0.44370125922886361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31095813</v>
      </c>
      <c r="E302" s="33">
        <v>31095813</v>
      </c>
      <c r="F302" s="33">
        <v>10726703</v>
      </c>
      <c r="G302" s="38">
        <f t="shared" ref="G302:G339" si="72">IF(($D302     =0),0,($F302     /$D302     ))</f>
        <v>0.34495650588071136</v>
      </c>
      <c r="H302" s="33">
        <v>20281448</v>
      </c>
      <c r="I302" s="38">
        <f t="shared" ref="I302:I339" si="73">IF(($D302     =0),0,($H302     /$D302     ))</f>
        <v>0.65222440075774835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31008151</v>
      </c>
      <c r="O302" s="38">
        <f t="shared" ref="O302:O339" si="77">IF(($D302     =0),0,($N302     /$D302     ))</f>
        <v>0.99718090663845971</v>
      </c>
      <c r="P302" s="33">
        <v>37171127</v>
      </c>
      <c r="Q302" s="33">
        <v>220933554</v>
      </c>
      <c r="R302" s="33">
        <v>220933554</v>
      </c>
      <c r="S302" s="33">
        <v>7040155</v>
      </c>
      <c r="T302" s="38">
        <f t="shared" ref="T302:T339" si="78">IF(($Q302     =0),0,($S302     /$Q302     ))</f>
        <v>3.1865485674484738E-2</v>
      </c>
      <c r="U302" s="38">
        <f t="shared" ref="U302:U339" si="79">IF(($P302     =0),0,(($H302     /$P302     )-1))</f>
        <v>-0.4543762958814781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31095813</v>
      </c>
      <c r="E303" s="34">
        <f>E302</f>
        <v>31095813</v>
      </c>
      <c r="F303" s="34">
        <f>F302</f>
        <v>10726703</v>
      </c>
      <c r="G303" s="39">
        <f t="shared" si="72"/>
        <v>0.34495650588071136</v>
      </c>
      <c r="H303" s="34">
        <f>H302</f>
        <v>20281448</v>
      </c>
      <c r="I303" s="39">
        <f t="shared" si="73"/>
        <v>0.65222440075774835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31008151</v>
      </c>
      <c r="O303" s="39">
        <f t="shared" si="77"/>
        <v>0.99718090663845971</v>
      </c>
      <c r="P303" s="34">
        <f>P302</f>
        <v>37171127</v>
      </c>
      <c r="Q303" s="34">
        <f>Q302</f>
        <v>220933554</v>
      </c>
      <c r="R303" s="34">
        <f>R302</f>
        <v>220933554</v>
      </c>
      <c r="S303" s="34">
        <f>S302</f>
        <v>7040155</v>
      </c>
      <c r="T303" s="39">
        <f t="shared" si="78"/>
        <v>3.1865485674484738E-2</v>
      </c>
      <c r="U303" s="39">
        <f t="shared" si="79"/>
        <v>-0.4543762958814781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0</v>
      </c>
      <c r="E307" s="33">
        <v>0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0</v>
      </c>
      <c r="O307" s="38">
        <f t="shared" si="77"/>
        <v>0</v>
      </c>
      <c r="P307" s="33">
        <v>0</v>
      </c>
      <c r="Q307" s="33">
        <v>0</v>
      </c>
      <c r="R307" s="33">
        <v>0</v>
      </c>
      <c r="S307" s="33">
        <v>0</v>
      </c>
      <c r="T307" s="38">
        <f t="shared" si="78"/>
        <v>0</v>
      </c>
      <c r="U307" s="38">
        <f t="shared" si="79"/>
        <v>0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31445</v>
      </c>
      <c r="E308" s="33">
        <v>31445</v>
      </c>
      <c r="F308" s="33">
        <v>7587</v>
      </c>
      <c r="G308" s="38">
        <f t="shared" si="72"/>
        <v>0.24127842264270949</v>
      </c>
      <c r="H308" s="33">
        <v>7569</v>
      </c>
      <c r="I308" s="38">
        <f t="shared" si="73"/>
        <v>0.2407059945937351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15156</v>
      </c>
      <c r="O308" s="38">
        <f t="shared" si="77"/>
        <v>0.48198441723644458</v>
      </c>
      <c r="P308" s="33">
        <v>7249</v>
      </c>
      <c r="Q308" s="33">
        <v>29665</v>
      </c>
      <c r="R308" s="33">
        <v>29665</v>
      </c>
      <c r="S308" s="33">
        <v>7194</v>
      </c>
      <c r="T308" s="38">
        <f t="shared" si="78"/>
        <v>0.2425080060677566</v>
      </c>
      <c r="U308" s="38">
        <f t="shared" si="79"/>
        <v>4.414401986480887E-2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31445</v>
      </c>
      <c r="E310" s="34">
        <f>SUM(E304:E309)</f>
        <v>31445</v>
      </c>
      <c r="F310" s="34">
        <f>SUM(F304:F309)</f>
        <v>7587</v>
      </c>
      <c r="G310" s="39">
        <f t="shared" si="72"/>
        <v>0.24127842264270949</v>
      </c>
      <c r="H310" s="34">
        <f>SUM(H304:H309)</f>
        <v>7569</v>
      </c>
      <c r="I310" s="39">
        <f t="shared" si="73"/>
        <v>0.2407059945937351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15156</v>
      </c>
      <c r="O310" s="39">
        <f t="shared" si="77"/>
        <v>0.48198441723644458</v>
      </c>
      <c r="P310" s="34">
        <f>SUM(P304:P309)</f>
        <v>7249</v>
      </c>
      <c r="Q310" s="34">
        <f>SUM(Q304:Q309)</f>
        <v>29665</v>
      </c>
      <c r="R310" s="34">
        <f>SUM(R304:R309)</f>
        <v>29665</v>
      </c>
      <c r="S310" s="34">
        <f>SUM(S304:S309)</f>
        <v>7194</v>
      </c>
      <c r="T310" s="39">
        <f t="shared" si="78"/>
        <v>0.2425080060677566</v>
      </c>
      <c r="U310" s="39">
        <f t="shared" si="79"/>
        <v>4.414401986480887E-2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120441</v>
      </c>
      <c r="E311" s="33">
        <v>120441</v>
      </c>
      <c r="F311" s="33">
        <v>97230</v>
      </c>
      <c r="G311" s="38">
        <f t="shared" si="72"/>
        <v>0.80728323411462877</v>
      </c>
      <c r="H311" s="33">
        <v>10117</v>
      </c>
      <c r="I311" s="38">
        <f t="shared" si="73"/>
        <v>8.3999634675899409E-2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107347</v>
      </c>
      <c r="O311" s="38">
        <f t="shared" si="77"/>
        <v>0.89128286879052809</v>
      </c>
      <c r="P311" s="33">
        <v>6724</v>
      </c>
      <c r="Q311" s="33">
        <v>114706</v>
      </c>
      <c r="R311" s="33">
        <v>114706</v>
      </c>
      <c r="S311" s="33">
        <v>3316</v>
      </c>
      <c r="T311" s="38">
        <f t="shared" si="78"/>
        <v>2.8908688298781231E-2</v>
      </c>
      <c r="U311" s="38">
        <f t="shared" si="79"/>
        <v>0.50461035098155849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112420</v>
      </c>
      <c r="E313" s="33">
        <v>112420</v>
      </c>
      <c r="F313" s="33">
        <v>27498</v>
      </c>
      <c r="G313" s="38">
        <f t="shared" si="72"/>
        <v>0.24460060487457747</v>
      </c>
      <c r="H313" s="33">
        <v>23778</v>
      </c>
      <c r="I313" s="38">
        <f t="shared" si="73"/>
        <v>0.21151040740081836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51276</v>
      </c>
      <c r="O313" s="38">
        <f t="shared" si="77"/>
        <v>0.45611101227539586</v>
      </c>
      <c r="P313" s="33">
        <v>54551</v>
      </c>
      <c r="Q313" s="33">
        <v>106559</v>
      </c>
      <c r="R313" s="33">
        <v>106559</v>
      </c>
      <c r="S313" s="33">
        <v>27045</v>
      </c>
      <c r="T313" s="38">
        <f t="shared" si="78"/>
        <v>0.2538030574611248</v>
      </c>
      <c r="U313" s="38">
        <f t="shared" si="79"/>
        <v>-0.56411431504463705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0</v>
      </c>
      <c r="E314" s="33">
        <v>100000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0</v>
      </c>
      <c r="R314" s="33">
        <v>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2067</v>
      </c>
      <c r="E315" s="33">
        <v>102067</v>
      </c>
      <c r="F315" s="33">
        <v>3172</v>
      </c>
      <c r="G315" s="38">
        <f t="shared" si="72"/>
        <v>1.5345911949685536</v>
      </c>
      <c r="H315" s="33">
        <v>1843</v>
      </c>
      <c r="I315" s="38">
        <f t="shared" si="73"/>
        <v>0.89163038219641988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5015</v>
      </c>
      <c r="O315" s="38">
        <f t="shared" si="77"/>
        <v>2.4262215771649736</v>
      </c>
      <c r="P315" s="33">
        <v>2839</v>
      </c>
      <c r="Q315" s="33">
        <v>1950</v>
      </c>
      <c r="R315" s="33">
        <v>1950</v>
      </c>
      <c r="S315" s="33">
        <v>2122</v>
      </c>
      <c r="T315" s="38">
        <f t="shared" si="78"/>
        <v>1.0882051282051282</v>
      </c>
      <c r="U315" s="38">
        <f t="shared" si="79"/>
        <v>-0.35082775625220153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50000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50000</v>
      </c>
      <c r="R316" s="33">
        <v>50000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284928</v>
      </c>
      <c r="E317" s="34">
        <f>SUM(E311:E316)</f>
        <v>434928</v>
      </c>
      <c r="F317" s="34">
        <f>SUM(F311:F316)</f>
        <v>127900</v>
      </c>
      <c r="G317" s="39">
        <f t="shared" si="72"/>
        <v>0.44888533243486073</v>
      </c>
      <c r="H317" s="34">
        <f>SUM(H311:H316)</f>
        <v>35738</v>
      </c>
      <c r="I317" s="39">
        <f t="shared" si="73"/>
        <v>0.12542817834681042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163638</v>
      </c>
      <c r="O317" s="39">
        <f t="shared" si="77"/>
        <v>0.57431351078167114</v>
      </c>
      <c r="P317" s="34">
        <f>SUM(P311:P316)</f>
        <v>64114</v>
      </c>
      <c r="Q317" s="34">
        <f>SUM(Q311:Q316)</f>
        <v>273215</v>
      </c>
      <c r="R317" s="34">
        <f>SUM(R311:R316)</f>
        <v>273215</v>
      </c>
      <c r="S317" s="34">
        <f>SUM(S311:S316)</f>
        <v>32483</v>
      </c>
      <c r="T317" s="39">
        <f t="shared" si="78"/>
        <v>0.11889171531577696</v>
      </c>
      <c r="U317" s="39">
        <f t="shared" si="79"/>
        <v>-0.44258664254297031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0</v>
      </c>
      <c r="E323" s="34">
        <f>SUM(E318:E322)</f>
        <v>0</v>
      </c>
      <c r="F323" s="34">
        <f>SUM(F318:F322)</f>
        <v>0</v>
      </c>
      <c r="G323" s="39">
        <f t="shared" si="72"/>
        <v>0</v>
      </c>
      <c r="H323" s="34">
        <f>SUM(H318:H322)</f>
        <v>0</v>
      </c>
      <c r="I323" s="39">
        <f t="shared" si="73"/>
        <v>0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0</v>
      </c>
      <c r="O323" s="39">
        <f t="shared" si="77"/>
        <v>0</v>
      </c>
      <c r="P323" s="34">
        <f>SUM(P318:P322)</f>
        <v>0</v>
      </c>
      <c r="Q323" s="34">
        <f>SUM(Q318:Q322)</f>
        <v>0</v>
      </c>
      <c r="R323" s="34">
        <f>SUM(R318:R322)</f>
        <v>0</v>
      </c>
      <c r="S323" s="34">
        <f>SUM(S318:S322)</f>
        <v>0</v>
      </c>
      <c r="T323" s="39">
        <f t="shared" si="78"/>
        <v>0</v>
      </c>
      <c r="U323" s="39">
        <f t="shared" si="79"/>
        <v>0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0</v>
      </c>
      <c r="Q325" s="33">
        <v>0</v>
      </c>
      <c r="R325" s="33">
        <v>0</v>
      </c>
      <c r="S325" s="33">
        <v>0</v>
      </c>
      <c r="T325" s="38">
        <f t="shared" si="78"/>
        <v>0</v>
      </c>
      <c r="U325" s="38">
        <f t="shared" si="79"/>
        <v>0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379350</v>
      </c>
      <c r="E327" s="33">
        <v>379350</v>
      </c>
      <c r="F327" s="33">
        <v>22468</v>
      </c>
      <c r="G327" s="38">
        <f t="shared" si="72"/>
        <v>5.922762620271517E-2</v>
      </c>
      <c r="H327" s="33">
        <v>66540</v>
      </c>
      <c r="I327" s="38">
        <f t="shared" si="73"/>
        <v>0.17540529853697112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89008</v>
      </c>
      <c r="O327" s="38">
        <f t="shared" si="77"/>
        <v>0.2346329247396863</v>
      </c>
      <c r="P327" s="33">
        <v>71356</v>
      </c>
      <c r="Q327" s="33">
        <v>526720</v>
      </c>
      <c r="R327" s="33">
        <v>526720</v>
      </c>
      <c r="S327" s="33">
        <v>71347</v>
      </c>
      <c r="T327" s="38">
        <f t="shared" si="78"/>
        <v>0.13545527035236937</v>
      </c>
      <c r="U327" s="38">
        <f t="shared" si="79"/>
        <v>-6.7492572453612842E-2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1890263</v>
      </c>
      <c r="E329" s="33">
        <v>1890263</v>
      </c>
      <c r="F329" s="33">
        <v>103602</v>
      </c>
      <c r="G329" s="38">
        <f t="shared" si="72"/>
        <v>5.4808246259911979E-2</v>
      </c>
      <c r="H329" s="33">
        <v>118462</v>
      </c>
      <c r="I329" s="38">
        <f t="shared" si="73"/>
        <v>6.266958618985824E-2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222064</v>
      </c>
      <c r="O329" s="38">
        <f t="shared" si="77"/>
        <v>0.11747783244977021</v>
      </c>
      <c r="P329" s="33">
        <v>374899</v>
      </c>
      <c r="Q329" s="33">
        <v>1423761</v>
      </c>
      <c r="R329" s="33">
        <v>1423761</v>
      </c>
      <c r="S329" s="33">
        <v>237877</v>
      </c>
      <c r="T329" s="38">
        <f t="shared" si="78"/>
        <v>0.16707649668729513</v>
      </c>
      <c r="U329" s="38">
        <f t="shared" si="79"/>
        <v>-0.68401622837084119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2269613</v>
      </c>
      <c r="E332" s="34">
        <f>SUM(E324:E331)</f>
        <v>2269613</v>
      </c>
      <c r="F332" s="34">
        <f>SUM(F324:F331)</f>
        <v>126070</v>
      </c>
      <c r="G332" s="39">
        <f t="shared" si="72"/>
        <v>5.5546914826448385E-2</v>
      </c>
      <c r="H332" s="34">
        <f>SUM(H324:H331)</f>
        <v>185002</v>
      </c>
      <c r="I332" s="39">
        <f t="shared" si="73"/>
        <v>8.1512575051341352E-2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311072</v>
      </c>
      <c r="O332" s="39">
        <f t="shared" si="77"/>
        <v>0.13705948987778974</v>
      </c>
      <c r="P332" s="34">
        <f>SUM(P324:P331)</f>
        <v>446255</v>
      </c>
      <c r="Q332" s="34">
        <f>SUM(Q324:Q331)</f>
        <v>1950481</v>
      </c>
      <c r="R332" s="34">
        <f>SUM(R324:R331)</f>
        <v>1950481</v>
      </c>
      <c r="S332" s="34">
        <f>SUM(S324:S331)</f>
        <v>309224</v>
      </c>
      <c r="T332" s="39">
        <f t="shared" si="78"/>
        <v>0.15853730438799454</v>
      </c>
      <c r="U332" s="39">
        <f t="shared" si="79"/>
        <v>-0.5854343368701751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0</v>
      </c>
      <c r="Q337" s="34">
        <f>SUM(Q333:Q336)</f>
        <v>0</v>
      </c>
      <c r="R337" s="34">
        <f>SUM(R333:R336)</f>
        <v>0</v>
      </c>
      <c r="S337" s="34">
        <f>SUM(S333:S336)</f>
        <v>0</v>
      </c>
      <c r="T337" s="39">
        <f t="shared" si="78"/>
        <v>0</v>
      </c>
      <c r="U337" s="39">
        <f t="shared" si="79"/>
        <v>0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33681799</v>
      </c>
      <c r="E338" s="34">
        <f>SUM(E302,E304:E309,E311:E316,E318:E322,E324:E331,E333:E336)</f>
        <v>33831799</v>
      </c>
      <c r="F338" s="34">
        <f>SUM(F302,F304:F309,F311:F316,F318:F322,F324:F331,F333:F336)</f>
        <v>10988260</v>
      </c>
      <c r="G338" s="39">
        <f t="shared" si="72"/>
        <v>0.32623732479372614</v>
      </c>
      <c r="H338" s="34">
        <f>SUM(H302,H304:H309,H311:H316,H318:H322,H324:H331,H333:H336)</f>
        <v>20509757</v>
      </c>
      <c r="I338" s="39">
        <f t="shared" si="73"/>
        <v>0.60892700535384114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31498017</v>
      </c>
      <c r="O338" s="39">
        <f t="shared" si="77"/>
        <v>0.93516433014756728</v>
      </c>
      <c r="P338" s="34">
        <f>SUM(P302,P304:P309,P311:P316,P318:P322,P324:P331,P333:P336)</f>
        <v>37688745</v>
      </c>
      <c r="Q338" s="34">
        <f>SUM(Q302,Q304:Q309,Q311:Q316,Q318:Q322,Q324:Q331,Q333:Q336)</f>
        <v>223186915</v>
      </c>
      <c r="R338" s="34">
        <f>SUM(R302,R304:R309,R311:R316,R318:R322,R324:R331,R333:R336)</f>
        <v>223186915</v>
      </c>
      <c r="S338" s="34">
        <f>SUM(S302,S304:S309,S311:S316,S318:S322,S324:S331,S333:S336)</f>
        <v>7389056</v>
      </c>
      <c r="T338" s="39">
        <f t="shared" si="78"/>
        <v>3.3107030490564376E-2</v>
      </c>
      <c r="U338" s="39">
        <f t="shared" si="79"/>
        <v>-0.45581215293849664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2102542544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2102692544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466661981</v>
      </c>
      <c r="G339" s="41">
        <f t="shared" si="72"/>
        <v>0.2219512667326079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461461787</v>
      </c>
      <c r="I339" s="41">
        <f t="shared" si="73"/>
        <v>0.2194779783728362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928123768</v>
      </c>
      <c r="O339" s="41">
        <f t="shared" si="77"/>
        <v>0.44142924510544412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1035819202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2089182821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2089182821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500212179</v>
      </c>
      <c r="T339" s="41">
        <f t="shared" si="78"/>
        <v>0.23942958652157134</v>
      </c>
      <c r="U339" s="41">
        <f t="shared" si="79"/>
        <v>-0.55449581731156206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4" manualBreakCount="4">
    <brk id="54" max="16383" man="1"/>
    <brk id="103" max="16383" man="1"/>
    <brk id="170" max="16383" man="1"/>
    <brk id="23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92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3069958222</v>
      </c>
      <c r="E8" s="33">
        <v>3070339079</v>
      </c>
      <c r="F8" s="33">
        <v>985209999</v>
      </c>
      <c r="G8" s="38">
        <f>IF(($D8       =0),0,($F8       /$D8       ))</f>
        <v>0.32091967634600599</v>
      </c>
      <c r="H8" s="33">
        <v>803866369</v>
      </c>
      <c r="I8" s="38">
        <f>IF(($D8       =0),0,($H8       /$D8       ))</f>
        <v>0.26184928616921094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1789076368</v>
      </c>
      <c r="O8" s="38">
        <f>IF(($D8       =0),0,($N8       /$D8       ))</f>
        <v>0.58276896251521693</v>
      </c>
      <c r="P8" s="33">
        <v>1717680128</v>
      </c>
      <c r="Q8" s="33">
        <v>2875656929</v>
      </c>
      <c r="R8" s="33">
        <v>2875656929</v>
      </c>
      <c r="S8" s="33">
        <v>807339867</v>
      </c>
      <c r="T8" s="38">
        <f>IF(($Q8       =0),0,($S8       /$Q8       ))</f>
        <v>0.28074971630247619</v>
      </c>
      <c r="U8" s="38">
        <f>IF(($P8       =0),0,(($H8       /$P8       )-1))</f>
        <v>-0.53200461721822978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3568761990</v>
      </c>
      <c r="E9" s="33">
        <v>3568761990</v>
      </c>
      <c r="F9" s="33">
        <v>-312855743</v>
      </c>
      <c r="G9" s="38">
        <f>IF(($D9       =0),0,($F9       /$D9       ))</f>
        <v>-8.7665062527747889E-2</v>
      </c>
      <c r="H9" s="33">
        <v>349060771</v>
      </c>
      <c r="I9" s="38">
        <f>IF(($D9       =0),0,($H9       /$D9       ))</f>
        <v>9.7810045045901198E-2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36205028</v>
      </c>
      <c r="O9" s="38">
        <f>IF(($D9       =0),0,($N9       /$D9       ))</f>
        <v>1.0144982518153305E-2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6638720212</v>
      </c>
      <c r="E10" s="34">
        <f>SUM(E8:E9)</f>
        <v>6639101069</v>
      </c>
      <c r="F10" s="34">
        <f>SUM(F8:F9)</f>
        <v>672354256</v>
      </c>
      <c r="G10" s="39">
        <f t="shared" ref="G10:G54" si="0">IF(($D10      =0),0,($F10      /$D10      ))</f>
        <v>0.1012776912611361</v>
      </c>
      <c r="H10" s="34">
        <f>SUM(H8:H9)</f>
        <v>1152927140</v>
      </c>
      <c r="I10" s="39">
        <f t="shared" ref="I10:I54" si="1">IF(($D10      =0),0,($H10      /$D10      ))</f>
        <v>0.17366707786780877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1825281396</v>
      </c>
      <c r="O10" s="39">
        <f t="shared" ref="O10:O54" si="5">IF(($D10      =0),0,($N10      /$D10      ))</f>
        <v>0.27494476912894489</v>
      </c>
      <c r="P10" s="34">
        <f>SUM(P8:P9)</f>
        <v>1717680128</v>
      </c>
      <c r="Q10" s="34">
        <f>SUM(Q8:Q9)</f>
        <v>2875656929</v>
      </c>
      <c r="R10" s="34">
        <f>SUM(R8:R9)</f>
        <v>2875656929</v>
      </c>
      <c r="S10" s="34">
        <f>SUM(S8:S9)</f>
        <v>807339867</v>
      </c>
      <c r="T10" s="39">
        <f t="shared" ref="T10:T54" si="6">IF(($Q10      =0),0,($S10      /$Q10      ))</f>
        <v>0.28074971630247619</v>
      </c>
      <c r="U10" s="39">
        <f t="shared" ref="U10:U54" si="7">IF(($P10      =0),0,(($H10      /$P10      )-1))</f>
        <v>-0.3287882177792768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253448434</v>
      </c>
      <c r="E11" s="33">
        <v>253448434</v>
      </c>
      <c r="F11" s="33">
        <v>86448585</v>
      </c>
      <c r="G11" s="38">
        <f t="shared" si="0"/>
        <v>0.34108944228079152</v>
      </c>
      <c r="H11" s="33">
        <v>38101430</v>
      </c>
      <c r="I11" s="38">
        <f t="shared" si="1"/>
        <v>0.15033207899007969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124550015</v>
      </c>
      <c r="O11" s="38">
        <f t="shared" si="5"/>
        <v>0.49142152127087124</v>
      </c>
      <c r="P11" s="33">
        <v>41895981</v>
      </c>
      <c r="Q11" s="33">
        <v>78822036</v>
      </c>
      <c r="R11" s="33">
        <v>78822036</v>
      </c>
      <c r="S11" s="33">
        <v>354666</v>
      </c>
      <c r="T11" s="38">
        <f t="shared" si="6"/>
        <v>4.4995792800886295E-3</v>
      </c>
      <c r="U11" s="38">
        <f t="shared" si="7"/>
        <v>-9.0570763816223754E-2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30828179</v>
      </c>
      <c r="E12" s="33">
        <v>30828179</v>
      </c>
      <c r="F12" s="33">
        <v>22365709</v>
      </c>
      <c r="G12" s="38">
        <f t="shared" si="0"/>
        <v>0.72549562528490574</v>
      </c>
      <c r="H12" s="33">
        <v>4622203</v>
      </c>
      <c r="I12" s="38">
        <f t="shared" si="1"/>
        <v>0.149934350647179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26987912</v>
      </c>
      <c r="O12" s="38">
        <f t="shared" si="5"/>
        <v>0.87542997593208471</v>
      </c>
      <c r="P12" s="33">
        <v>23572099</v>
      </c>
      <c r="Q12" s="33">
        <v>33617480</v>
      </c>
      <c r="R12" s="33">
        <v>33617480</v>
      </c>
      <c r="S12" s="33">
        <v>3431481</v>
      </c>
      <c r="T12" s="38">
        <f t="shared" si="6"/>
        <v>0.10207430777083827</v>
      </c>
      <c r="U12" s="38">
        <f t="shared" si="7"/>
        <v>-0.80391211660870754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166255680</v>
      </c>
      <c r="E13" s="33">
        <v>166255680</v>
      </c>
      <c r="F13" s="33">
        <v>68415737</v>
      </c>
      <c r="G13" s="38">
        <f t="shared" si="0"/>
        <v>0.41150917069419823</v>
      </c>
      <c r="H13" s="33">
        <v>30393753</v>
      </c>
      <c r="I13" s="38">
        <f t="shared" si="1"/>
        <v>0.18281332102458092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98809490</v>
      </c>
      <c r="O13" s="38">
        <f t="shared" si="5"/>
        <v>0.59432249171877916</v>
      </c>
      <c r="P13" s="33">
        <v>115129814</v>
      </c>
      <c r="Q13" s="33">
        <v>148135016</v>
      </c>
      <c r="R13" s="33">
        <v>148135016</v>
      </c>
      <c r="S13" s="33">
        <v>37846290</v>
      </c>
      <c r="T13" s="38">
        <f t="shared" si="6"/>
        <v>0.25548510421060744</v>
      </c>
      <c r="U13" s="38">
        <f t="shared" si="7"/>
        <v>-0.73600449836564485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202669006</v>
      </c>
      <c r="E14" s="33">
        <v>202669006</v>
      </c>
      <c r="F14" s="33">
        <v>59271473</v>
      </c>
      <c r="G14" s="38">
        <f t="shared" si="0"/>
        <v>0.29245455025323408</v>
      </c>
      <c r="H14" s="33">
        <v>50520185</v>
      </c>
      <c r="I14" s="38">
        <f t="shared" si="1"/>
        <v>0.2492743513036226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109791658</v>
      </c>
      <c r="O14" s="38">
        <f t="shared" si="5"/>
        <v>0.54172890155685671</v>
      </c>
      <c r="P14" s="33">
        <v>129535412</v>
      </c>
      <c r="Q14" s="33">
        <v>200358020</v>
      </c>
      <c r="R14" s="33">
        <v>200358020</v>
      </c>
      <c r="S14" s="33">
        <v>45745613</v>
      </c>
      <c r="T14" s="38">
        <f t="shared" si="6"/>
        <v>0.22831935053061514</v>
      </c>
      <c r="U14" s="38">
        <f t="shared" si="7"/>
        <v>-0.60998939039156341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73562964</v>
      </c>
      <c r="E15" s="33">
        <v>73562964</v>
      </c>
      <c r="F15" s="33">
        <v>57631318</v>
      </c>
      <c r="G15" s="38">
        <f t="shared" si="0"/>
        <v>0.78342843825596808</v>
      </c>
      <c r="H15" s="33">
        <v>686700</v>
      </c>
      <c r="I15" s="38">
        <f t="shared" si="1"/>
        <v>9.3348604061141427E-3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58318018</v>
      </c>
      <c r="O15" s="38">
        <f t="shared" si="5"/>
        <v>0.79276329866208217</v>
      </c>
      <c r="P15" s="33">
        <v>39674662</v>
      </c>
      <c r="Q15" s="33">
        <v>55173707</v>
      </c>
      <c r="R15" s="33">
        <v>55173707</v>
      </c>
      <c r="S15" s="33">
        <v>20207157</v>
      </c>
      <c r="T15" s="38">
        <f t="shared" si="6"/>
        <v>0.36624613604447498</v>
      </c>
      <c r="U15" s="38">
        <f t="shared" si="7"/>
        <v>-0.98269172400258886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334134521</v>
      </c>
      <c r="E16" s="33">
        <v>334134521</v>
      </c>
      <c r="F16" s="33">
        <v>161717664</v>
      </c>
      <c r="G16" s="38">
        <f t="shared" si="0"/>
        <v>0.48398969228324662</v>
      </c>
      <c r="H16" s="33">
        <v>105172793</v>
      </c>
      <c r="I16" s="38">
        <f t="shared" si="1"/>
        <v>0.31476182911372991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266890457</v>
      </c>
      <c r="O16" s="38">
        <f t="shared" si="5"/>
        <v>0.79875152139697647</v>
      </c>
      <c r="P16" s="33">
        <v>257993307</v>
      </c>
      <c r="Q16" s="33">
        <v>331979190</v>
      </c>
      <c r="R16" s="33">
        <v>331979190</v>
      </c>
      <c r="S16" s="33">
        <v>94927435</v>
      </c>
      <c r="T16" s="38">
        <f t="shared" si="6"/>
        <v>0.28594393220852188</v>
      </c>
      <c r="U16" s="38">
        <f t="shared" si="7"/>
        <v>-0.59234294012131095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53165818</v>
      </c>
      <c r="E17" s="33">
        <v>53165818</v>
      </c>
      <c r="F17" s="33">
        <v>23325569</v>
      </c>
      <c r="G17" s="38">
        <f t="shared" si="0"/>
        <v>0.43873243895165875</v>
      </c>
      <c r="H17" s="33">
        <v>5511781</v>
      </c>
      <c r="I17" s="38">
        <f t="shared" si="1"/>
        <v>0.10367151691336715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28837350</v>
      </c>
      <c r="O17" s="38">
        <f t="shared" si="5"/>
        <v>0.54240395586502588</v>
      </c>
      <c r="P17" s="33">
        <v>26934573</v>
      </c>
      <c r="Q17" s="33">
        <v>57503140</v>
      </c>
      <c r="R17" s="33">
        <v>57503140</v>
      </c>
      <c r="S17" s="33">
        <v>5470827</v>
      </c>
      <c r="T17" s="38">
        <f t="shared" si="6"/>
        <v>9.5139621940645333E-2</v>
      </c>
      <c r="U17" s="38">
        <f t="shared" si="7"/>
        <v>-0.79536408466545949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84062000</v>
      </c>
      <c r="E18" s="33">
        <v>84062000</v>
      </c>
      <c r="F18" s="33">
        <v>44061621</v>
      </c>
      <c r="G18" s="38">
        <f t="shared" si="0"/>
        <v>0.52415622992553113</v>
      </c>
      <c r="H18" s="33">
        <v>36184147</v>
      </c>
      <c r="I18" s="38">
        <f t="shared" si="1"/>
        <v>0.43044594465989389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80245768</v>
      </c>
      <c r="O18" s="38">
        <f t="shared" si="5"/>
        <v>0.95460217458542507</v>
      </c>
      <c r="P18" s="33">
        <v>82848434</v>
      </c>
      <c r="Q18" s="33">
        <v>81662000</v>
      </c>
      <c r="R18" s="33">
        <v>81662000</v>
      </c>
      <c r="S18" s="33">
        <v>35351478</v>
      </c>
      <c r="T18" s="38">
        <f t="shared" si="6"/>
        <v>0.43289997795792412</v>
      </c>
      <c r="U18" s="38">
        <f t="shared" si="7"/>
        <v>-0.56324887203058061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1198126602</v>
      </c>
      <c r="E19" s="34">
        <f>SUM(E11:E18)</f>
        <v>1198126602</v>
      </c>
      <c r="F19" s="34">
        <f>SUM(F11:F18)</f>
        <v>523237676</v>
      </c>
      <c r="G19" s="39">
        <f t="shared" si="0"/>
        <v>0.43671317799519155</v>
      </c>
      <c r="H19" s="34">
        <f>SUM(H11:H18)</f>
        <v>271192992</v>
      </c>
      <c r="I19" s="39">
        <f t="shared" si="1"/>
        <v>0.22634752583517045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794430668</v>
      </c>
      <c r="O19" s="39">
        <f t="shared" si="5"/>
        <v>0.66306070383036197</v>
      </c>
      <c r="P19" s="34">
        <f>SUM(P11:P18)</f>
        <v>717584282</v>
      </c>
      <c r="Q19" s="34">
        <f>SUM(Q11:Q18)</f>
        <v>987250589</v>
      </c>
      <c r="R19" s="34">
        <f>SUM(R11:R18)</f>
        <v>987250589</v>
      </c>
      <c r="S19" s="34">
        <f>SUM(S11:S18)</f>
        <v>243334947</v>
      </c>
      <c r="T19" s="39">
        <f t="shared" si="6"/>
        <v>0.24647738852855727</v>
      </c>
      <c r="U19" s="39">
        <f t="shared" si="7"/>
        <v>-0.62207506657733624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298175000</v>
      </c>
      <c r="E20" s="33">
        <v>298175000</v>
      </c>
      <c r="F20" s="33">
        <v>122533460</v>
      </c>
      <c r="G20" s="38">
        <f t="shared" si="0"/>
        <v>0.41094478074955981</v>
      </c>
      <c r="H20" s="33">
        <v>95045943</v>
      </c>
      <c r="I20" s="38">
        <f t="shared" si="1"/>
        <v>0.31875892680472878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217579403</v>
      </c>
      <c r="O20" s="38">
        <f t="shared" si="5"/>
        <v>0.72970370755428859</v>
      </c>
      <c r="P20" s="33">
        <v>257614929</v>
      </c>
      <c r="Q20" s="33">
        <v>288968000</v>
      </c>
      <c r="R20" s="33">
        <v>288968000</v>
      </c>
      <c r="S20" s="33">
        <v>137542525</v>
      </c>
      <c r="T20" s="38">
        <f t="shared" si="6"/>
        <v>0.47597839553168519</v>
      </c>
      <c r="U20" s="38">
        <f t="shared" si="7"/>
        <v>-0.63105421192418554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369577101</v>
      </c>
      <c r="E21" s="33">
        <v>386154061</v>
      </c>
      <c r="F21" s="33">
        <v>149675937</v>
      </c>
      <c r="G21" s="38">
        <f t="shared" si="0"/>
        <v>0.40499245379382959</v>
      </c>
      <c r="H21" s="33">
        <v>112442127</v>
      </c>
      <c r="I21" s="38">
        <f t="shared" si="1"/>
        <v>0.30424538396928441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262118064</v>
      </c>
      <c r="O21" s="38">
        <f t="shared" si="5"/>
        <v>0.709237837763114</v>
      </c>
      <c r="P21" s="33">
        <v>163988876</v>
      </c>
      <c r="Q21" s="33">
        <v>348933371</v>
      </c>
      <c r="R21" s="33">
        <v>348933371</v>
      </c>
      <c r="S21" s="33">
        <v>23549750</v>
      </c>
      <c r="T21" s="38">
        <f t="shared" si="6"/>
        <v>6.7490678614399419E-2</v>
      </c>
      <c r="U21" s="38">
        <f t="shared" si="7"/>
        <v>-0.31433076594780729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84475000</v>
      </c>
      <c r="E22" s="33">
        <v>85875000</v>
      </c>
      <c r="F22" s="33">
        <v>11012274</v>
      </c>
      <c r="G22" s="38">
        <f t="shared" si="0"/>
        <v>0.13036133767386801</v>
      </c>
      <c r="H22" s="33">
        <v>10600446</v>
      </c>
      <c r="I22" s="38">
        <f t="shared" si="1"/>
        <v>0.12548619118082271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21612720</v>
      </c>
      <c r="O22" s="38">
        <f t="shared" si="5"/>
        <v>0.25584752885469075</v>
      </c>
      <c r="P22" s="33">
        <v>75509265</v>
      </c>
      <c r="Q22" s="33">
        <v>79028949</v>
      </c>
      <c r="R22" s="33">
        <v>79028949</v>
      </c>
      <c r="S22" s="33">
        <v>31237465</v>
      </c>
      <c r="T22" s="38">
        <f t="shared" si="6"/>
        <v>0.39526610685408459</v>
      </c>
      <c r="U22" s="38">
        <f t="shared" si="7"/>
        <v>-0.85961396922616051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29190700</v>
      </c>
      <c r="E23" s="33">
        <v>29190700</v>
      </c>
      <c r="F23" s="33">
        <v>7881146</v>
      </c>
      <c r="G23" s="38">
        <f t="shared" si="0"/>
        <v>0.26998824968226182</v>
      </c>
      <c r="H23" s="33">
        <v>7829693</v>
      </c>
      <c r="I23" s="38">
        <f t="shared" si="1"/>
        <v>0.26822559924907591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15710839</v>
      </c>
      <c r="O23" s="38">
        <f t="shared" si="5"/>
        <v>0.53821384893133772</v>
      </c>
      <c r="P23" s="33">
        <v>18140081</v>
      </c>
      <c r="Q23" s="33">
        <v>26262700</v>
      </c>
      <c r="R23" s="33">
        <v>26262700</v>
      </c>
      <c r="S23" s="33">
        <v>7745016</v>
      </c>
      <c r="T23" s="38">
        <f t="shared" si="6"/>
        <v>0.29490555045749295</v>
      </c>
      <c r="U23" s="38">
        <f t="shared" si="7"/>
        <v>-0.56837607285215541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154752016</v>
      </c>
      <c r="E24" s="33">
        <v>154752016</v>
      </c>
      <c r="F24" s="33">
        <v>61262385</v>
      </c>
      <c r="G24" s="38">
        <f t="shared" si="0"/>
        <v>0.3958745519670645</v>
      </c>
      <c r="H24" s="33">
        <v>37145239</v>
      </c>
      <c r="I24" s="38">
        <f t="shared" si="1"/>
        <v>0.2400307276126212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98407624</v>
      </c>
      <c r="O24" s="38">
        <f t="shared" si="5"/>
        <v>0.63590527957968579</v>
      </c>
      <c r="P24" s="33">
        <v>120508624</v>
      </c>
      <c r="Q24" s="33">
        <v>152012068</v>
      </c>
      <c r="R24" s="33">
        <v>152012068</v>
      </c>
      <c r="S24" s="33">
        <v>42044140</v>
      </c>
      <c r="T24" s="38">
        <f t="shared" si="6"/>
        <v>0.27658422487877737</v>
      </c>
      <c r="U24" s="38">
        <f t="shared" si="7"/>
        <v>-0.69176281524880734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177910602</v>
      </c>
      <c r="E25" s="33">
        <v>177910602</v>
      </c>
      <c r="F25" s="33">
        <v>78600098</v>
      </c>
      <c r="G25" s="38">
        <f t="shared" si="0"/>
        <v>0.44179546983939721</v>
      </c>
      <c r="H25" s="33">
        <v>30933309</v>
      </c>
      <c r="I25" s="38">
        <f t="shared" si="1"/>
        <v>0.17386995857616175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109533407</v>
      </c>
      <c r="O25" s="38">
        <f t="shared" si="5"/>
        <v>0.61566542841555894</v>
      </c>
      <c r="P25" s="33">
        <v>6661065</v>
      </c>
      <c r="Q25" s="33">
        <v>168963515</v>
      </c>
      <c r="R25" s="33">
        <v>168963515</v>
      </c>
      <c r="S25" s="33">
        <v>6661065</v>
      </c>
      <c r="T25" s="38">
        <f t="shared" si="6"/>
        <v>3.9423096755533286E-2</v>
      </c>
      <c r="U25" s="38">
        <f t="shared" si="7"/>
        <v>3.6438983856185159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330662928</v>
      </c>
      <c r="E26" s="33">
        <v>330662928</v>
      </c>
      <c r="F26" s="33">
        <v>2103653</v>
      </c>
      <c r="G26" s="38">
        <f t="shared" si="0"/>
        <v>6.3619257614509483E-3</v>
      </c>
      <c r="H26" s="33">
        <v>2486634</v>
      </c>
      <c r="I26" s="38">
        <f t="shared" si="1"/>
        <v>7.5201475261841271E-3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4590287</v>
      </c>
      <c r="O26" s="38">
        <f t="shared" si="5"/>
        <v>1.3882073287635075E-2</v>
      </c>
      <c r="P26" s="33">
        <v>-5333791</v>
      </c>
      <c r="Q26" s="33">
        <v>313879080</v>
      </c>
      <c r="R26" s="33">
        <v>313879080</v>
      </c>
      <c r="S26" s="33">
        <v>2239865</v>
      </c>
      <c r="T26" s="38">
        <f t="shared" si="6"/>
        <v>7.1360760965655948E-3</v>
      </c>
      <c r="U26" s="38">
        <f t="shared" si="7"/>
        <v>-1.4662038688805017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1444743347</v>
      </c>
      <c r="E27" s="34">
        <f>SUM(E20:E26)</f>
        <v>1462720307</v>
      </c>
      <c r="F27" s="34">
        <f>SUM(F20:F26)</f>
        <v>433068953</v>
      </c>
      <c r="G27" s="39">
        <f t="shared" si="0"/>
        <v>0.29975493841121664</v>
      </c>
      <c r="H27" s="34">
        <f>SUM(H20:H26)</f>
        <v>296483391</v>
      </c>
      <c r="I27" s="39">
        <f t="shared" si="1"/>
        <v>0.20521526651473829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729552344</v>
      </c>
      <c r="O27" s="39">
        <f t="shared" si="5"/>
        <v>0.5049702049259549</v>
      </c>
      <c r="P27" s="34">
        <f>SUM(P20:P26)</f>
        <v>637089049</v>
      </c>
      <c r="Q27" s="34">
        <f>SUM(Q20:Q26)</f>
        <v>1378047683</v>
      </c>
      <c r="R27" s="34">
        <f>SUM(R20:R26)</f>
        <v>1378047683</v>
      </c>
      <c r="S27" s="34">
        <f>SUM(S20:S26)</f>
        <v>251019826</v>
      </c>
      <c r="T27" s="39">
        <f t="shared" si="6"/>
        <v>0.1821561249996311</v>
      </c>
      <c r="U27" s="39">
        <f t="shared" si="7"/>
        <v>-0.53462802183560998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116408107</v>
      </c>
      <c r="E28" s="33">
        <v>116408107</v>
      </c>
      <c r="F28" s="33">
        <v>60872613</v>
      </c>
      <c r="G28" s="38">
        <f t="shared" si="0"/>
        <v>0.5229241722829493</v>
      </c>
      <c r="H28" s="33">
        <v>5631669</v>
      </c>
      <c r="I28" s="38">
        <f t="shared" si="1"/>
        <v>4.8378666616406711E-2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66504282</v>
      </c>
      <c r="O28" s="38">
        <f t="shared" si="5"/>
        <v>0.57130283889935607</v>
      </c>
      <c r="P28" s="33">
        <v>80042874</v>
      </c>
      <c r="Q28" s="33">
        <v>135515421</v>
      </c>
      <c r="R28" s="33">
        <v>135515421</v>
      </c>
      <c r="S28" s="33">
        <v>8148607</v>
      </c>
      <c r="T28" s="38">
        <f t="shared" si="6"/>
        <v>6.0130477696704349E-2</v>
      </c>
      <c r="U28" s="38">
        <f t="shared" si="7"/>
        <v>-0.92964184419465001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212391784</v>
      </c>
      <c r="E29" s="33">
        <v>212391784</v>
      </c>
      <c r="F29" s="33">
        <v>76221347</v>
      </c>
      <c r="G29" s="38">
        <f t="shared" si="0"/>
        <v>0.35887144768274087</v>
      </c>
      <c r="H29" s="33">
        <v>60542977</v>
      </c>
      <c r="I29" s="38">
        <f t="shared" si="1"/>
        <v>0.28505329095027515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136764324</v>
      </c>
      <c r="O29" s="38">
        <f t="shared" si="5"/>
        <v>0.64392473863301602</v>
      </c>
      <c r="P29" s="33">
        <v>251064757</v>
      </c>
      <c r="Q29" s="33">
        <v>206655168</v>
      </c>
      <c r="R29" s="33">
        <v>206655168</v>
      </c>
      <c r="S29" s="33">
        <v>88054595</v>
      </c>
      <c r="T29" s="38">
        <f t="shared" si="6"/>
        <v>0.42609432830636979</v>
      </c>
      <c r="U29" s="38">
        <f t="shared" si="7"/>
        <v>-0.75885513473322741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147814019</v>
      </c>
      <c r="E30" s="33">
        <v>147814019</v>
      </c>
      <c r="F30" s="33">
        <v>57322123</v>
      </c>
      <c r="G30" s="38">
        <f t="shared" si="0"/>
        <v>0.38779896107147999</v>
      </c>
      <c r="H30" s="33">
        <v>44982926</v>
      </c>
      <c r="I30" s="38">
        <f t="shared" si="1"/>
        <v>0.30432110772930138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102305049</v>
      </c>
      <c r="O30" s="38">
        <f t="shared" si="5"/>
        <v>0.69212006880078136</v>
      </c>
      <c r="P30" s="33">
        <v>129609353</v>
      </c>
      <c r="Q30" s="33">
        <v>140811162</v>
      </c>
      <c r="R30" s="33">
        <v>140811162</v>
      </c>
      <c r="S30" s="33">
        <v>65419951</v>
      </c>
      <c r="T30" s="38">
        <f t="shared" si="6"/>
        <v>0.46459350289290274</v>
      </c>
      <c r="U30" s="38">
        <f t="shared" si="7"/>
        <v>-0.65293456869582545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67382478</v>
      </c>
      <c r="E31" s="33">
        <v>67382478</v>
      </c>
      <c r="F31" s="33">
        <v>11113950</v>
      </c>
      <c r="G31" s="38">
        <f t="shared" si="0"/>
        <v>0.16493827965187033</v>
      </c>
      <c r="H31" s="33">
        <v>56989581</v>
      </c>
      <c r="I31" s="38">
        <f t="shared" si="1"/>
        <v>0.84576261799098573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68103531</v>
      </c>
      <c r="O31" s="38">
        <f t="shared" si="5"/>
        <v>1.010700897642856</v>
      </c>
      <c r="P31" s="33">
        <v>11941446</v>
      </c>
      <c r="Q31" s="33">
        <v>62878007</v>
      </c>
      <c r="R31" s="33">
        <v>62878007</v>
      </c>
      <c r="S31" s="33">
        <v>3134392</v>
      </c>
      <c r="T31" s="38">
        <f t="shared" si="6"/>
        <v>4.9848780989511961E-2</v>
      </c>
      <c r="U31" s="38">
        <f t="shared" si="7"/>
        <v>3.7724187673754086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93907258</v>
      </c>
      <c r="E32" s="33">
        <v>93907258</v>
      </c>
      <c r="F32" s="33">
        <v>36987478</v>
      </c>
      <c r="G32" s="38">
        <f t="shared" si="0"/>
        <v>0.39387240973429338</v>
      </c>
      <c r="H32" s="33">
        <v>21295004</v>
      </c>
      <c r="I32" s="38">
        <f t="shared" si="1"/>
        <v>0.22676632726301091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58282482</v>
      </c>
      <c r="O32" s="38">
        <f t="shared" si="5"/>
        <v>0.62063873699730432</v>
      </c>
      <c r="P32" s="33">
        <v>212816321</v>
      </c>
      <c r="Q32" s="33">
        <v>94561282</v>
      </c>
      <c r="R32" s="33">
        <v>94561282</v>
      </c>
      <c r="S32" s="33">
        <v>173919145</v>
      </c>
      <c r="T32" s="38">
        <f t="shared" si="6"/>
        <v>1.8392215219755588</v>
      </c>
      <c r="U32" s="38">
        <f t="shared" si="7"/>
        <v>-0.89993716694313119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200966643</v>
      </c>
      <c r="E33" s="33">
        <v>200966643</v>
      </c>
      <c r="F33" s="33">
        <v>136843190</v>
      </c>
      <c r="G33" s="38">
        <f t="shared" si="0"/>
        <v>0.68092489359042541</v>
      </c>
      <c r="H33" s="33">
        <v>10134621</v>
      </c>
      <c r="I33" s="38">
        <f t="shared" si="1"/>
        <v>5.042936901722541E-2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146977811</v>
      </c>
      <c r="O33" s="38">
        <f t="shared" si="5"/>
        <v>0.7313542626076508</v>
      </c>
      <c r="P33" s="33">
        <v>137005985</v>
      </c>
      <c r="Q33" s="33">
        <v>199445652</v>
      </c>
      <c r="R33" s="33">
        <v>199445652</v>
      </c>
      <c r="S33" s="33">
        <v>5781321</v>
      </c>
      <c r="T33" s="38">
        <f t="shared" si="6"/>
        <v>2.8986949286816239E-2</v>
      </c>
      <c r="U33" s="38">
        <f t="shared" si="7"/>
        <v>-0.9260278957886402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786331923</v>
      </c>
      <c r="E34" s="33">
        <v>786331923</v>
      </c>
      <c r="F34" s="33">
        <v>288709317</v>
      </c>
      <c r="G34" s="38">
        <f t="shared" si="0"/>
        <v>0.36715960341343029</v>
      </c>
      <c r="H34" s="33">
        <v>241576630</v>
      </c>
      <c r="I34" s="38">
        <f t="shared" si="1"/>
        <v>0.30721966504722459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530285947</v>
      </c>
      <c r="O34" s="38">
        <f t="shared" si="5"/>
        <v>0.67437926846065488</v>
      </c>
      <c r="P34" s="33">
        <v>513264458</v>
      </c>
      <c r="Q34" s="33">
        <v>749874154</v>
      </c>
      <c r="R34" s="33">
        <v>749874154</v>
      </c>
      <c r="S34" s="33">
        <v>230359822</v>
      </c>
      <c r="T34" s="38">
        <f t="shared" si="6"/>
        <v>0.30719797551523559</v>
      </c>
      <c r="U34" s="38">
        <f t="shared" si="7"/>
        <v>-0.52933302465295573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1625202212</v>
      </c>
      <c r="E35" s="34">
        <f>SUM(E28:E34)</f>
        <v>1625202212</v>
      </c>
      <c r="F35" s="34">
        <f>SUM(F28:F34)</f>
        <v>668070018</v>
      </c>
      <c r="G35" s="39">
        <f t="shared" si="0"/>
        <v>0.41106885842707674</v>
      </c>
      <c r="H35" s="34">
        <f>SUM(H28:H34)</f>
        <v>441153408</v>
      </c>
      <c r="I35" s="39">
        <f t="shared" si="1"/>
        <v>0.27144524216288723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1109223426</v>
      </c>
      <c r="O35" s="39">
        <f t="shared" si="5"/>
        <v>0.68251410058996398</v>
      </c>
      <c r="P35" s="34">
        <f>SUM(P28:P34)</f>
        <v>1335745194</v>
      </c>
      <c r="Q35" s="34">
        <f>SUM(Q28:Q34)</f>
        <v>1589740846</v>
      </c>
      <c r="R35" s="34">
        <f>SUM(R28:R34)</f>
        <v>1589740846</v>
      </c>
      <c r="S35" s="34">
        <f>SUM(S28:S34)</f>
        <v>574817833</v>
      </c>
      <c r="T35" s="39">
        <f t="shared" si="6"/>
        <v>0.36157958351911151</v>
      </c>
      <c r="U35" s="39">
        <f t="shared" si="7"/>
        <v>-0.66973236364120514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263349818</v>
      </c>
      <c r="E36" s="33">
        <v>263349818</v>
      </c>
      <c r="F36" s="33">
        <v>81477950</v>
      </c>
      <c r="G36" s="38">
        <f t="shared" si="0"/>
        <v>0.30939056885925015</v>
      </c>
      <c r="H36" s="33">
        <v>63910174</v>
      </c>
      <c r="I36" s="38">
        <f t="shared" si="1"/>
        <v>0.24268167141850844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145388124</v>
      </c>
      <c r="O36" s="38">
        <f t="shared" si="5"/>
        <v>0.55207224027775859</v>
      </c>
      <c r="P36" s="33">
        <v>177838549</v>
      </c>
      <c r="Q36" s="33">
        <v>223602288</v>
      </c>
      <c r="R36" s="33">
        <v>223602288</v>
      </c>
      <c r="S36" s="33">
        <v>91981649</v>
      </c>
      <c r="T36" s="38">
        <f t="shared" si="6"/>
        <v>0.41136273614516861</v>
      </c>
      <c r="U36" s="38">
        <f t="shared" si="7"/>
        <v>-0.64062811826023158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126363209</v>
      </c>
      <c r="E37" s="33">
        <v>126363209</v>
      </c>
      <c r="F37" s="33">
        <v>16431803</v>
      </c>
      <c r="G37" s="38">
        <f t="shared" si="0"/>
        <v>0.13003629086374341</v>
      </c>
      <c r="H37" s="33">
        <v>8013411</v>
      </c>
      <c r="I37" s="38">
        <f t="shared" si="1"/>
        <v>6.3415697206613358E-2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24445214</v>
      </c>
      <c r="O37" s="38">
        <f t="shared" si="5"/>
        <v>0.19345198807035677</v>
      </c>
      <c r="P37" s="33">
        <v>90684737</v>
      </c>
      <c r="Q37" s="33">
        <v>121294804</v>
      </c>
      <c r="R37" s="33">
        <v>121294804</v>
      </c>
      <c r="S37" s="33">
        <v>86878414</v>
      </c>
      <c r="T37" s="38">
        <f t="shared" si="6"/>
        <v>0.71625833205518019</v>
      </c>
      <c r="U37" s="38">
        <f t="shared" si="7"/>
        <v>-0.91163440215964897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82725986</v>
      </c>
      <c r="E38" s="33">
        <v>82725986</v>
      </c>
      <c r="F38" s="33">
        <v>61480812</v>
      </c>
      <c r="G38" s="38">
        <f t="shared" si="0"/>
        <v>0.74318620995342377</v>
      </c>
      <c r="H38" s="33">
        <v>49455166</v>
      </c>
      <c r="I38" s="38">
        <f t="shared" si="1"/>
        <v>0.59781899728581056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110935978</v>
      </c>
      <c r="O38" s="38">
        <f t="shared" si="5"/>
        <v>1.3410052072392344</v>
      </c>
      <c r="P38" s="33">
        <v>110066267</v>
      </c>
      <c r="Q38" s="33">
        <v>78890946</v>
      </c>
      <c r="R38" s="33">
        <v>78890946</v>
      </c>
      <c r="S38" s="33">
        <v>45209045</v>
      </c>
      <c r="T38" s="38">
        <f t="shared" si="6"/>
        <v>0.57305745832988242</v>
      </c>
      <c r="U38" s="38">
        <f t="shared" si="7"/>
        <v>-0.55067826548528265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323433469</v>
      </c>
      <c r="E39" s="33">
        <v>323433469</v>
      </c>
      <c r="F39" s="33">
        <v>127408762</v>
      </c>
      <c r="G39" s="38">
        <f t="shared" si="0"/>
        <v>0.39392571954264882</v>
      </c>
      <c r="H39" s="33">
        <v>96556003</v>
      </c>
      <c r="I39" s="38">
        <f t="shared" si="1"/>
        <v>0.29853435792694666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223964765</v>
      </c>
      <c r="O39" s="38">
        <f t="shared" si="5"/>
        <v>0.69246007746959548</v>
      </c>
      <c r="P39" s="33">
        <v>147237341</v>
      </c>
      <c r="Q39" s="33">
        <v>309409716</v>
      </c>
      <c r="R39" s="33">
        <v>309409716</v>
      </c>
      <c r="S39" s="33">
        <v>10786441</v>
      </c>
      <c r="T39" s="38">
        <f t="shared" si="6"/>
        <v>3.4861351929879283E-2</v>
      </c>
      <c r="U39" s="38">
        <f t="shared" si="7"/>
        <v>-0.3442152490379462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795872482</v>
      </c>
      <c r="E40" s="34">
        <f>SUM(E36:E39)</f>
        <v>795872482</v>
      </c>
      <c r="F40" s="34">
        <f>SUM(F36:F39)</f>
        <v>286799327</v>
      </c>
      <c r="G40" s="39">
        <f t="shared" si="0"/>
        <v>0.36035839093127486</v>
      </c>
      <c r="H40" s="34">
        <f>SUM(H36:H39)</f>
        <v>217934754</v>
      </c>
      <c r="I40" s="39">
        <f t="shared" si="1"/>
        <v>0.27383124674990333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504734081</v>
      </c>
      <c r="O40" s="39">
        <f t="shared" si="5"/>
        <v>0.6341896376811782</v>
      </c>
      <c r="P40" s="34">
        <f>SUM(P36:P39)</f>
        <v>525826894</v>
      </c>
      <c r="Q40" s="34">
        <f>SUM(Q36:Q39)</f>
        <v>733197754</v>
      </c>
      <c r="R40" s="34">
        <f>SUM(R36:R39)</f>
        <v>733197754</v>
      </c>
      <c r="S40" s="34">
        <f>SUM(S36:S39)</f>
        <v>234855549</v>
      </c>
      <c r="T40" s="39">
        <f t="shared" si="6"/>
        <v>0.32031678727701068</v>
      </c>
      <c r="U40" s="39">
        <f t="shared" si="7"/>
        <v>-0.58553897397267773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369014388</v>
      </c>
      <c r="E41" s="33">
        <v>369014388</v>
      </c>
      <c r="F41" s="33">
        <v>157582682</v>
      </c>
      <c r="G41" s="38">
        <f t="shared" si="0"/>
        <v>0.42703668779440657</v>
      </c>
      <c r="H41" s="33">
        <v>2716114</v>
      </c>
      <c r="I41" s="38">
        <f t="shared" si="1"/>
        <v>7.360455549500146E-3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160298796</v>
      </c>
      <c r="O41" s="38">
        <f t="shared" si="5"/>
        <v>0.43439714334390667</v>
      </c>
      <c r="P41" s="33">
        <v>301235342</v>
      </c>
      <c r="Q41" s="33">
        <v>449597919</v>
      </c>
      <c r="R41" s="33">
        <v>449597919</v>
      </c>
      <c r="S41" s="33">
        <v>130262548</v>
      </c>
      <c r="T41" s="38">
        <f t="shared" si="6"/>
        <v>0.28973120758594972</v>
      </c>
      <c r="U41" s="38">
        <f t="shared" si="7"/>
        <v>-0.99098341521958599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67031198</v>
      </c>
      <c r="E42" s="33">
        <v>67031198</v>
      </c>
      <c r="F42" s="33">
        <v>29166489</v>
      </c>
      <c r="G42" s="38">
        <f t="shared" si="0"/>
        <v>0.43511812216156426</v>
      </c>
      <c r="H42" s="33">
        <v>2009190</v>
      </c>
      <c r="I42" s="38">
        <f t="shared" si="1"/>
        <v>2.9973953322451435E-2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31175679</v>
      </c>
      <c r="O42" s="38">
        <f t="shared" si="5"/>
        <v>0.46509207548401565</v>
      </c>
      <c r="P42" s="33">
        <v>154456304</v>
      </c>
      <c r="Q42" s="33">
        <v>59983137</v>
      </c>
      <c r="R42" s="33">
        <v>59983137</v>
      </c>
      <c r="S42" s="33">
        <v>80135209</v>
      </c>
      <c r="T42" s="38">
        <f t="shared" si="6"/>
        <v>1.335962288867953</v>
      </c>
      <c r="U42" s="38">
        <f t="shared" si="7"/>
        <v>-0.98699185499091058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326409778</v>
      </c>
      <c r="E43" s="33">
        <v>326409778</v>
      </c>
      <c r="F43" s="33">
        <v>381339036</v>
      </c>
      <c r="G43" s="38">
        <f t="shared" si="0"/>
        <v>1.1682831266163847</v>
      </c>
      <c r="H43" s="33">
        <v>101688063</v>
      </c>
      <c r="I43" s="38">
        <f t="shared" si="1"/>
        <v>0.31153497797483259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483027099</v>
      </c>
      <c r="O43" s="38">
        <f t="shared" si="5"/>
        <v>1.4798181045912173</v>
      </c>
      <c r="P43" s="33">
        <v>307296291</v>
      </c>
      <c r="Q43" s="33">
        <v>398813753</v>
      </c>
      <c r="R43" s="33">
        <v>398813753</v>
      </c>
      <c r="S43" s="33">
        <v>136162143</v>
      </c>
      <c r="T43" s="38">
        <f t="shared" si="6"/>
        <v>0.34141787231695592</v>
      </c>
      <c r="U43" s="38">
        <f t="shared" si="7"/>
        <v>-0.66908789341684571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231283487</v>
      </c>
      <c r="E44" s="33">
        <v>231283487</v>
      </c>
      <c r="F44" s="33">
        <v>59171284</v>
      </c>
      <c r="G44" s="38">
        <f t="shared" si="0"/>
        <v>0.25583877503541791</v>
      </c>
      <c r="H44" s="33">
        <v>19463610</v>
      </c>
      <c r="I44" s="38">
        <f t="shared" si="1"/>
        <v>8.4154775822797928E-2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78634894</v>
      </c>
      <c r="O44" s="38">
        <f t="shared" si="5"/>
        <v>0.33999355085821581</v>
      </c>
      <c r="P44" s="33">
        <v>77781593</v>
      </c>
      <c r="Q44" s="33">
        <v>27859364</v>
      </c>
      <c r="R44" s="33">
        <v>27859364</v>
      </c>
      <c r="S44" s="33">
        <v>31020257</v>
      </c>
      <c r="T44" s="38">
        <f t="shared" si="6"/>
        <v>1.1134589073892713</v>
      </c>
      <c r="U44" s="38">
        <f t="shared" si="7"/>
        <v>-0.74976586041378712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740059836</v>
      </c>
      <c r="E45" s="33">
        <v>740059836</v>
      </c>
      <c r="F45" s="33">
        <v>423629649</v>
      </c>
      <c r="G45" s="38">
        <f t="shared" si="0"/>
        <v>0.57242621257451942</v>
      </c>
      <c r="H45" s="33">
        <v>149953086</v>
      </c>
      <c r="I45" s="38">
        <f t="shared" si="1"/>
        <v>0.20262292142550484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573582735</v>
      </c>
      <c r="O45" s="38">
        <f t="shared" si="5"/>
        <v>0.77504913400002429</v>
      </c>
      <c r="P45" s="33">
        <v>605998337</v>
      </c>
      <c r="Q45" s="33">
        <v>699117294</v>
      </c>
      <c r="R45" s="33">
        <v>699117294</v>
      </c>
      <c r="S45" s="33">
        <v>192832043</v>
      </c>
      <c r="T45" s="38">
        <f t="shared" si="6"/>
        <v>0.27582216125238634</v>
      </c>
      <c r="U45" s="38">
        <f t="shared" si="7"/>
        <v>-0.75255198431344872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328553160</v>
      </c>
      <c r="E46" s="33">
        <v>328553160</v>
      </c>
      <c r="F46" s="33">
        <v>2373023</v>
      </c>
      <c r="G46" s="38">
        <f t="shared" si="0"/>
        <v>7.2226454921328412E-3</v>
      </c>
      <c r="H46" s="33">
        <v>200774719</v>
      </c>
      <c r="I46" s="38">
        <f t="shared" si="1"/>
        <v>0.61108746907197609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203147742</v>
      </c>
      <c r="O46" s="38">
        <f t="shared" si="5"/>
        <v>0.61831011456410889</v>
      </c>
      <c r="P46" s="33">
        <v>420474884</v>
      </c>
      <c r="Q46" s="33">
        <v>333524897</v>
      </c>
      <c r="R46" s="33">
        <v>333524897</v>
      </c>
      <c r="S46" s="33">
        <v>1684962</v>
      </c>
      <c r="T46" s="38">
        <f t="shared" si="6"/>
        <v>5.0519826710268053E-3</v>
      </c>
      <c r="U46" s="38">
        <f t="shared" si="7"/>
        <v>-0.52250484716228618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2062351847</v>
      </c>
      <c r="E47" s="34">
        <f>SUM(E41:E46)</f>
        <v>2062351847</v>
      </c>
      <c r="F47" s="34">
        <f>SUM(F41:F46)</f>
        <v>1053262163</v>
      </c>
      <c r="G47" s="39">
        <f t="shared" si="0"/>
        <v>0.5107092490217553</v>
      </c>
      <c r="H47" s="34">
        <f>SUM(H41:H46)</f>
        <v>476604782</v>
      </c>
      <c r="I47" s="39">
        <f t="shared" si="1"/>
        <v>0.2310977065786777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1529866945</v>
      </c>
      <c r="O47" s="39">
        <f t="shared" si="5"/>
        <v>0.74180695560043297</v>
      </c>
      <c r="P47" s="34">
        <f>SUM(P41:P46)</f>
        <v>1867242751</v>
      </c>
      <c r="Q47" s="34">
        <f>SUM(Q41:Q46)</f>
        <v>1968896364</v>
      </c>
      <c r="R47" s="34">
        <f>SUM(R41:R46)</f>
        <v>1968896364</v>
      </c>
      <c r="S47" s="34">
        <f>SUM(S41:S46)</f>
        <v>572097162</v>
      </c>
      <c r="T47" s="39">
        <f t="shared" si="6"/>
        <v>0.29056743283213254</v>
      </c>
      <c r="U47" s="39">
        <f t="shared" si="7"/>
        <v>-0.74475478255585426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341496816</v>
      </c>
      <c r="E48" s="33">
        <v>341496816</v>
      </c>
      <c r="F48" s="33">
        <v>153759424</v>
      </c>
      <c r="G48" s="38">
        <f t="shared" si="0"/>
        <v>0.45025141317862244</v>
      </c>
      <c r="H48" s="33">
        <v>98216018</v>
      </c>
      <c r="I48" s="38">
        <f t="shared" si="1"/>
        <v>0.28760449116456771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251975442</v>
      </c>
      <c r="O48" s="38">
        <f t="shared" si="5"/>
        <v>0.73785590434319015</v>
      </c>
      <c r="P48" s="33">
        <v>291001762</v>
      </c>
      <c r="Q48" s="33">
        <v>325819200</v>
      </c>
      <c r="R48" s="33">
        <v>325819200</v>
      </c>
      <c r="S48" s="33">
        <v>136611649</v>
      </c>
      <c r="T48" s="38">
        <f t="shared" si="6"/>
        <v>0.41928667494119437</v>
      </c>
      <c r="U48" s="38">
        <f t="shared" si="7"/>
        <v>-0.66248995427044877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323058581</v>
      </c>
      <c r="E49" s="33">
        <v>323058581</v>
      </c>
      <c r="F49" s="33">
        <v>154012830</v>
      </c>
      <c r="G49" s="38">
        <f t="shared" si="0"/>
        <v>0.47673344420465957</v>
      </c>
      <c r="H49" s="33">
        <v>100830490</v>
      </c>
      <c r="I49" s="38">
        <f t="shared" si="1"/>
        <v>0.31211209337912621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254843320</v>
      </c>
      <c r="O49" s="38">
        <f t="shared" si="5"/>
        <v>0.78884553758378573</v>
      </c>
      <c r="P49" s="33">
        <v>238764022</v>
      </c>
      <c r="Q49" s="33">
        <v>285261167</v>
      </c>
      <c r="R49" s="33">
        <v>285261167</v>
      </c>
      <c r="S49" s="33">
        <v>119637016</v>
      </c>
      <c r="T49" s="38">
        <f t="shared" si="6"/>
        <v>0.41939468052446127</v>
      </c>
      <c r="U49" s="38">
        <f t="shared" si="7"/>
        <v>-0.57769814247809914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335534242</v>
      </c>
      <c r="E50" s="33">
        <v>335534242</v>
      </c>
      <c r="F50" s="33">
        <v>140610948</v>
      </c>
      <c r="G50" s="38">
        <f t="shared" si="0"/>
        <v>0.41906586690487463</v>
      </c>
      <c r="H50" s="33">
        <v>104295017</v>
      </c>
      <c r="I50" s="38">
        <f t="shared" si="1"/>
        <v>0.31083270779856798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244905965</v>
      </c>
      <c r="O50" s="38">
        <f t="shared" si="5"/>
        <v>0.72989857470344266</v>
      </c>
      <c r="P50" s="33">
        <v>289779861</v>
      </c>
      <c r="Q50" s="33">
        <v>321684048</v>
      </c>
      <c r="R50" s="33">
        <v>321684048</v>
      </c>
      <c r="S50" s="33">
        <v>143817278</v>
      </c>
      <c r="T50" s="38">
        <f t="shared" si="6"/>
        <v>0.44707618824791712</v>
      </c>
      <c r="U50" s="38">
        <f t="shared" si="7"/>
        <v>-0.64008880175423921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236367793</v>
      </c>
      <c r="E51" s="33">
        <v>236367793</v>
      </c>
      <c r="F51" s="33">
        <v>61880353</v>
      </c>
      <c r="G51" s="38">
        <f t="shared" si="0"/>
        <v>0.26179688956185332</v>
      </c>
      <c r="H51" s="33">
        <v>51003606</v>
      </c>
      <c r="I51" s="38">
        <f t="shared" si="1"/>
        <v>0.21578069225361848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112883959</v>
      </c>
      <c r="O51" s="38">
        <f t="shared" si="5"/>
        <v>0.47757758181547177</v>
      </c>
      <c r="P51" s="33">
        <v>71070541</v>
      </c>
      <c r="Q51" s="33">
        <v>215562970</v>
      </c>
      <c r="R51" s="33">
        <v>215562970</v>
      </c>
      <c r="S51" s="33">
        <v>66802968</v>
      </c>
      <c r="T51" s="38">
        <f t="shared" si="6"/>
        <v>0.30990001668653944</v>
      </c>
      <c r="U51" s="38">
        <f t="shared" si="7"/>
        <v>-0.28235236031198918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735446438</v>
      </c>
      <c r="E52" s="33">
        <v>735446438</v>
      </c>
      <c r="F52" s="33">
        <v>265799681</v>
      </c>
      <c r="G52" s="38">
        <f t="shared" si="0"/>
        <v>0.36141269746689564</v>
      </c>
      <c r="H52" s="33">
        <v>215850427</v>
      </c>
      <c r="I52" s="38">
        <f t="shared" si="1"/>
        <v>0.29349578140182658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481650108</v>
      </c>
      <c r="O52" s="38">
        <f t="shared" si="5"/>
        <v>0.65490847886872217</v>
      </c>
      <c r="P52" s="33">
        <v>532615212</v>
      </c>
      <c r="Q52" s="33">
        <v>725265541</v>
      </c>
      <c r="R52" s="33">
        <v>725265541</v>
      </c>
      <c r="S52" s="33">
        <v>256304902</v>
      </c>
      <c r="T52" s="38">
        <f t="shared" si="6"/>
        <v>0.3533945672458193</v>
      </c>
      <c r="U52" s="38">
        <f t="shared" si="7"/>
        <v>-0.59473476885973731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1971903870</v>
      </c>
      <c r="E53" s="34">
        <f>SUM(E48:E52)</f>
        <v>1971903870</v>
      </c>
      <c r="F53" s="34">
        <f>SUM(F48:F52)</f>
        <v>776063236</v>
      </c>
      <c r="G53" s="39">
        <f t="shared" si="0"/>
        <v>0.3935603797968103</v>
      </c>
      <c r="H53" s="34">
        <f>SUM(H48:H52)</f>
        <v>570195558</v>
      </c>
      <c r="I53" s="39">
        <f t="shared" si="1"/>
        <v>0.28915991629957094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1346258794</v>
      </c>
      <c r="O53" s="39">
        <f t="shared" si="5"/>
        <v>0.68272029609638119</v>
      </c>
      <c r="P53" s="34">
        <f>SUM(P48:P52)</f>
        <v>1423231398</v>
      </c>
      <c r="Q53" s="34">
        <f>SUM(Q48:Q52)</f>
        <v>1873592926</v>
      </c>
      <c r="R53" s="34">
        <f>SUM(R48:R52)</f>
        <v>1873592926</v>
      </c>
      <c r="S53" s="34">
        <f>SUM(S48:S52)</f>
        <v>723173813</v>
      </c>
      <c r="T53" s="39">
        <f t="shared" si="6"/>
        <v>0.38598235666054176</v>
      </c>
      <c r="U53" s="39">
        <f t="shared" si="7"/>
        <v>-0.5993655291744765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15736920572</v>
      </c>
      <c r="E54" s="34">
        <f>SUM(E8:E9,E11:E18,E20:E26,E28:E34,E36:E39,E41:E46,E48:E52)</f>
        <v>15755278389</v>
      </c>
      <c r="F54" s="34">
        <f>SUM(F8:F9,F11:F18,F20:F26,F28:F34,F36:F39,F41:F46,F48:F52)</f>
        <v>4412855629</v>
      </c>
      <c r="G54" s="39">
        <f t="shared" si="0"/>
        <v>0.28041417689122716</v>
      </c>
      <c r="H54" s="34">
        <f>SUM(H8:H9,H11:H18,H20:H26,H28:H34,H36:H39,H41:H46,H48:H52)</f>
        <v>3426492025</v>
      </c>
      <c r="I54" s="39">
        <f t="shared" si="1"/>
        <v>0.21773586575105452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7839347654</v>
      </c>
      <c r="O54" s="39">
        <f t="shared" si="5"/>
        <v>0.49815004264228169</v>
      </c>
      <c r="P54" s="34">
        <f>SUM(P8:P9,P11:P18,P20:P26,P28:P34,P36:P39,P41:P46,P48:P52)</f>
        <v>8224399696</v>
      </c>
      <c r="Q54" s="34">
        <f>SUM(Q8:Q9,Q11:Q18,Q20:Q26,Q28:Q34,Q36:Q39,Q41:Q46,Q48:Q52)</f>
        <v>11406383091</v>
      </c>
      <c r="R54" s="34">
        <f>SUM(R8:R9,R11:R18,R20:R26,R28:R34,R36:R39,R41:R46,R48:R52)</f>
        <v>11406383091</v>
      </c>
      <c r="S54" s="34">
        <f>SUM(S8:S9,S11:S18,S20:S26,S28:S34,S36:S39,S41:S46,S48:S52)</f>
        <v>3406638997</v>
      </c>
      <c r="T54" s="39">
        <f t="shared" si="6"/>
        <v>0.29866075598389702</v>
      </c>
      <c r="U54" s="39">
        <f t="shared" si="7"/>
        <v>-0.58337481741475905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2307936686</v>
      </c>
      <c r="E57" s="33">
        <v>2307936686</v>
      </c>
      <c r="F57" s="33">
        <v>882801713</v>
      </c>
      <c r="G57" s="38">
        <f t="shared" ref="G57:G85" si="8">IF(($D57      =0),0,($F57      /$D57      ))</f>
        <v>0.3825069025312075</v>
      </c>
      <c r="H57" s="33">
        <v>669283547</v>
      </c>
      <c r="I57" s="38">
        <f t="shared" ref="I57:I85" si="9">IF(($D57      =0),0,($H57      /$D57      ))</f>
        <v>0.28999216098946312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1552085260</v>
      </c>
      <c r="O57" s="38">
        <f t="shared" ref="O57:O85" si="13">IF(($D57      =0),0,($N57      /$D57      ))</f>
        <v>0.67249906352067057</v>
      </c>
      <c r="P57" s="33">
        <v>941072492</v>
      </c>
      <c r="Q57" s="33">
        <v>2268664705</v>
      </c>
      <c r="R57" s="33">
        <v>2268664705</v>
      </c>
      <c r="S57" s="33">
        <v>358760377</v>
      </c>
      <c r="T57" s="38">
        <f t="shared" ref="T57:T85" si="14">IF(($Q57      =0),0,($S57      /$Q57      ))</f>
        <v>0.15813724091061751</v>
      </c>
      <c r="U57" s="38">
        <f t="shared" ref="U57:U85" si="15">IF(($P57      =0),0,(($H57      /$P57      )-1))</f>
        <v>-0.28880766073863728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2307936686</v>
      </c>
      <c r="E58" s="34">
        <f>E57</f>
        <v>2307936686</v>
      </c>
      <c r="F58" s="34">
        <f>F57</f>
        <v>882801713</v>
      </c>
      <c r="G58" s="39">
        <f t="shared" si="8"/>
        <v>0.3825069025312075</v>
      </c>
      <c r="H58" s="34">
        <f>H57</f>
        <v>669283547</v>
      </c>
      <c r="I58" s="39">
        <f t="shared" si="9"/>
        <v>0.28999216098946312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1552085260</v>
      </c>
      <c r="O58" s="39">
        <f t="shared" si="13"/>
        <v>0.67249906352067057</v>
      </c>
      <c r="P58" s="34">
        <f>P57</f>
        <v>941072492</v>
      </c>
      <c r="Q58" s="34">
        <f>Q57</f>
        <v>2268664705</v>
      </c>
      <c r="R58" s="34">
        <f>R57</f>
        <v>2268664705</v>
      </c>
      <c r="S58" s="34">
        <f>S57</f>
        <v>358760377</v>
      </c>
      <c r="T58" s="39">
        <f t="shared" si="14"/>
        <v>0.15813724091061751</v>
      </c>
      <c r="U58" s="39">
        <f t="shared" si="15"/>
        <v>-0.28880766073863728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116501086</v>
      </c>
      <c r="E59" s="33">
        <v>116501086</v>
      </c>
      <c r="F59" s="33">
        <v>11427197</v>
      </c>
      <c r="G59" s="38">
        <f t="shared" si="8"/>
        <v>9.8086613544529536E-2</v>
      </c>
      <c r="H59" s="33">
        <v>21809186</v>
      </c>
      <c r="I59" s="38">
        <f t="shared" si="9"/>
        <v>0.1872015682325914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33236383</v>
      </c>
      <c r="O59" s="38">
        <f t="shared" si="13"/>
        <v>0.28528818177712095</v>
      </c>
      <c r="P59" s="33">
        <v>83044812</v>
      </c>
      <c r="Q59" s="33">
        <v>83568036</v>
      </c>
      <c r="R59" s="33">
        <v>83568036</v>
      </c>
      <c r="S59" s="33">
        <v>40876949</v>
      </c>
      <c r="T59" s="38">
        <f t="shared" si="14"/>
        <v>0.48914574227878227</v>
      </c>
      <c r="U59" s="38">
        <f t="shared" si="15"/>
        <v>-0.73738051210230937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265911042</v>
      </c>
      <c r="E60" s="33">
        <v>265911042</v>
      </c>
      <c r="F60" s="33">
        <v>49737614</v>
      </c>
      <c r="G60" s="38">
        <f t="shared" si="8"/>
        <v>0.18704606482644673</v>
      </c>
      <c r="H60" s="33">
        <v>82061598</v>
      </c>
      <c r="I60" s="38">
        <f t="shared" si="9"/>
        <v>0.30860545460161826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131799212</v>
      </c>
      <c r="O60" s="38">
        <f t="shared" si="13"/>
        <v>0.49565151942806496</v>
      </c>
      <c r="P60" s="33">
        <v>53456971</v>
      </c>
      <c r="Q60" s="33">
        <v>53884549</v>
      </c>
      <c r="R60" s="33">
        <v>53884549</v>
      </c>
      <c r="S60" s="33">
        <v>14479982</v>
      </c>
      <c r="T60" s="38">
        <f t="shared" si="14"/>
        <v>0.26872233819754154</v>
      </c>
      <c r="U60" s="38">
        <f t="shared" si="15"/>
        <v>0.5350962926799574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107475873</v>
      </c>
      <c r="E61" s="33">
        <v>107475873</v>
      </c>
      <c r="F61" s="33">
        <v>31536571</v>
      </c>
      <c r="G61" s="38">
        <f t="shared" si="8"/>
        <v>0.29342930761771996</v>
      </c>
      <c r="H61" s="33">
        <v>8099959</v>
      </c>
      <c r="I61" s="38">
        <f t="shared" si="9"/>
        <v>7.5365370607410651E-2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39636530</v>
      </c>
      <c r="O61" s="38">
        <f t="shared" si="13"/>
        <v>0.36879467822513057</v>
      </c>
      <c r="P61" s="33">
        <v>34913827</v>
      </c>
      <c r="Q61" s="33">
        <v>103108356</v>
      </c>
      <c r="R61" s="33">
        <v>103108356</v>
      </c>
      <c r="S61" s="33">
        <v>5658530</v>
      </c>
      <c r="T61" s="38">
        <f t="shared" si="14"/>
        <v>5.4879451283269418E-2</v>
      </c>
      <c r="U61" s="38">
        <f t="shared" si="15"/>
        <v>-0.7680013995601227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35475838</v>
      </c>
      <c r="E62" s="33">
        <v>35475838</v>
      </c>
      <c r="F62" s="33">
        <v>11093901</v>
      </c>
      <c r="G62" s="38">
        <f t="shared" si="8"/>
        <v>0.31271709494219702</v>
      </c>
      <c r="H62" s="33">
        <v>9563654</v>
      </c>
      <c r="I62" s="38">
        <f t="shared" si="9"/>
        <v>0.26958218717765031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20657555</v>
      </c>
      <c r="O62" s="38">
        <f t="shared" si="13"/>
        <v>0.58229928211984727</v>
      </c>
      <c r="P62" s="33">
        <v>20642350</v>
      </c>
      <c r="Q62" s="33">
        <v>38142142</v>
      </c>
      <c r="R62" s="33">
        <v>38142142</v>
      </c>
      <c r="S62" s="33">
        <v>8943602</v>
      </c>
      <c r="T62" s="38">
        <f t="shared" si="14"/>
        <v>0.23448085322528556</v>
      </c>
      <c r="U62" s="38">
        <f t="shared" si="15"/>
        <v>-0.53669742059407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525363839</v>
      </c>
      <c r="E63" s="34">
        <f>SUM(E59:E62)</f>
        <v>525363839</v>
      </c>
      <c r="F63" s="34">
        <f>SUM(F59:F62)</f>
        <v>103795283</v>
      </c>
      <c r="G63" s="39">
        <f t="shared" si="8"/>
        <v>0.19756838079599917</v>
      </c>
      <c r="H63" s="34">
        <f>SUM(H59:H62)</f>
        <v>121534397</v>
      </c>
      <c r="I63" s="39">
        <f t="shared" si="9"/>
        <v>0.23133376905295533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225329680</v>
      </c>
      <c r="O63" s="39">
        <f t="shared" si="13"/>
        <v>0.42890214984895447</v>
      </c>
      <c r="P63" s="34">
        <f>SUM(P59:P62)</f>
        <v>192057960</v>
      </c>
      <c r="Q63" s="34">
        <f>SUM(Q59:Q62)</f>
        <v>278703083</v>
      </c>
      <c r="R63" s="34">
        <f>SUM(R59:R62)</f>
        <v>278703083</v>
      </c>
      <c r="S63" s="34">
        <f>SUM(S59:S62)</f>
        <v>69959063</v>
      </c>
      <c r="T63" s="39">
        <f t="shared" si="14"/>
        <v>0.25101646615082474</v>
      </c>
      <c r="U63" s="39">
        <f t="shared" si="15"/>
        <v>-0.36719937564680993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238687911</v>
      </c>
      <c r="E64" s="33">
        <v>238687911</v>
      </c>
      <c r="F64" s="33">
        <v>18802863</v>
      </c>
      <c r="G64" s="38">
        <f t="shared" si="8"/>
        <v>7.8775933482446034E-2</v>
      </c>
      <c r="H64" s="33">
        <v>17225718</v>
      </c>
      <c r="I64" s="38">
        <f t="shared" si="9"/>
        <v>7.2168372197115582E-2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36028581</v>
      </c>
      <c r="O64" s="38">
        <f t="shared" si="13"/>
        <v>0.15094430567956163</v>
      </c>
      <c r="P64" s="33">
        <v>80988375</v>
      </c>
      <c r="Q64" s="33">
        <v>236686708</v>
      </c>
      <c r="R64" s="33">
        <v>236686708</v>
      </c>
      <c r="S64" s="33">
        <v>66980291</v>
      </c>
      <c r="T64" s="38">
        <f t="shared" si="14"/>
        <v>0.28299134989870239</v>
      </c>
      <c r="U64" s="38">
        <f t="shared" si="15"/>
        <v>-0.78730628932856106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30695928</v>
      </c>
      <c r="E65" s="33">
        <v>30695928</v>
      </c>
      <c r="F65" s="33">
        <v>1748496</v>
      </c>
      <c r="G65" s="38">
        <f t="shared" si="8"/>
        <v>5.6961822428043221E-2</v>
      </c>
      <c r="H65" s="33">
        <v>1983917</v>
      </c>
      <c r="I65" s="38">
        <f t="shared" si="9"/>
        <v>6.4631276174481514E-2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3732413</v>
      </c>
      <c r="O65" s="38">
        <f t="shared" si="13"/>
        <v>0.12159309860252474</v>
      </c>
      <c r="P65" s="33">
        <v>14732168</v>
      </c>
      <c r="Q65" s="33">
        <v>26599321</v>
      </c>
      <c r="R65" s="33">
        <v>26599321</v>
      </c>
      <c r="S65" s="33">
        <v>5237765</v>
      </c>
      <c r="T65" s="38">
        <f t="shared" si="14"/>
        <v>0.19691348512242099</v>
      </c>
      <c r="U65" s="38">
        <f t="shared" si="15"/>
        <v>-0.86533434861725711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29052760</v>
      </c>
      <c r="E66" s="33">
        <v>29052760</v>
      </c>
      <c r="F66" s="33">
        <v>20603566</v>
      </c>
      <c r="G66" s="38">
        <f t="shared" si="8"/>
        <v>0.7091775789976581</v>
      </c>
      <c r="H66" s="33">
        <v>3268969</v>
      </c>
      <c r="I66" s="38">
        <f t="shared" si="9"/>
        <v>0.11251836314346726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23872535</v>
      </c>
      <c r="O66" s="38">
        <f t="shared" si="13"/>
        <v>0.82169594214112529</v>
      </c>
      <c r="P66" s="33">
        <v>21550738</v>
      </c>
      <c r="Q66" s="33">
        <v>100460000</v>
      </c>
      <c r="R66" s="33">
        <v>100460000</v>
      </c>
      <c r="S66" s="33">
        <v>3090928</v>
      </c>
      <c r="T66" s="38">
        <f t="shared" si="14"/>
        <v>3.0767748357555247E-2</v>
      </c>
      <c r="U66" s="38">
        <f t="shared" si="15"/>
        <v>-0.84831289768359674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1039523301</v>
      </c>
      <c r="E67" s="33">
        <v>1039523301</v>
      </c>
      <c r="F67" s="33">
        <v>155770457</v>
      </c>
      <c r="G67" s="38">
        <f t="shared" si="8"/>
        <v>0.14984797055549601</v>
      </c>
      <c r="H67" s="33">
        <v>153045382</v>
      </c>
      <c r="I67" s="38">
        <f t="shared" si="9"/>
        <v>0.14722650454566386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308815839</v>
      </c>
      <c r="O67" s="38">
        <f t="shared" si="13"/>
        <v>0.29707447510115986</v>
      </c>
      <c r="P67" s="33">
        <v>286987598</v>
      </c>
      <c r="Q67" s="33">
        <v>661702389</v>
      </c>
      <c r="R67" s="33">
        <v>661702389</v>
      </c>
      <c r="S67" s="33">
        <v>139533243</v>
      </c>
      <c r="T67" s="38">
        <f t="shared" si="14"/>
        <v>0.2108700910251663</v>
      </c>
      <c r="U67" s="38">
        <f t="shared" si="15"/>
        <v>-0.46671778478734127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224418092</v>
      </c>
      <c r="E68" s="33">
        <v>224418092</v>
      </c>
      <c r="F68" s="33">
        <v>64701364</v>
      </c>
      <c r="G68" s="38">
        <f t="shared" si="8"/>
        <v>0.28830725465752555</v>
      </c>
      <c r="H68" s="33">
        <v>58285146</v>
      </c>
      <c r="I68" s="38">
        <f t="shared" si="9"/>
        <v>0.25971678789604896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122986510</v>
      </c>
      <c r="O68" s="38">
        <f t="shared" si="13"/>
        <v>0.54802404255357451</v>
      </c>
      <c r="P68" s="33">
        <v>116313510</v>
      </c>
      <c r="Q68" s="33">
        <v>215600569</v>
      </c>
      <c r="R68" s="33">
        <v>215600569</v>
      </c>
      <c r="S68" s="33">
        <v>51080704</v>
      </c>
      <c r="T68" s="38">
        <f t="shared" si="14"/>
        <v>0.23692286266647097</v>
      </c>
      <c r="U68" s="38">
        <f t="shared" si="15"/>
        <v>-0.49889616434066864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4300000</v>
      </c>
      <c r="E69" s="33">
        <v>4300000</v>
      </c>
      <c r="F69" s="33">
        <v>189184</v>
      </c>
      <c r="G69" s="38">
        <f t="shared" si="8"/>
        <v>4.3996279069767441E-2</v>
      </c>
      <c r="H69" s="33">
        <v>985727</v>
      </c>
      <c r="I69" s="38">
        <f t="shared" si="9"/>
        <v>0.22923883720930233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1174911</v>
      </c>
      <c r="O69" s="38">
        <f t="shared" si="13"/>
        <v>0.27323511627906977</v>
      </c>
      <c r="P69" s="33">
        <v>1693573</v>
      </c>
      <c r="Q69" s="33">
        <v>4300000</v>
      </c>
      <c r="R69" s="33">
        <v>4300000</v>
      </c>
      <c r="S69" s="33">
        <v>1338832</v>
      </c>
      <c r="T69" s="38">
        <f t="shared" si="14"/>
        <v>0.31135627906976743</v>
      </c>
      <c r="U69" s="38">
        <f t="shared" si="15"/>
        <v>-0.41796013516984509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1566677992</v>
      </c>
      <c r="E70" s="34">
        <f>SUM(E64:E69)</f>
        <v>1566677992</v>
      </c>
      <c r="F70" s="34">
        <f>SUM(F64:F69)</f>
        <v>261815930</v>
      </c>
      <c r="G70" s="39">
        <f t="shared" si="8"/>
        <v>0.16711534299768219</v>
      </c>
      <c r="H70" s="34">
        <f>SUM(H64:H69)</f>
        <v>234794859</v>
      </c>
      <c r="I70" s="39">
        <f t="shared" si="9"/>
        <v>0.149867975550141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496610789</v>
      </c>
      <c r="O70" s="39">
        <f t="shared" si="13"/>
        <v>0.31698331854782319</v>
      </c>
      <c r="P70" s="34">
        <f>SUM(P64:P69)</f>
        <v>522265962</v>
      </c>
      <c r="Q70" s="34">
        <f>SUM(Q64:Q69)</f>
        <v>1245348987</v>
      </c>
      <c r="R70" s="34">
        <f>SUM(R64:R69)</f>
        <v>1245348987</v>
      </c>
      <c r="S70" s="34">
        <f>SUM(S64:S69)</f>
        <v>267261763</v>
      </c>
      <c r="T70" s="39">
        <f t="shared" si="14"/>
        <v>0.21460792580224744</v>
      </c>
      <c r="U70" s="39">
        <f t="shared" si="15"/>
        <v>-0.55043047779552601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119804504</v>
      </c>
      <c r="E71" s="33">
        <v>119804504</v>
      </c>
      <c r="F71" s="33">
        <v>27031979</v>
      </c>
      <c r="G71" s="38">
        <f t="shared" si="8"/>
        <v>0.22563407966698815</v>
      </c>
      <c r="H71" s="33">
        <v>26390504</v>
      </c>
      <c r="I71" s="38">
        <f t="shared" si="9"/>
        <v>0.22027973172026988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53422483</v>
      </c>
      <c r="O71" s="38">
        <f t="shared" si="13"/>
        <v>0.44591381138725805</v>
      </c>
      <c r="P71" s="33">
        <v>51042376</v>
      </c>
      <c r="Q71" s="33">
        <v>116842932</v>
      </c>
      <c r="R71" s="33">
        <v>116842932</v>
      </c>
      <c r="S71" s="33">
        <v>25108701</v>
      </c>
      <c r="T71" s="38">
        <f t="shared" si="14"/>
        <v>0.21489276732631118</v>
      </c>
      <c r="U71" s="38">
        <f t="shared" si="15"/>
        <v>-0.48296873954300246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226217062</v>
      </c>
      <c r="E72" s="33">
        <v>226217062</v>
      </c>
      <c r="F72" s="33">
        <v>46780657</v>
      </c>
      <c r="G72" s="38">
        <f t="shared" si="8"/>
        <v>0.20679544056672436</v>
      </c>
      <c r="H72" s="33">
        <v>37253333</v>
      </c>
      <c r="I72" s="38">
        <f t="shared" si="9"/>
        <v>0.16467958990644127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84033990</v>
      </c>
      <c r="O72" s="38">
        <f t="shared" si="13"/>
        <v>0.37147503047316566</v>
      </c>
      <c r="P72" s="33">
        <v>79891058</v>
      </c>
      <c r="Q72" s="33">
        <v>202924034</v>
      </c>
      <c r="R72" s="33">
        <v>202924034</v>
      </c>
      <c r="S72" s="33">
        <v>35508197</v>
      </c>
      <c r="T72" s="38">
        <f t="shared" si="14"/>
        <v>0.17498270806108654</v>
      </c>
      <c r="U72" s="38">
        <f t="shared" si="15"/>
        <v>-0.53369833955634927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95023680</v>
      </c>
      <c r="E73" s="33">
        <v>95023680</v>
      </c>
      <c r="F73" s="33">
        <v>74446614</v>
      </c>
      <c r="G73" s="38">
        <f t="shared" si="8"/>
        <v>0.7834532823818231</v>
      </c>
      <c r="H73" s="33">
        <v>57416280</v>
      </c>
      <c r="I73" s="38">
        <f t="shared" si="9"/>
        <v>0.60423128213935728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131862894</v>
      </c>
      <c r="O73" s="38">
        <f t="shared" si="13"/>
        <v>1.3876845645211804</v>
      </c>
      <c r="P73" s="33">
        <v>127889710</v>
      </c>
      <c r="Q73" s="33">
        <v>78871216</v>
      </c>
      <c r="R73" s="33">
        <v>78871216</v>
      </c>
      <c r="S73" s="33">
        <v>62605085</v>
      </c>
      <c r="T73" s="38">
        <f t="shared" si="14"/>
        <v>0.79376340539747736</v>
      </c>
      <c r="U73" s="38">
        <f t="shared" si="15"/>
        <v>-0.55104847762967013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1170354551</v>
      </c>
      <c r="E74" s="33">
        <v>1210354551</v>
      </c>
      <c r="F74" s="33">
        <v>350450289</v>
      </c>
      <c r="G74" s="38">
        <f t="shared" si="8"/>
        <v>0.29943942090075232</v>
      </c>
      <c r="H74" s="33">
        <v>88046122</v>
      </c>
      <c r="I74" s="38">
        <f t="shared" si="9"/>
        <v>7.5230298309832438E-2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438496411</v>
      </c>
      <c r="O74" s="38">
        <f t="shared" si="13"/>
        <v>0.37466971921058478</v>
      </c>
      <c r="P74" s="33">
        <v>743462222</v>
      </c>
      <c r="Q74" s="33">
        <v>1113073207</v>
      </c>
      <c r="R74" s="33">
        <v>1113073207</v>
      </c>
      <c r="S74" s="33">
        <v>690410959</v>
      </c>
      <c r="T74" s="38">
        <f t="shared" si="14"/>
        <v>0.62027452880734013</v>
      </c>
      <c r="U74" s="38">
        <f t="shared" si="15"/>
        <v>-0.88157283666257358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90281316</v>
      </c>
      <c r="E75" s="33">
        <v>90281316</v>
      </c>
      <c r="F75" s="33">
        <v>9381163</v>
      </c>
      <c r="G75" s="38">
        <f t="shared" si="8"/>
        <v>0.10391034840475741</v>
      </c>
      <c r="H75" s="33">
        <v>27900171</v>
      </c>
      <c r="I75" s="38">
        <f t="shared" si="9"/>
        <v>0.30903593607341745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37281334</v>
      </c>
      <c r="O75" s="38">
        <f t="shared" si="13"/>
        <v>0.41294628447817489</v>
      </c>
      <c r="P75" s="33">
        <v>10464553</v>
      </c>
      <c r="Q75" s="33">
        <v>89180820</v>
      </c>
      <c r="R75" s="33">
        <v>89180820</v>
      </c>
      <c r="S75" s="33">
        <v>2055749</v>
      </c>
      <c r="T75" s="38">
        <f t="shared" si="14"/>
        <v>2.3051470035821604E-2</v>
      </c>
      <c r="U75" s="38">
        <f t="shared" si="15"/>
        <v>1.6661598445724342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74620572</v>
      </c>
      <c r="E76" s="33">
        <v>74620572</v>
      </c>
      <c r="F76" s="33">
        <v>5992987</v>
      </c>
      <c r="G76" s="38">
        <f t="shared" si="8"/>
        <v>8.0312798995965884E-2</v>
      </c>
      <c r="H76" s="33">
        <v>5870677</v>
      </c>
      <c r="I76" s="38">
        <f t="shared" si="9"/>
        <v>7.8673706762794587E-2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11863664</v>
      </c>
      <c r="O76" s="38">
        <f t="shared" si="13"/>
        <v>0.15898650575876047</v>
      </c>
      <c r="P76" s="33">
        <v>35696624</v>
      </c>
      <c r="Q76" s="33">
        <v>86689962</v>
      </c>
      <c r="R76" s="33">
        <v>86689962</v>
      </c>
      <c r="S76" s="33">
        <v>35696624</v>
      </c>
      <c r="T76" s="38">
        <f t="shared" si="14"/>
        <v>0.41177344154332424</v>
      </c>
      <c r="U76" s="38">
        <f t="shared" si="15"/>
        <v>-0.83553971378357794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138962223</v>
      </c>
      <c r="E77" s="33">
        <v>138962223</v>
      </c>
      <c r="F77" s="33">
        <v>55402753</v>
      </c>
      <c r="G77" s="38">
        <f t="shared" si="8"/>
        <v>0.3986893114109149</v>
      </c>
      <c r="H77" s="33">
        <v>41342760</v>
      </c>
      <c r="I77" s="38">
        <f t="shared" si="9"/>
        <v>0.29751078463964986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96745513</v>
      </c>
      <c r="O77" s="38">
        <f t="shared" si="13"/>
        <v>0.69620009605056477</v>
      </c>
      <c r="P77" s="33">
        <v>104831237</v>
      </c>
      <c r="Q77" s="33">
        <v>134685997</v>
      </c>
      <c r="R77" s="33">
        <v>134685997</v>
      </c>
      <c r="S77" s="33">
        <v>47922797</v>
      </c>
      <c r="T77" s="38">
        <f t="shared" si="14"/>
        <v>0.35581128006944923</v>
      </c>
      <c r="U77" s="38">
        <f t="shared" si="15"/>
        <v>-0.60562556368575526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1915263908</v>
      </c>
      <c r="E78" s="34">
        <f>SUM(E71:E77)</f>
        <v>1955263908</v>
      </c>
      <c r="F78" s="34">
        <f>SUM(F71:F77)</f>
        <v>569486442</v>
      </c>
      <c r="G78" s="39">
        <f t="shared" si="8"/>
        <v>0.29734097719968106</v>
      </c>
      <c r="H78" s="34">
        <f>SUM(H71:H77)</f>
        <v>284219847</v>
      </c>
      <c r="I78" s="39">
        <f t="shared" si="9"/>
        <v>0.14839722390884214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853706289</v>
      </c>
      <c r="O78" s="39">
        <f t="shared" si="13"/>
        <v>0.44573820110852314</v>
      </c>
      <c r="P78" s="34">
        <f>SUM(P71:P77)</f>
        <v>1153277780</v>
      </c>
      <c r="Q78" s="34">
        <f>SUM(Q71:Q77)</f>
        <v>1822268168</v>
      </c>
      <c r="R78" s="34">
        <f>SUM(R71:R77)</f>
        <v>1822268168</v>
      </c>
      <c r="S78" s="34">
        <f>SUM(S71:S77)</f>
        <v>899308112</v>
      </c>
      <c r="T78" s="39">
        <f t="shared" si="14"/>
        <v>0.49351030094929477</v>
      </c>
      <c r="U78" s="39">
        <f t="shared" si="15"/>
        <v>-0.75355473596309119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93950732</v>
      </c>
      <c r="E79" s="33">
        <v>93950732</v>
      </c>
      <c r="F79" s="33">
        <v>16712539</v>
      </c>
      <c r="G79" s="38">
        <f t="shared" si="8"/>
        <v>0.17788620316444154</v>
      </c>
      <c r="H79" s="33">
        <v>20684320</v>
      </c>
      <c r="I79" s="38">
        <f t="shared" si="9"/>
        <v>0.22016135009996515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37396859</v>
      </c>
      <c r="O79" s="38">
        <f t="shared" si="13"/>
        <v>0.39804755326440672</v>
      </c>
      <c r="P79" s="33">
        <v>42303255</v>
      </c>
      <c r="Q79" s="33">
        <v>91917290</v>
      </c>
      <c r="R79" s="33">
        <v>91917290</v>
      </c>
      <c r="S79" s="33">
        <v>21825122</v>
      </c>
      <c r="T79" s="38">
        <f t="shared" si="14"/>
        <v>0.23744305342335484</v>
      </c>
      <c r="U79" s="38">
        <f t="shared" si="15"/>
        <v>-0.51104660858839357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335898025</v>
      </c>
      <c r="E80" s="33">
        <v>335898025</v>
      </c>
      <c r="F80" s="33">
        <v>119852549</v>
      </c>
      <c r="G80" s="38">
        <f t="shared" si="8"/>
        <v>0.35681230635398942</v>
      </c>
      <c r="H80" s="33">
        <v>64054936</v>
      </c>
      <c r="I80" s="38">
        <f t="shared" si="9"/>
        <v>0.19069756662010739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183907485</v>
      </c>
      <c r="O80" s="38">
        <f t="shared" si="13"/>
        <v>0.54750987297409681</v>
      </c>
      <c r="P80" s="33">
        <v>250799142</v>
      </c>
      <c r="Q80" s="33">
        <v>324588146</v>
      </c>
      <c r="R80" s="33">
        <v>324588146</v>
      </c>
      <c r="S80" s="33">
        <v>125294758</v>
      </c>
      <c r="T80" s="38">
        <f t="shared" si="14"/>
        <v>0.38601150271211693</v>
      </c>
      <c r="U80" s="38">
        <f t="shared" si="15"/>
        <v>-0.74459667011141528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164305360</v>
      </c>
      <c r="E81" s="33">
        <v>164305360</v>
      </c>
      <c r="F81" s="33">
        <v>85643981</v>
      </c>
      <c r="G81" s="38">
        <f t="shared" si="8"/>
        <v>0.52124885639762453</v>
      </c>
      <c r="H81" s="33">
        <v>59449098</v>
      </c>
      <c r="I81" s="38">
        <f t="shared" si="9"/>
        <v>0.36182080730659061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145093079</v>
      </c>
      <c r="O81" s="38">
        <f t="shared" si="13"/>
        <v>0.88306966370421514</v>
      </c>
      <c r="P81" s="33">
        <v>131933109</v>
      </c>
      <c r="Q81" s="33">
        <v>158532680</v>
      </c>
      <c r="R81" s="33">
        <v>158532680</v>
      </c>
      <c r="S81" s="33">
        <v>49479046</v>
      </c>
      <c r="T81" s="38">
        <f t="shared" si="14"/>
        <v>0.31210628622439235</v>
      </c>
      <c r="U81" s="38">
        <f t="shared" si="15"/>
        <v>-0.54939970375442293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166714031</v>
      </c>
      <c r="E82" s="33">
        <v>166714031</v>
      </c>
      <c r="F82" s="33">
        <v>50486191</v>
      </c>
      <c r="G82" s="38">
        <f t="shared" si="8"/>
        <v>0.30283108564509487</v>
      </c>
      <c r="H82" s="33">
        <v>32006941</v>
      </c>
      <c r="I82" s="38">
        <f t="shared" si="9"/>
        <v>0.19198708595798994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82493132</v>
      </c>
      <c r="O82" s="38">
        <f t="shared" si="13"/>
        <v>0.49481817160308483</v>
      </c>
      <c r="P82" s="33">
        <v>107643442</v>
      </c>
      <c r="Q82" s="33">
        <v>163148579</v>
      </c>
      <c r="R82" s="33">
        <v>163148579</v>
      </c>
      <c r="S82" s="33">
        <v>27786176</v>
      </c>
      <c r="T82" s="38">
        <f t="shared" si="14"/>
        <v>0.17031209324844931</v>
      </c>
      <c r="U82" s="38">
        <f t="shared" si="15"/>
        <v>-0.70265777082824976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177765000</v>
      </c>
      <c r="E83" s="33">
        <v>177765000</v>
      </c>
      <c r="F83" s="33">
        <v>71083911</v>
      </c>
      <c r="G83" s="38">
        <f t="shared" si="8"/>
        <v>0.39987574044384439</v>
      </c>
      <c r="H83" s="33">
        <v>55628735</v>
      </c>
      <c r="I83" s="38">
        <f t="shared" si="9"/>
        <v>0.3129341265153433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126712646</v>
      </c>
      <c r="O83" s="38">
        <f t="shared" si="13"/>
        <v>0.71280986695918769</v>
      </c>
      <c r="P83" s="33">
        <v>116953719</v>
      </c>
      <c r="Q83" s="33">
        <v>172673000</v>
      </c>
      <c r="R83" s="33">
        <v>172673000</v>
      </c>
      <c r="S83" s="33">
        <v>43133457</v>
      </c>
      <c r="T83" s="38">
        <f t="shared" si="14"/>
        <v>0.2497985035297933</v>
      </c>
      <c r="U83" s="38">
        <f t="shared" si="15"/>
        <v>-0.5243525774498885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938633148</v>
      </c>
      <c r="E84" s="34">
        <f>SUM(E79:E83)</f>
        <v>938633148</v>
      </c>
      <c r="F84" s="34">
        <f>SUM(F79:F83)</f>
        <v>343779171</v>
      </c>
      <c r="G84" s="39">
        <f t="shared" si="8"/>
        <v>0.36625509309202448</v>
      </c>
      <c r="H84" s="34">
        <f>SUM(H79:H83)</f>
        <v>231824030</v>
      </c>
      <c r="I84" s="39">
        <f t="shared" si="9"/>
        <v>0.24698044224621823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575603201</v>
      </c>
      <c r="O84" s="39">
        <f t="shared" si="13"/>
        <v>0.61323553533824271</v>
      </c>
      <c r="P84" s="34">
        <f>SUM(P79:P83)</f>
        <v>649632667</v>
      </c>
      <c r="Q84" s="34">
        <f>SUM(Q79:Q83)</f>
        <v>910859695</v>
      </c>
      <c r="R84" s="34">
        <f>SUM(R79:R83)</f>
        <v>910859695</v>
      </c>
      <c r="S84" s="34">
        <f>SUM(S79:S83)</f>
        <v>267518559</v>
      </c>
      <c r="T84" s="39">
        <f t="shared" si="14"/>
        <v>0.29369897523020821</v>
      </c>
      <c r="U84" s="39">
        <f t="shared" si="15"/>
        <v>-0.64314597806393869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7253875573</v>
      </c>
      <c r="E85" s="34">
        <f>SUM(E57,E59:E62,E64:E69,E71:E77,E79:E83)</f>
        <v>7293875573</v>
      </c>
      <c r="F85" s="34">
        <f>SUM(F57,F59:F62,F64:F69,F71:F77,F79:F83)</f>
        <v>2161678539</v>
      </c>
      <c r="G85" s="39">
        <f t="shared" si="8"/>
        <v>0.29800325594859772</v>
      </c>
      <c r="H85" s="34">
        <f>SUM(H57,H59:H62,H64:H69,H71:H77,H79:H83)</f>
        <v>1541656680</v>
      </c>
      <c r="I85" s="39">
        <f t="shared" si="9"/>
        <v>0.21252869097152349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3703335219</v>
      </c>
      <c r="O85" s="39">
        <f t="shared" si="13"/>
        <v>0.51053194692012127</v>
      </c>
      <c r="P85" s="34">
        <f>SUM(P57,P59:P62,P64:P69,P71:P77,P79:P83)</f>
        <v>3458306861</v>
      </c>
      <c r="Q85" s="34">
        <f>SUM(Q57,Q59:Q62,Q64:Q69,Q71:Q77,Q79:Q83)</f>
        <v>6525844638</v>
      </c>
      <c r="R85" s="34">
        <f>SUM(R57,R59:R62,R64:R69,R71:R77,R79:R83)</f>
        <v>6525844638</v>
      </c>
      <c r="S85" s="34">
        <f>SUM(S57,S59:S62,S64:S69,S71:S77,S79:S83)</f>
        <v>1862807874</v>
      </c>
      <c r="T85" s="39">
        <f t="shared" si="14"/>
        <v>0.28545084618669403</v>
      </c>
      <c r="U85" s="39">
        <f t="shared" si="15"/>
        <v>-0.55421634286258326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9718184313</v>
      </c>
      <c r="E88" s="33">
        <v>9718184313</v>
      </c>
      <c r="F88" s="33">
        <v>3264270733</v>
      </c>
      <c r="G88" s="38">
        <f t="shared" ref="G88:G99" si="16">IF(($D88      =0),0,($F88      /$D88      ))</f>
        <v>0.3358930668389763</v>
      </c>
      <c r="H88" s="33">
        <v>2924148155</v>
      </c>
      <c r="I88" s="38">
        <f t="shared" ref="I88:I99" si="17">IF(($D88      =0),0,($H88      /$D88      ))</f>
        <v>0.30089449436438159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6188418888</v>
      </c>
      <c r="O88" s="38">
        <f t="shared" ref="O88:O99" si="21">IF(($D88      =0),0,($N88      /$D88      ))</f>
        <v>0.63678756120335789</v>
      </c>
      <c r="P88" s="33">
        <v>5048939631</v>
      </c>
      <c r="Q88" s="33">
        <v>9081728210</v>
      </c>
      <c r="R88" s="33">
        <v>9081728210</v>
      </c>
      <c r="S88" s="33">
        <v>2483784679</v>
      </c>
      <c r="T88" s="38">
        <f t="shared" ref="T88:T99" si="22">IF(($Q88      =0),0,($S88      /$Q88      ))</f>
        <v>0.27349251393199314</v>
      </c>
      <c r="U88" s="38">
        <f t="shared" ref="U88:U99" si="23">IF(($P88      =0),0,(($H88      /$P88      )-1))</f>
        <v>-0.42083915263196781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39482779494</v>
      </c>
      <c r="E89" s="33">
        <v>39482779494</v>
      </c>
      <c r="F89" s="33">
        <v>11994883121</v>
      </c>
      <c r="G89" s="38">
        <f t="shared" si="16"/>
        <v>0.30380037258579534</v>
      </c>
      <c r="H89" s="33">
        <v>12009435189</v>
      </c>
      <c r="I89" s="38">
        <f t="shared" si="17"/>
        <v>0.30416894005208051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24004318310</v>
      </c>
      <c r="O89" s="38">
        <f t="shared" si="21"/>
        <v>0.6079693126378759</v>
      </c>
      <c r="P89" s="33">
        <v>22834954724</v>
      </c>
      <c r="Q89" s="33">
        <v>44380064626</v>
      </c>
      <c r="R89" s="33">
        <v>44380064626</v>
      </c>
      <c r="S89" s="33">
        <v>11598471194</v>
      </c>
      <c r="T89" s="38">
        <f t="shared" si="22"/>
        <v>0.26134417089616069</v>
      </c>
      <c r="U89" s="38">
        <f t="shared" si="23"/>
        <v>-0.47407668050342833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13872175182</v>
      </c>
      <c r="E90" s="33">
        <v>13872175182</v>
      </c>
      <c r="F90" s="33">
        <v>4114793444</v>
      </c>
      <c r="G90" s="38">
        <f t="shared" si="16"/>
        <v>0.29662207909104243</v>
      </c>
      <c r="H90" s="33">
        <v>2177577940</v>
      </c>
      <c r="I90" s="38">
        <f t="shared" si="17"/>
        <v>0.15697451275165133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6292371384</v>
      </c>
      <c r="O90" s="38">
        <f t="shared" si="21"/>
        <v>0.45359659184269374</v>
      </c>
      <c r="P90" s="33">
        <v>7639628440</v>
      </c>
      <c r="Q90" s="33">
        <v>13413636706</v>
      </c>
      <c r="R90" s="33">
        <v>13413636706</v>
      </c>
      <c r="S90" s="33">
        <v>3656573718</v>
      </c>
      <c r="T90" s="38">
        <f t="shared" si="22"/>
        <v>0.27260121905377033</v>
      </c>
      <c r="U90" s="38">
        <f t="shared" si="23"/>
        <v>-0.71496284706746804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63073138989</v>
      </c>
      <c r="E91" s="34">
        <f>SUM(E88:E90)</f>
        <v>63073138989</v>
      </c>
      <c r="F91" s="34">
        <f>SUM(F88:F90)</f>
        <v>19373947298</v>
      </c>
      <c r="G91" s="39">
        <f t="shared" si="16"/>
        <v>0.30716637238205047</v>
      </c>
      <c r="H91" s="34">
        <f>SUM(H88:H90)</f>
        <v>17111161284</v>
      </c>
      <c r="I91" s="39">
        <f t="shared" si="17"/>
        <v>0.2712907833393895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36485108582</v>
      </c>
      <c r="O91" s="39">
        <f t="shared" si="21"/>
        <v>0.57845715572143996</v>
      </c>
      <c r="P91" s="34">
        <f>SUM(P88:P90)</f>
        <v>35523522795</v>
      </c>
      <c r="Q91" s="34">
        <f>SUM(Q88:Q90)</f>
        <v>66875429542</v>
      </c>
      <c r="R91" s="34">
        <f>SUM(R88:R90)</f>
        <v>66875429542</v>
      </c>
      <c r="S91" s="34">
        <f>SUM(S88:S90)</f>
        <v>17738829591</v>
      </c>
      <c r="T91" s="39">
        <f t="shared" si="22"/>
        <v>0.26525182286656451</v>
      </c>
      <c r="U91" s="39">
        <f t="shared" si="23"/>
        <v>-0.5183146282325235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1027112460</v>
      </c>
      <c r="E92" s="33">
        <v>1027112460</v>
      </c>
      <c r="F92" s="33">
        <v>252826455</v>
      </c>
      <c r="G92" s="38">
        <f t="shared" si="16"/>
        <v>0.24615265109333792</v>
      </c>
      <c r="H92" s="33">
        <v>223669387</v>
      </c>
      <c r="I92" s="38">
        <f t="shared" si="17"/>
        <v>0.21776523575617027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476495842</v>
      </c>
      <c r="O92" s="38">
        <f t="shared" si="21"/>
        <v>0.46391788684950819</v>
      </c>
      <c r="P92" s="33">
        <v>483040417</v>
      </c>
      <c r="Q92" s="33">
        <v>976567758</v>
      </c>
      <c r="R92" s="33">
        <v>976567758</v>
      </c>
      <c r="S92" s="33">
        <v>241321839</v>
      </c>
      <c r="T92" s="38">
        <f t="shared" si="22"/>
        <v>0.24711223263629395</v>
      </c>
      <c r="U92" s="38">
        <f t="shared" si="23"/>
        <v>-0.5369551301956581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375920011</v>
      </c>
      <c r="E93" s="33">
        <v>375920011</v>
      </c>
      <c r="F93" s="33">
        <v>105935308</v>
      </c>
      <c r="G93" s="38">
        <f t="shared" si="16"/>
        <v>0.28180279022177407</v>
      </c>
      <c r="H93" s="33">
        <v>101875055</v>
      </c>
      <c r="I93" s="38">
        <f t="shared" si="17"/>
        <v>0.27100194727329907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207810363</v>
      </c>
      <c r="O93" s="38">
        <f t="shared" si="21"/>
        <v>0.55280473749507308</v>
      </c>
      <c r="P93" s="33">
        <v>199852309</v>
      </c>
      <c r="Q93" s="33">
        <v>366302001</v>
      </c>
      <c r="R93" s="33">
        <v>366302001</v>
      </c>
      <c r="S93" s="33">
        <v>98207952</v>
      </c>
      <c r="T93" s="38">
        <f t="shared" si="22"/>
        <v>0.26810651247302358</v>
      </c>
      <c r="U93" s="38">
        <f t="shared" si="23"/>
        <v>-0.49024829630564837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316437680</v>
      </c>
      <c r="E94" s="33">
        <v>316437680</v>
      </c>
      <c r="F94" s="33">
        <v>103523297</v>
      </c>
      <c r="G94" s="38">
        <f t="shared" si="16"/>
        <v>0.32715224368981594</v>
      </c>
      <c r="H94" s="33">
        <v>93368092</v>
      </c>
      <c r="I94" s="38">
        <f t="shared" si="17"/>
        <v>0.29505996883809793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196891389</v>
      </c>
      <c r="O94" s="38">
        <f t="shared" si="21"/>
        <v>0.62221221252791392</v>
      </c>
      <c r="P94" s="33">
        <v>201006699</v>
      </c>
      <c r="Q94" s="33">
        <v>292192191</v>
      </c>
      <c r="R94" s="33">
        <v>292192191</v>
      </c>
      <c r="S94" s="33">
        <v>99701876</v>
      </c>
      <c r="T94" s="38">
        <f t="shared" si="22"/>
        <v>0.34122019366356032</v>
      </c>
      <c r="U94" s="38">
        <f t="shared" si="23"/>
        <v>-0.53549761045526156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301105164</v>
      </c>
      <c r="E95" s="33">
        <v>301105164</v>
      </c>
      <c r="F95" s="33">
        <v>122385557</v>
      </c>
      <c r="G95" s="38">
        <f t="shared" si="16"/>
        <v>0.40645452696387496</v>
      </c>
      <c r="H95" s="33">
        <v>97308835</v>
      </c>
      <c r="I95" s="38">
        <f t="shared" si="17"/>
        <v>0.32317225552465118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219694392</v>
      </c>
      <c r="O95" s="38">
        <f t="shared" si="21"/>
        <v>0.72962678248852619</v>
      </c>
      <c r="P95" s="33">
        <v>228716454</v>
      </c>
      <c r="Q95" s="33">
        <v>305552851</v>
      </c>
      <c r="R95" s="33">
        <v>305552851</v>
      </c>
      <c r="S95" s="33">
        <v>94005243</v>
      </c>
      <c r="T95" s="38">
        <f t="shared" si="22"/>
        <v>0.30765624569479144</v>
      </c>
      <c r="U95" s="38">
        <f t="shared" si="23"/>
        <v>-0.57454379298832614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2020575315</v>
      </c>
      <c r="E96" s="34">
        <f>SUM(E92:E95)</f>
        <v>2020575315</v>
      </c>
      <c r="F96" s="34">
        <f>SUM(F92:F95)</f>
        <v>584670617</v>
      </c>
      <c r="G96" s="39">
        <f t="shared" si="16"/>
        <v>0.28935848748602572</v>
      </c>
      <c r="H96" s="34">
        <f>SUM(H92:H95)</f>
        <v>516221369</v>
      </c>
      <c r="I96" s="39">
        <f t="shared" si="17"/>
        <v>0.25548236938646357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1100891986</v>
      </c>
      <c r="O96" s="39">
        <f t="shared" si="21"/>
        <v>0.54484085687248929</v>
      </c>
      <c r="P96" s="34">
        <f>SUM(P92:P95)</f>
        <v>1112615879</v>
      </c>
      <c r="Q96" s="34">
        <f>SUM(Q92:Q95)</f>
        <v>1940614801</v>
      </c>
      <c r="R96" s="34">
        <f>SUM(R92:R95)</f>
        <v>1940614801</v>
      </c>
      <c r="S96" s="34">
        <f>SUM(S92:S95)</f>
        <v>533236910</v>
      </c>
      <c r="T96" s="39">
        <f t="shared" si="22"/>
        <v>0.27477730754461044</v>
      </c>
      <c r="U96" s="39">
        <f t="shared" si="23"/>
        <v>-0.53602911953407417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584067270</v>
      </c>
      <c r="E97" s="33">
        <v>584067270</v>
      </c>
      <c r="F97" s="33">
        <v>142583648</v>
      </c>
      <c r="G97" s="38">
        <f t="shared" si="16"/>
        <v>0.24412196218425319</v>
      </c>
      <c r="H97" s="33">
        <v>156509519</v>
      </c>
      <c r="I97" s="38">
        <f t="shared" si="17"/>
        <v>0.26796488527768386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299093167</v>
      </c>
      <c r="O97" s="38">
        <f t="shared" si="21"/>
        <v>0.512086847461937</v>
      </c>
      <c r="P97" s="33">
        <v>267002455</v>
      </c>
      <c r="Q97" s="33">
        <v>768249709</v>
      </c>
      <c r="R97" s="33">
        <v>768249709</v>
      </c>
      <c r="S97" s="33">
        <v>134371585</v>
      </c>
      <c r="T97" s="38">
        <f t="shared" si="22"/>
        <v>0.17490613198527094</v>
      </c>
      <c r="U97" s="38">
        <f t="shared" si="23"/>
        <v>-0.41382741593143779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908745895</v>
      </c>
      <c r="E98" s="33">
        <v>908745895</v>
      </c>
      <c r="F98" s="33">
        <v>213749109</v>
      </c>
      <c r="G98" s="38">
        <f t="shared" si="16"/>
        <v>0.23521328698821797</v>
      </c>
      <c r="H98" s="33">
        <v>205455811</v>
      </c>
      <c r="I98" s="38">
        <f t="shared" si="17"/>
        <v>0.22608719569511784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419204920</v>
      </c>
      <c r="O98" s="38">
        <f t="shared" si="21"/>
        <v>0.46130048268333579</v>
      </c>
      <c r="P98" s="33">
        <v>1639027593</v>
      </c>
      <c r="Q98" s="33">
        <v>855614827</v>
      </c>
      <c r="R98" s="33">
        <v>855614827</v>
      </c>
      <c r="S98" s="33">
        <v>200695889</v>
      </c>
      <c r="T98" s="38">
        <f t="shared" si="22"/>
        <v>0.23456336036589043</v>
      </c>
      <c r="U98" s="38">
        <f t="shared" si="23"/>
        <v>-0.87464774121102917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581392807</v>
      </c>
      <c r="E99" s="33">
        <v>581392807</v>
      </c>
      <c r="F99" s="33">
        <v>196515075</v>
      </c>
      <c r="G99" s="38">
        <f t="shared" si="16"/>
        <v>0.33800740675486202</v>
      </c>
      <c r="H99" s="33">
        <v>150248799</v>
      </c>
      <c r="I99" s="38">
        <f t="shared" si="17"/>
        <v>0.25842906412153116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346763874</v>
      </c>
      <c r="O99" s="38">
        <f t="shared" si="21"/>
        <v>0.59643647087639318</v>
      </c>
      <c r="P99" s="33">
        <v>200181478</v>
      </c>
      <c r="Q99" s="33">
        <v>439370392</v>
      </c>
      <c r="R99" s="33">
        <v>439370392</v>
      </c>
      <c r="S99" s="33">
        <v>60977689</v>
      </c>
      <c r="T99" s="38">
        <f t="shared" si="22"/>
        <v>0.13878424698221359</v>
      </c>
      <c r="U99" s="38">
        <f t="shared" si="23"/>
        <v>-0.24943705830766216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71764966</v>
      </c>
      <c r="E100" s="33">
        <v>71764966</v>
      </c>
      <c r="F100" s="33">
        <v>19849319</v>
      </c>
      <c r="G100" s="38">
        <f>IF(($D100     =0),0,($F100     /$D100     ))</f>
        <v>0.2765878687938067</v>
      </c>
      <c r="H100" s="33">
        <v>78098357</v>
      </c>
      <c r="I100" s="38">
        <f>IF(($D100     =0),0,($H100     /$D100     ))</f>
        <v>1.0882518497953444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97947676</v>
      </c>
      <c r="O100" s="38">
        <f>IF(($D100     =0),0,($N100     /$D100     ))</f>
        <v>1.3648397185891512</v>
      </c>
      <c r="P100" s="33">
        <v>38787126</v>
      </c>
      <c r="Q100" s="33">
        <v>60839062</v>
      </c>
      <c r="R100" s="33">
        <v>60839062</v>
      </c>
      <c r="S100" s="33">
        <v>15081190</v>
      </c>
      <c r="T100" s="38">
        <f>IF(($Q100     =0),0,($S100     /$Q100     ))</f>
        <v>0.24788662915282947</v>
      </c>
      <c r="U100" s="38">
        <f>IF(($P100     =0),0,(($H100     /$P100     )-1))</f>
        <v>1.0135123442762941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2145970938</v>
      </c>
      <c r="E101" s="34">
        <f>SUM(E97:E100)</f>
        <v>2145970938</v>
      </c>
      <c r="F101" s="34">
        <f>SUM(F97:F100)</f>
        <v>572697151</v>
      </c>
      <c r="G101" s="39">
        <f>IF(($D101     =0),0,($F101     /$D101     ))</f>
        <v>0.26687087921784336</v>
      </c>
      <c r="H101" s="34">
        <f>SUM(H97:H100)</f>
        <v>590312486</v>
      </c>
      <c r="I101" s="39">
        <f>IF(($D101     =0),0,($H101     /$D101     ))</f>
        <v>0.27507944098728515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1163009637</v>
      </c>
      <c r="O101" s="39">
        <f>IF(($D101     =0),0,($N101     /$D101     ))</f>
        <v>0.54195032020512857</v>
      </c>
      <c r="P101" s="34">
        <f>SUM(P97:P100)</f>
        <v>2144998652</v>
      </c>
      <c r="Q101" s="34">
        <f>SUM(Q97:Q100)</f>
        <v>2124073990</v>
      </c>
      <c r="R101" s="34">
        <f>SUM(R97:R100)</f>
        <v>2124073990</v>
      </c>
      <c r="S101" s="34">
        <f>SUM(S97:S100)</f>
        <v>411126353</v>
      </c>
      <c r="T101" s="39">
        <f>IF(($Q101     =0),0,($S101     /$Q101     ))</f>
        <v>0.19355557053829373</v>
      </c>
      <c r="U101" s="39">
        <f>IF(($P101     =0),0,(($H101     /$P101     )-1))</f>
        <v>-0.72479587087404851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67239685242</v>
      </c>
      <c r="E102" s="34">
        <f>SUM(E88:E90,E92:E95,E97:E100)</f>
        <v>67239685242</v>
      </c>
      <c r="F102" s="34">
        <f>SUM(F88:F90,F92:F95,F97:F100)</f>
        <v>20531315066</v>
      </c>
      <c r="G102" s="39">
        <f>IF(($D102     =0),0,($F102     /$D102     ))</f>
        <v>0.3053451989268906</v>
      </c>
      <c r="H102" s="34">
        <f>SUM(H88:H90,H92:H95,H97:H100)</f>
        <v>18217695139</v>
      </c>
      <c r="I102" s="39">
        <f>IF(($D102     =0),0,($H102     /$D102     ))</f>
        <v>0.27093665107790632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38749010205</v>
      </c>
      <c r="O102" s="39">
        <f>IF(($D102     =0),0,($N102     /$D102     ))</f>
        <v>0.57628185000479693</v>
      </c>
      <c r="P102" s="34">
        <f>SUM(P88:P90,P92:P95,P97:P100)</f>
        <v>38781137326</v>
      </c>
      <c r="Q102" s="34">
        <f>SUM(Q88:Q90,Q92:Q95,Q97:Q100)</f>
        <v>70940118333</v>
      </c>
      <c r="R102" s="34">
        <f>SUM(R88:R90,R92:R95,R97:R100)</f>
        <v>70940118333</v>
      </c>
      <c r="S102" s="34">
        <f>SUM(S88:S90,S92:S95,S97:S100)</f>
        <v>18683192854</v>
      </c>
      <c r="T102" s="39">
        <f>IF(($Q102     =0),0,($S102     /$Q102     ))</f>
        <v>0.26336568493301954</v>
      </c>
      <c r="U102" s="39">
        <f>IF(($P102     =0),0,(($H102     /$P102     )-1))</f>
        <v>-0.53024340194411135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15578490600</v>
      </c>
      <c r="E105" s="33">
        <v>15376490600</v>
      </c>
      <c r="F105" s="33">
        <v>4628172299</v>
      </c>
      <c r="G105" s="38">
        <f t="shared" ref="G105:G136" si="24">IF(($D105     =0),0,($F105     /$D105     ))</f>
        <v>0.29708733778097862</v>
      </c>
      <c r="H105" s="33">
        <v>4745079502</v>
      </c>
      <c r="I105" s="38">
        <f t="shared" ref="I105:I136" si="25">IF(($D105     =0),0,($H105     /$D105     ))</f>
        <v>0.30459173637784909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9373251801</v>
      </c>
      <c r="O105" s="38">
        <f t="shared" ref="O105:O136" si="29">IF(($D105     =0),0,($N105     /$D105     ))</f>
        <v>0.60167907415882771</v>
      </c>
      <c r="P105" s="33">
        <v>9291870434</v>
      </c>
      <c r="Q105" s="33">
        <v>14810507320</v>
      </c>
      <c r="R105" s="33">
        <v>14810507320</v>
      </c>
      <c r="S105" s="33">
        <v>4763461016</v>
      </c>
      <c r="T105" s="38">
        <f t="shared" ref="T105:T136" si="30">IF(($Q105     =0),0,($S105     /$Q105     ))</f>
        <v>0.3216271335666846</v>
      </c>
      <c r="U105" s="38">
        <f t="shared" ref="U105:U136" si="31">IF(($P105     =0),0,(($H105     /$P105     )-1))</f>
        <v>-0.48932999704373625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15578490600</v>
      </c>
      <c r="E106" s="34">
        <f>E105</f>
        <v>15376490600</v>
      </c>
      <c r="F106" s="34">
        <f>F105</f>
        <v>4628172299</v>
      </c>
      <c r="G106" s="39">
        <f t="shared" si="24"/>
        <v>0.29708733778097862</v>
      </c>
      <c r="H106" s="34">
        <f>H105</f>
        <v>4745079502</v>
      </c>
      <c r="I106" s="39">
        <f t="shared" si="25"/>
        <v>0.30459173637784909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9373251801</v>
      </c>
      <c r="O106" s="39">
        <f t="shared" si="29"/>
        <v>0.60167907415882771</v>
      </c>
      <c r="P106" s="34">
        <f>P105</f>
        <v>9291870434</v>
      </c>
      <c r="Q106" s="34">
        <f>Q105</f>
        <v>14810507320</v>
      </c>
      <c r="R106" s="34">
        <f>R105</f>
        <v>14810507320</v>
      </c>
      <c r="S106" s="34">
        <f>S105</f>
        <v>4763461016</v>
      </c>
      <c r="T106" s="39">
        <f t="shared" si="30"/>
        <v>0.3216271335666846</v>
      </c>
      <c r="U106" s="39">
        <f t="shared" si="31"/>
        <v>-0.48932999704373625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123339139</v>
      </c>
      <c r="E107" s="33">
        <v>123339139</v>
      </c>
      <c r="F107" s="33">
        <v>50744369</v>
      </c>
      <c r="G107" s="38">
        <f t="shared" si="24"/>
        <v>0.41142146289832621</v>
      </c>
      <c r="H107" s="33">
        <v>23218768</v>
      </c>
      <c r="I107" s="38">
        <f t="shared" si="25"/>
        <v>0.18825141952709756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73963137</v>
      </c>
      <c r="O107" s="38">
        <f t="shared" si="29"/>
        <v>0.59967288242542383</v>
      </c>
      <c r="P107" s="33">
        <v>68992385</v>
      </c>
      <c r="Q107" s="33">
        <v>125571215</v>
      </c>
      <c r="R107" s="33">
        <v>125571215</v>
      </c>
      <c r="S107" s="33">
        <v>22751920</v>
      </c>
      <c r="T107" s="38">
        <f t="shared" si="30"/>
        <v>0.18118738438582441</v>
      </c>
      <c r="U107" s="38">
        <f t="shared" si="31"/>
        <v>-0.6634589744940691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139634911</v>
      </c>
      <c r="E108" s="33">
        <v>139634911</v>
      </c>
      <c r="F108" s="33">
        <v>70099687</v>
      </c>
      <c r="G108" s="38">
        <f t="shared" si="24"/>
        <v>0.50202121015424284</v>
      </c>
      <c r="H108" s="33">
        <v>58635906</v>
      </c>
      <c r="I108" s="38">
        <f t="shared" si="25"/>
        <v>0.41992296611267937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128735593</v>
      </c>
      <c r="O108" s="38">
        <f t="shared" si="29"/>
        <v>0.92194417626692227</v>
      </c>
      <c r="P108" s="33">
        <v>133226491</v>
      </c>
      <c r="Q108" s="33">
        <v>146327330</v>
      </c>
      <c r="R108" s="33">
        <v>146327330</v>
      </c>
      <c r="S108" s="33">
        <v>68097218</v>
      </c>
      <c r="T108" s="38">
        <f t="shared" si="30"/>
        <v>0.46537593489883261</v>
      </c>
      <c r="U108" s="38">
        <f t="shared" si="31"/>
        <v>-0.55987802756135041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55737288</v>
      </c>
      <c r="E109" s="33">
        <v>55737288</v>
      </c>
      <c r="F109" s="33">
        <v>11670699</v>
      </c>
      <c r="G109" s="38">
        <f t="shared" si="24"/>
        <v>0.20938763651363876</v>
      </c>
      <c r="H109" s="33">
        <v>31183620</v>
      </c>
      <c r="I109" s="38">
        <f t="shared" si="25"/>
        <v>0.55947501428487156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42854319</v>
      </c>
      <c r="O109" s="38">
        <f t="shared" si="29"/>
        <v>0.76886265079851035</v>
      </c>
      <c r="P109" s="33">
        <v>33226991</v>
      </c>
      <c r="Q109" s="33">
        <v>77159760</v>
      </c>
      <c r="R109" s="33">
        <v>77159760</v>
      </c>
      <c r="S109" s="33">
        <v>23431689</v>
      </c>
      <c r="T109" s="38">
        <f t="shared" si="30"/>
        <v>0.30367757753523339</v>
      </c>
      <c r="U109" s="38">
        <f t="shared" si="31"/>
        <v>-6.1497323064854115E-2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503815488</v>
      </c>
      <c r="E110" s="33">
        <v>503815488</v>
      </c>
      <c r="F110" s="33">
        <v>181433245</v>
      </c>
      <c r="G110" s="38">
        <f t="shared" si="24"/>
        <v>0.36011843486637712</v>
      </c>
      <c r="H110" s="33">
        <v>135662108</v>
      </c>
      <c r="I110" s="38">
        <f t="shared" si="25"/>
        <v>0.2692694274615075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317095353</v>
      </c>
      <c r="O110" s="38">
        <f t="shared" si="29"/>
        <v>0.62938786232788457</v>
      </c>
      <c r="P110" s="33">
        <v>303532426</v>
      </c>
      <c r="Q110" s="33">
        <v>492630274</v>
      </c>
      <c r="R110" s="33">
        <v>492630274</v>
      </c>
      <c r="S110" s="33">
        <v>129431415</v>
      </c>
      <c r="T110" s="38">
        <f t="shared" si="30"/>
        <v>0.26273540590402283</v>
      </c>
      <c r="U110" s="38">
        <f t="shared" si="31"/>
        <v>-0.55305563300838245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252175500</v>
      </c>
      <c r="E111" s="33">
        <v>252175500</v>
      </c>
      <c r="F111" s="33">
        <v>252942633</v>
      </c>
      <c r="G111" s="38">
        <f t="shared" si="24"/>
        <v>1.0030420599939327</v>
      </c>
      <c r="H111" s="33">
        <v>227257663</v>
      </c>
      <c r="I111" s="38">
        <f t="shared" si="25"/>
        <v>0.90118850958955177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480200296</v>
      </c>
      <c r="O111" s="38">
        <f t="shared" si="29"/>
        <v>1.9042305695834845</v>
      </c>
      <c r="P111" s="33">
        <v>503398005</v>
      </c>
      <c r="Q111" s="33">
        <v>155267643</v>
      </c>
      <c r="R111" s="33">
        <v>155267643</v>
      </c>
      <c r="S111" s="33">
        <v>248026317</v>
      </c>
      <c r="T111" s="38">
        <f t="shared" si="30"/>
        <v>1.5974114903000105</v>
      </c>
      <c r="U111" s="38">
        <f t="shared" si="31"/>
        <v>-0.54855271426830543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1074702326</v>
      </c>
      <c r="E112" s="34">
        <f>SUM(E107:E111)</f>
        <v>1074702326</v>
      </c>
      <c r="F112" s="34">
        <f>SUM(F107:F111)</f>
        <v>566890633</v>
      </c>
      <c r="G112" s="39">
        <f t="shared" si="24"/>
        <v>0.52748618783579337</v>
      </c>
      <c r="H112" s="34">
        <f>SUM(H107:H111)</f>
        <v>475958065</v>
      </c>
      <c r="I112" s="39">
        <f t="shared" si="25"/>
        <v>0.4428743229499626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1042848698</v>
      </c>
      <c r="O112" s="39">
        <f t="shared" si="29"/>
        <v>0.97036051078575591</v>
      </c>
      <c r="P112" s="34">
        <f>SUM(P107:P111)</f>
        <v>1042376298</v>
      </c>
      <c r="Q112" s="34">
        <f>SUM(Q107:Q111)</f>
        <v>996956222</v>
      </c>
      <c r="R112" s="34">
        <f>SUM(R107:R111)</f>
        <v>996956222</v>
      </c>
      <c r="S112" s="34">
        <f>SUM(S107:S111)</f>
        <v>491738559</v>
      </c>
      <c r="T112" s="39">
        <f t="shared" si="30"/>
        <v>0.4932398716701123</v>
      </c>
      <c r="U112" s="39">
        <f t="shared" si="31"/>
        <v>-0.54339132047302174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174007552</v>
      </c>
      <c r="E113" s="33">
        <v>174007552</v>
      </c>
      <c r="F113" s="33">
        <v>8726102</v>
      </c>
      <c r="G113" s="38">
        <f t="shared" si="24"/>
        <v>5.0147834962933104E-2</v>
      </c>
      <c r="H113" s="33">
        <v>13380732</v>
      </c>
      <c r="I113" s="38">
        <f t="shared" si="25"/>
        <v>7.6897421095838414E-2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22106834</v>
      </c>
      <c r="O113" s="38">
        <f t="shared" si="29"/>
        <v>0.12704525605877151</v>
      </c>
      <c r="P113" s="33">
        <v>212763383</v>
      </c>
      <c r="Q113" s="33">
        <v>158155000</v>
      </c>
      <c r="R113" s="33">
        <v>158155000</v>
      </c>
      <c r="S113" s="33">
        <v>93459228</v>
      </c>
      <c r="T113" s="38">
        <f t="shared" si="30"/>
        <v>0.59093438715184476</v>
      </c>
      <c r="U113" s="38">
        <f t="shared" si="31"/>
        <v>-0.93710979863485244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243879902</v>
      </c>
      <c r="E114" s="33">
        <v>243879902</v>
      </c>
      <c r="F114" s="33">
        <v>64463566</v>
      </c>
      <c r="G114" s="38">
        <f t="shared" si="24"/>
        <v>0.2643250447099163</v>
      </c>
      <c r="H114" s="33">
        <v>62506372</v>
      </c>
      <c r="I114" s="38">
        <f t="shared" si="25"/>
        <v>0.25629980776357703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126969938</v>
      </c>
      <c r="O114" s="38">
        <f t="shared" si="29"/>
        <v>0.52062485247349333</v>
      </c>
      <c r="P114" s="33">
        <v>118503422</v>
      </c>
      <c r="Q114" s="33">
        <v>235013605</v>
      </c>
      <c r="R114" s="33">
        <v>235013605</v>
      </c>
      <c r="S114" s="33">
        <v>57135909</v>
      </c>
      <c r="T114" s="38">
        <f t="shared" si="30"/>
        <v>0.24311745271087604</v>
      </c>
      <c r="U114" s="38">
        <f t="shared" si="31"/>
        <v>-0.47253529944477046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41588364</v>
      </c>
      <c r="E115" s="33">
        <v>41588364</v>
      </c>
      <c r="F115" s="33">
        <v>11495497</v>
      </c>
      <c r="G115" s="38">
        <f t="shared" si="24"/>
        <v>0.27641137795177517</v>
      </c>
      <c r="H115" s="33">
        <v>11567981</v>
      </c>
      <c r="I115" s="38">
        <f t="shared" si="25"/>
        <v>0.27815426930475073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23063478</v>
      </c>
      <c r="O115" s="38">
        <f t="shared" si="29"/>
        <v>0.55456564725652591</v>
      </c>
      <c r="P115" s="33">
        <v>22048731</v>
      </c>
      <c r="Q115" s="33">
        <v>38439337</v>
      </c>
      <c r="R115" s="33">
        <v>38439337</v>
      </c>
      <c r="S115" s="33">
        <v>11499121</v>
      </c>
      <c r="T115" s="38">
        <f t="shared" si="30"/>
        <v>0.29914982664763445</v>
      </c>
      <c r="U115" s="38">
        <f t="shared" si="31"/>
        <v>-0.47534481689671848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20719825</v>
      </c>
      <c r="E116" s="33">
        <v>20719825</v>
      </c>
      <c r="F116" s="33">
        <v>10134519</v>
      </c>
      <c r="G116" s="38">
        <f t="shared" si="24"/>
        <v>0.48912184345186316</v>
      </c>
      <c r="H116" s="33">
        <v>4871424</v>
      </c>
      <c r="I116" s="38">
        <f t="shared" si="25"/>
        <v>0.23510932162795775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15005943</v>
      </c>
      <c r="O116" s="38">
        <f t="shared" si="29"/>
        <v>0.72423116507982088</v>
      </c>
      <c r="P116" s="33">
        <v>14787766</v>
      </c>
      <c r="Q116" s="33">
        <v>22505828</v>
      </c>
      <c r="R116" s="33">
        <v>22505828</v>
      </c>
      <c r="S116" s="33">
        <v>6801703</v>
      </c>
      <c r="T116" s="38">
        <f t="shared" si="30"/>
        <v>0.30221962951107595</v>
      </c>
      <c r="U116" s="38">
        <f t="shared" si="31"/>
        <v>-0.67057742190402525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1885340174</v>
      </c>
      <c r="E117" s="33">
        <v>1885340174</v>
      </c>
      <c r="F117" s="33">
        <v>498896279</v>
      </c>
      <c r="G117" s="38">
        <f t="shared" si="24"/>
        <v>0.26461870694747103</v>
      </c>
      <c r="H117" s="33">
        <v>1215453097</v>
      </c>
      <c r="I117" s="38">
        <f t="shared" si="25"/>
        <v>0.64468636151812042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1714349376</v>
      </c>
      <c r="O117" s="38">
        <f t="shared" si="29"/>
        <v>0.90930506846559145</v>
      </c>
      <c r="P117" s="33">
        <v>2538148091</v>
      </c>
      <c r="Q117" s="33">
        <v>1761201815</v>
      </c>
      <c r="R117" s="33">
        <v>1761201815</v>
      </c>
      <c r="S117" s="33">
        <v>513865862</v>
      </c>
      <c r="T117" s="38">
        <f t="shared" si="30"/>
        <v>0.29177000479073434</v>
      </c>
      <c r="U117" s="38">
        <f t="shared" si="31"/>
        <v>-0.52112601257985469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99786239</v>
      </c>
      <c r="E118" s="33">
        <v>99786239</v>
      </c>
      <c r="F118" s="33">
        <v>36355619</v>
      </c>
      <c r="G118" s="38">
        <f t="shared" si="24"/>
        <v>0.36433499613107978</v>
      </c>
      <c r="H118" s="33">
        <v>32274446</v>
      </c>
      <c r="I118" s="38">
        <f t="shared" si="25"/>
        <v>0.32343583968526962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68630065</v>
      </c>
      <c r="O118" s="38">
        <f t="shared" si="29"/>
        <v>0.68777083581634935</v>
      </c>
      <c r="P118" s="33">
        <v>75237336</v>
      </c>
      <c r="Q118" s="33">
        <v>109755009</v>
      </c>
      <c r="R118" s="33">
        <v>109755009</v>
      </c>
      <c r="S118" s="33">
        <v>38635652</v>
      </c>
      <c r="T118" s="38">
        <f t="shared" si="30"/>
        <v>0.35201720952890631</v>
      </c>
      <c r="U118" s="38">
        <f t="shared" si="31"/>
        <v>-0.57103151552309084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94206336</v>
      </c>
      <c r="E119" s="33">
        <v>94206336</v>
      </c>
      <c r="F119" s="33">
        <v>46189614</v>
      </c>
      <c r="G119" s="38">
        <f t="shared" si="24"/>
        <v>0.49030262677873387</v>
      </c>
      <c r="H119" s="33">
        <v>5086625</v>
      </c>
      <c r="I119" s="38">
        <f t="shared" si="25"/>
        <v>5.3994510517848822E-2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51276239</v>
      </c>
      <c r="O119" s="38">
        <f t="shared" si="29"/>
        <v>0.54429713729658269</v>
      </c>
      <c r="P119" s="33">
        <v>88634596</v>
      </c>
      <c r="Q119" s="33">
        <v>93552142</v>
      </c>
      <c r="R119" s="33">
        <v>93552142</v>
      </c>
      <c r="S119" s="33">
        <v>39515828</v>
      </c>
      <c r="T119" s="38">
        <f t="shared" si="30"/>
        <v>0.42239362087508375</v>
      </c>
      <c r="U119" s="38">
        <f t="shared" si="31"/>
        <v>-0.94261129141943623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610100073</v>
      </c>
      <c r="E120" s="33">
        <v>610100073</v>
      </c>
      <c r="F120" s="33">
        <v>256060106</v>
      </c>
      <c r="G120" s="38">
        <f t="shared" si="24"/>
        <v>0.41970181177145999</v>
      </c>
      <c r="H120" s="33">
        <v>206347581</v>
      </c>
      <c r="I120" s="38">
        <f t="shared" si="25"/>
        <v>0.33821923669889481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462407687</v>
      </c>
      <c r="O120" s="38">
        <f t="shared" si="29"/>
        <v>0.7579210484703548</v>
      </c>
      <c r="P120" s="33">
        <v>474274501</v>
      </c>
      <c r="Q120" s="33">
        <v>577438500</v>
      </c>
      <c r="R120" s="33">
        <v>577438500</v>
      </c>
      <c r="S120" s="33">
        <v>214796169</v>
      </c>
      <c r="T120" s="38">
        <f t="shared" si="30"/>
        <v>0.37198103174623792</v>
      </c>
      <c r="U120" s="38">
        <f t="shared" si="31"/>
        <v>-0.56491951271906982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3169628465</v>
      </c>
      <c r="E121" s="34">
        <f>SUM(E113:E120)</f>
        <v>3169628465</v>
      </c>
      <c r="F121" s="34">
        <f>SUM(F113:F120)</f>
        <v>932321302</v>
      </c>
      <c r="G121" s="39">
        <f t="shared" si="24"/>
        <v>0.29414214072563233</v>
      </c>
      <c r="H121" s="34">
        <f>SUM(H113:H120)</f>
        <v>1551488258</v>
      </c>
      <c r="I121" s="39">
        <f t="shared" si="25"/>
        <v>0.48948584199441808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2483809560</v>
      </c>
      <c r="O121" s="39">
        <f t="shared" si="29"/>
        <v>0.78362798272005041</v>
      </c>
      <c r="P121" s="34">
        <f>SUM(P113:P120)</f>
        <v>3544397826</v>
      </c>
      <c r="Q121" s="34">
        <f>SUM(Q113:Q120)</f>
        <v>2996061236</v>
      </c>
      <c r="R121" s="34">
        <f>SUM(R113:R120)</f>
        <v>2996061236</v>
      </c>
      <c r="S121" s="34">
        <f>SUM(S113:S120)</f>
        <v>975709472</v>
      </c>
      <c r="T121" s="39">
        <f t="shared" si="30"/>
        <v>0.32566406196111541</v>
      </c>
      <c r="U121" s="39">
        <f t="shared" si="31"/>
        <v>-0.56227028280543812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43687339</v>
      </c>
      <c r="E122" s="33">
        <v>43687339</v>
      </c>
      <c r="F122" s="33">
        <v>10335095</v>
      </c>
      <c r="G122" s="38">
        <f t="shared" si="24"/>
        <v>0.236569569961677</v>
      </c>
      <c r="H122" s="33">
        <v>10058160</v>
      </c>
      <c r="I122" s="38">
        <f t="shared" si="25"/>
        <v>0.23023054803131865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20393255</v>
      </c>
      <c r="O122" s="38">
        <f t="shared" si="29"/>
        <v>0.46680011799299564</v>
      </c>
      <c r="P122" s="33">
        <v>21673352</v>
      </c>
      <c r="Q122" s="33">
        <v>42147793</v>
      </c>
      <c r="R122" s="33">
        <v>42147793</v>
      </c>
      <c r="S122" s="33">
        <v>11497803</v>
      </c>
      <c r="T122" s="38">
        <f t="shared" si="30"/>
        <v>0.27279727315733948</v>
      </c>
      <c r="U122" s="38">
        <f t="shared" si="31"/>
        <v>-0.53592042430723219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589003578</v>
      </c>
      <c r="E123" s="33">
        <v>589003578</v>
      </c>
      <c r="F123" s="33">
        <v>206196119</v>
      </c>
      <c r="G123" s="38">
        <f t="shared" si="24"/>
        <v>0.35007617390059387</v>
      </c>
      <c r="H123" s="33">
        <v>125357055</v>
      </c>
      <c r="I123" s="38">
        <f t="shared" si="25"/>
        <v>0.21282902121861133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331553174</v>
      </c>
      <c r="O123" s="38">
        <f t="shared" si="29"/>
        <v>0.56290519511920523</v>
      </c>
      <c r="P123" s="33">
        <v>273302111</v>
      </c>
      <c r="Q123" s="33">
        <v>528000556</v>
      </c>
      <c r="R123" s="33">
        <v>528000556</v>
      </c>
      <c r="S123" s="33">
        <v>155715193</v>
      </c>
      <c r="T123" s="38">
        <f t="shared" si="30"/>
        <v>0.29491482770332539</v>
      </c>
      <c r="U123" s="38">
        <f t="shared" si="31"/>
        <v>-0.54132423441105437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228559752</v>
      </c>
      <c r="E124" s="33">
        <v>228559752</v>
      </c>
      <c r="F124" s="33">
        <v>81318666</v>
      </c>
      <c r="G124" s="38">
        <f t="shared" si="24"/>
        <v>0.35578733914622029</v>
      </c>
      <c r="H124" s="33">
        <v>51359650</v>
      </c>
      <c r="I124" s="38">
        <f t="shared" si="25"/>
        <v>0.22470994805769653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132678316</v>
      </c>
      <c r="O124" s="38">
        <f t="shared" si="29"/>
        <v>0.5804972872039168</v>
      </c>
      <c r="P124" s="33">
        <v>121689297</v>
      </c>
      <c r="Q124" s="33">
        <v>209891448</v>
      </c>
      <c r="R124" s="33">
        <v>209891448</v>
      </c>
      <c r="S124" s="33">
        <v>51726432</v>
      </c>
      <c r="T124" s="38">
        <f t="shared" si="30"/>
        <v>0.24644373314342946</v>
      </c>
      <c r="U124" s="38">
        <f t="shared" si="31"/>
        <v>-0.5779443939100084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506692380</v>
      </c>
      <c r="E125" s="33">
        <v>506692380</v>
      </c>
      <c r="F125" s="33">
        <v>202310996</v>
      </c>
      <c r="G125" s="38">
        <f t="shared" si="24"/>
        <v>0.39927775507498259</v>
      </c>
      <c r="H125" s="33">
        <v>163884042</v>
      </c>
      <c r="I125" s="38">
        <f t="shared" si="25"/>
        <v>0.3234389315268566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366195038</v>
      </c>
      <c r="O125" s="38">
        <f t="shared" si="29"/>
        <v>0.72271668660183919</v>
      </c>
      <c r="P125" s="33">
        <v>407477830</v>
      </c>
      <c r="Q125" s="33">
        <v>428142754</v>
      </c>
      <c r="R125" s="33">
        <v>428142754</v>
      </c>
      <c r="S125" s="33">
        <v>197302431</v>
      </c>
      <c r="T125" s="38">
        <f t="shared" si="30"/>
        <v>0.46083328319040057</v>
      </c>
      <c r="U125" s="38">
        <f t="shared" si="31"/>
        <v>-0.59780869059796449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1367943049</v>
      </c>
      <c r="E126" s="34">
        <f>SUM(E122:E125)</f>
        <v>1367943049</v>
      </c>
      <c r="F126" s="34">
        <f>SUM(F122:F125)</f>
        <v>500160876</v>
      </c>
      <c r="G126" s="39">
        <f t="shared" si="24"/>
        <v>0.36562989692124237</v>
      </c>
      <c r="H126" s="34">
        <f>SUM(H122:H125)</f>
        <v>350658907</v>
      </c>
      <c r="I126" s="39">
        <f t="shared" si="25"/>
        <v>0.25634028204342302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850819783</v>
      </c>
      <c r="O126" s="39">
        <f t="shared" si="29"/>
        <v>0.62197017896466533</v>
      </c>
      <c r="P126" s="34">
        <f>SUM(P122:P125)</f>
        <v>824142590</v>
      </c>
      <c r="Q126" s="34">
        <f>SUM(Q122:Q125)</f>
        <v>1208182551</v>
      </c>
      <c r="R126" s="34">
        <f>SUM(R122:R125)</f>
        <v>1208182551</v>
      </c>
      <c r="S126" s="34">
        <f>SUM(S122:S125)</f>
        <v>416241859</v>
      </c>
      <c r="T126" s="39">
        <f t="shared" si="30"/>
        <v>0.34451901217699343</v>
      </c>
      <c r="U126" s="39">
        <f t="shared" si="31"/>
        <v>-0.57451670226143747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138199883</v>
      </c>
      <c r="E127" s="33">
        <v>138199883</v>
      </c>
      <c r="F127" s="33">
        <v>6620603</v>
      </c>
      <c r="G127" s="38">
        <f t="shared" si="24"/>
        <v>4.790599569465627E-2</v>
      </c>
      <c r="H127" s="33">
        <v>63460837</v>
      </c>
      <c r="I127" s="38">
        <f t="shared" si="25"/>
        <v>0.45919602551327776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70081440</v>
      </c>
      <c r="O127" s="38">
        <f t="shared" si="29"/>
        <v>0.50710202120793402</v>
      </c>
      <c r="P127" s="33">
        <v>49211628</v>
      </c>
      <c r="Q127" s="33">
        <v>106212446</v>
      </c>
      <c r="R127" s="33">
        <v>106212446</v>
      </c>
      <c r="S127" s="33">
        <v>13195793</v>
      </c>
      <c r="T127" s="38">
        <f t="shared" si="30"/>
        <v>0.12423961124104044</v>
      </c>
      <c r="U127" s="38">
        <f t="shared" si="31"/>
        <v>0.28954963652086452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203368792</v>
      </c>
      <c r="E128" s="33">
        <v>203368792</v>
      </c>
      <c r="F128" s="33">
        <v>77384485</v>
      </c>
      <c r="G128" s="38">
        <f t="shared" si="24"/>
        <v>0.38051307793577294</v>
      </c>
      <c r="H128" s="33">
        <v>59982377</v>
      </c>
      <c r="I128" s="38">
        <f t="shared" si="25"/>
        <v>0.29494386237982867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137366862</v>
      </c>
      <c r="O128" s="38">
        <f t="shared" si="29"/>
        <v>0.67545694031560166</v>
      </c>
      <c r="P128" s="33">
        <v>166664941</v>
      </c>
      <c r="Q128" s="33">
        <v>201127035</v>
      </c>
      <c r="R128" s="33">
        <v>201127035</v>
      </c>
      <c r="S128" s="33">
        <v>88229734</v>
      </c>
      <c r="T128" s="38">
        <f t="shared" si="30"/>
        <v>0.43867665030710568</v>
      </c>
      <c r="U128" s="38">
        <f t="shared" si="31"/>
        <v>-0.64010201161622826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236012592</v>
      </c>
      <c r="E129" s="33">
        <v>236012592</v>
      </c>
      <c r="F129" s="33">
        <v>121301848</v>
      </c>
      <c r="G129" s="38">
        <f t="shared" si="24"/>
        <v>0.51396345835649315</v>
      </c>
      <c r="H129" s="33">
        <v>105338468</v>
      </c>
      <c r="I129" s="38">
        <f t="shared" si="25"/>
        <v>0.44632562655809482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226640316</v>
      </c>
      <c r="O129" s="38">
        <f t="shared" si="29"/>
        <v>0.96028908491458798</v>
      </c>
      <c r="P129" s="33">
        <v>193675053</v>
      </c>
      <c r="Q129" s="33">
        <v>203914075</v>
      </c>
      <c r="R129" s="33">
        <v>203914075</v>
      </c>
      <c r="S129" s="33">
        <v>99785362</v>
      </c>
      <c r="T129" s="38">
        <f t="shared" si="30"/>
        <v>0.48935004609171778</v>
      </c>
      <c r="U129" s="38">
        <f t="shared" si="31"/>
        <v>-0.45610719414647583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50660716</v>
      </c>
      <c r="E130" s="33">
        <v>50660716</v>
      </c>
      <c r="F130" s="33">
        <v>12659324</v>
      </c>
      <c r="G130" s="38">
        <f t="shared" si="24"/>
        <v>0.24988442721575432</v>
      </c>
      <c r="H130" s="33">
        <v>12783282</v>
      </c>
      <c r="I130" s="38">
        <f t="shared" si="25"/>
        <v>0.2523312540628127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25442606</v>
      </c>
      <c r="O130" s="38">
        <f t="shared" si="29"/>
        <v>0.50221568127856697</v>
      </c>
      <c r="P130" s="33">
        <v>27410412</v>
      </c>
      <c r="Q130" s="33">
        <v>55731053</v>
      </c>
      <c r="R130" s="33">
        <v>55731053</v>
      </c>
      <c r="S130" s="33">
        <v>14573689</v>
      </c>
      <c r="T130" s="38">
        <f t="shared" si="30"/>
        <v>0.261500334472417</v>
      </c>
      <c r="U130" s="38">
        <f t="shared" si="31"/>
        <v>-0.5336340803633306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415524728</v>
      </c>
      <c r="E131" s="33">
        <v>415524727</v>
      </c>
      <c r="F131" s="33">
        <v>169205235</v>
      </c>
      <c r="G131" s="38">
        <f t="shared" si="24"/>
        <v>0.40720858133862975</v>
      </c>
      <c r="H131" s="33">
        <v>141091107</v>
      </c>
      <c r="I131" s="38">
        <f t="shared" si="25"/>
        <v>0.33954924338461995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310296342</v>
      </c>
      <c r="O131" s="38">
        <f t="shared" si="29"/>
        <v>0.7467578247232497</v>
      </c>
      <c r="P131" s="33">
        <v>336000156</v>
      </c>
      <c r="Q131" s="33">
        <v>396370712</v>
      </c>
      <c r="R131" s="33">
        <v>396370712</v>
      </c>
      <c r="S131" s="33">
        <v>162474262</v>
      </c>
      <c r="T131" s="38">
        <f t="shared" si="30"/>
        <v>0.40990481153410752</v>
      </c>
      <c r="U131" s="38">
        <f t="shared" si="31"/>
        <v>-0.58008618603141371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1043766711</v>
      </c>
      <c r="E132" s="34">
        <f>SUM(E127:E131)</f>
        <v>1043766710</v>
      </c>
      <c r="F132" s="34">
        <f>SUM(F127:F131)</f>
        <v>387171495</v>
      </c>
      <c r="G132" s="39">
        <f t="shared" si="24"/>
        <v>0.3709368108023518</v>
      </c>
      <c r="H132" s="34">
        <f>SUM(H127:H131)</f>
        <v>382656071</v>
      </c>
      <c r="I132" s="39">
        <f t="shared" si="25"/>
        <v>0.36661072533477262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769827566</v>
      </c>
      <c r="O132" s="39">
        <f t="shared" si="29"/>
        <v>0.73754753613712443</v>
      </c>
      <c r="P132" s="34">
        <f>SUM(P127:P131)</f>
        <v>772962190</v>
      </c>
      <c r="Q132" s="34">
        <f>SUM(Q127:Q131)</f>
        <v>963355321</v>
      </c>
      <c r="R132" s="34">
        <f>SUM(R127:R131)</f>
        <v>963355321</v>
      </c>
      <c r="S132" s="34">
        <f>SUM(S127:S131)</f>
        <v>378258840</v>
      </c>
      <c r="T132" s="39">
        <f t="shared" si="30"/>
        <v>0.39264727328993493</v>
      </c>
      <c r="U132" s="39">
        <f t="shared" si="31"/>
        <v>-0.50494852665432444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475015826</v>
      </c>
      <c r="E133" s="33">
        <v>475015826</v>
      </c>
      <c r="F133" s="33">
        <v>137292839</v>
      </c>
      <c r="G133" s="38">
        <f t="shared" si="24"/>
        <v>0.28902792598745963</v>
      </c>
      <c r="H133" s="33">
        <v>123795635</v>
      </c>
      <c r="I133" s="38">
        <f t="shared" si="25"/>
        <v>0.26061370637364828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261088474</v>
      </c>
      <c r="O133" s="38">
        <f t="shared" si="29"/>
        <v>0.54964163236110786</v>
      </c>
      <c r="P133" s="33">
        <v>274274273</v>
      </c>
      <c r="Q133" s="33">
        <v>506309603</v>
      </c>
      <c r="R133" s="33">
        <v>506309603</v>
      </c>
      <c r="S133" s="33">
        <v>136647968</v>
      </c>
      <c r="T133" s="38">
        <f t="shared" si="30"/>
        <v>0.26989013676677193</v>
      </c>
      <c r="U133" s="38">
        <f t="shared" si="31"/>
        <v>-0.54864291992854897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46618190</v>
      </c>
      <c r="E134" s="33">
        <v>46618190</v>
      </c>
      <c r="F134" s="33">
        <v>4725593</v>
      </c>
      <c r="G134" s="38">
        <f t="shared" si="24"/>
        <v>0.10136800678018602</v>
      </c>
      <c r="H134" s="33">
        <v>7522114</v>
      </c>
      <c r="I134" s="38">
        <f t="shared" si="25"/>
        <v>0.16135577121291067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12247707</v>
      </c>
      <c r="O134" s="38">
        <f t="shared" si="29"/>
        <v>0.26272377799309671</v>
      </c>
      <c r="P134" s="33">
        <v>13368539</v>
      </c>
      <c r="Q134" s="33">
        <v>44863561</v>
      </c>
      <c r="R134" s="33">
        <v>44863561</v>
      </c>
      <c r="S134" s="33">
        <v>6649568</v>
      </c>
      <c r="T134" s="38">
        <f t="shared" si="30"/>
        <v>0.14821757015676931</v>
      </c>
      <c r="U134" s="38">
        <f t="shared" si="31"/>
        <v>-0.43732714547191731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139738344</v>
      </c>
      <c r="E135" s="33">
        <v>139738344</v>
      </c>
      <c r="F135" s="33">
        <v>64385532</v>
      </c>
      <c r="G135" s="38">
        <f t="shared" si="24"/>
        <v>0.4607578003071226</v>
      </c>
      <c r="H135" s="33">
        <v>55768000</v>
      </c>
      <c r="I135" s="38">
        <f t="shared" si="25"/>
        <v>0.39908874260024146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120153532</v>
      </c>
      <c r="O135" s="38">
        <f t="shared" si="29"/>
        <v>0.85984654290736406</v>
      </c>
      <c r="P135" s="33">
        <v>102623689</v>
      </c>
      <c r="Q135" s="33">
        <v>131696517</v>
      </c>
      <c r="R135" s="33">
        <v>131696517</v>
      </c>
      <c r="S135" s="33">
        <v>48991377</v>
      </c>
      <c r="T135" s="38">
        <f t="shared" si="30"/>
        <v>0.3720020704875589</v>
      </c>
      <c r="U135" s="38">
        <f t="shared" si="31"/>
        <v>-0.45657771082464205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111018000</v>
      </c>
      <c r="E136" s="33">
        <v>111018000</v>
      </c>
      <c r="F136" s="33">
        <v>33320859</v>
      </c>
      <c r="G136" s="38">
        <f t="shared" si="24"/>
        <v>0.30013924768956385</v>
      </c>
      <c r="H136" s="33">
        <v>28329658</v>
      </c>
      <c r="I136" s="38">
        <f t="shared" si="25"/>
        <v>0.25518076347979607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61650517</v>
      </c>
      <c r="O136" s="38">
        <f t="shared" si="29"/>
        <v>0.55532001116935992</v>
      </c>
      <c r="P136" s="33">
        <v>78239659</v>
      </c>
      <c r="Q136" s="33">
        <v>77427384</v>
      </c>
      <c r="R136" s="33">
        <v>77427384</v>
      </c>
      <c r="S136" s="33">
        <v>4325518</v>
      </c>
      <c r="T136" s="38">
        <f t="shared" si="30"/>
        <v>5.5865480357698769E-2</v>
      </c>
      <c r="U136" s="38">
        <f t="shared" si="31"/>
        <v>-0.6379117910010319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772390360</v>
      </c>
      <c r="E137" s="34">
        <f>SUM(E133:E136)</f>
        <v>772390360</v>
      </c>
      <c r="F137" s="34">
        <f>SUM(F133:F136)</f>
        <v>239724823</v>
      </c>
      <c r="G137" s="39">
        <f t="shared" ref="G137:G170" si="32">IF(($D137     =0),0,($F137     /$D137     ))</f>
        <v>0.31036744554916507</v>
      </c>
      <c r="H137" s="34">
        <f>SUM(H133:H136)</f>
        <v>215415407</v>
      </c>
      <c r="I137" s="39">
        <f t="shared" ref="I137:I170" si="33">IF(($D137     =0),0,($H137     /$D137     ))</f>
        <v>0.27889447895232666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455140230</v>
      </c>
      <c r="O137" s="39">
        <f t="shared" ref="O137:O170" si="37">IF(($D137     =0),0,($N137     /$D137     ))</f>
        <v>0.58926192450149173</v>
      </c>
      <c r="P137" s="34">
        <f>SUM(P133:P136)</f>
        <v>468506160</v>
      </c>
      <c r="Q137" s="34">
        <f>SUM(Q133:Q136)</f>
        <v>760297065</v>
      </c>
      <c r="R137" s="34">
        <f>SUM(R133:R136)</f>
        <v>760297065</v>
      </c>
      <c r="S137" s="34">
        <f>SUM(S133:S136)</f>
        <v>196614431</v>
      </c>
      <c r="T137" s="39">
        <f t="shared" ref="T137:T170" si="38">IF(($Q137     =0),0,($S137     /$Q137     ))</f>
        <v>0.25860211758150087</v>
      </c>
      <c r="U137" s="39">
        <f t="shared" ref="U137:U170" si="39">IF(($P137     =0),0,(($H137     /$P137     )-1))</f>
        <v>-0.54020795158808577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57671195</v>
      </c>
      <c r="E138" s="33">
        <v>57671195</v>
      </c>
      <c r="F138" s="33">
        <v>10407941</v>
      </c>
      <c r="G138" s="38">
        <f t="shared" si="32"/>
        <v>0.18047035439442516</v>
      </c>
      <c r="H138" s="33">
        <v>16836223</v>
      </c>
      <c r="I138" s="38">
        <f t="shared" si="33"/>
        <v>0.29193469980984443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27244164</v>
      </c>
      <c r="O138" s="38">
        <f t="shared" si="37"/>
        <v>0.47240505420426959</v>
      </c>
      <c r="P138" s="33">
        <v>31717340</v>
      </c>
      <c r="Q138" s="33">
        <v>64779050</v>
      </c>
      <c r="R138" s="33">
        <v>64779050</v>
      </c>
      <c r="S138" s="33">
        <v>13967979</v>
      </c>
      <c r="T138" s="38">
        <f t="shared" si="38"/>
        <v>0.2156249435581411</v>
      </c>
      <c r="U138" s="38">
        <f t="shared" si="39"/>
        <v>-0.46917922499175535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118118529</v>
      </c>
      <c r="E139" s="33">
        <v>118118529</v>
      </c>
      <c r="F139" s="33">
        <v>29283746</v>
      </c>
      <c r="G139" s="38">
        <f t="shared" si="32"/>
        <v>0.24791830924342106</v>
      </c>
      <c r="H139" s="33">
        <v>32925131</v>
      </c>
      <c r="I139" s="38">
        <f t="shared" si="33"/>
        <v>0.27874653772567726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62208877</v>
      </c>
      <c r="O139" s="38">
        <f t="shared" si="37"/>
        <v>0.52666484696909832</v>
      </c>
      <c r="P139" s="33">
        <v>23690548</v>
      </c>
      <c r="Q139" s="33">
        <v>111692958</v>
      </c>
      <c r="R139" s="33">
        <v>111692958</v>
      </c>
      <c r="S139" s="33">
        <v>16925465</v>
      </c>
      <c r="T139" s="38">
        <f t="shared" si="38"/>
        <v>0.15153565008100153</v>
      </c>
      <c r="U139" s="38">
        <f t="shared" si="39"/>
        <v>0.38980031192186848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277841359</v>
      </c>
      <c r="E140" s="33">
        <v>277841359</v>
      </c>
      <c r="F140" s="33">
        <v>101725631</v>
      </c>
      <c r="G140" s="38">
        <f t="shared" si="32"/>
        <v>0.36612846757634815</v>
      </c>
      <c r="H140" s="33">
        <v>86319344</v>
      </c>
      <c r="I140" s="38">
        <f t="shared" si="33"/>
        <v>0.31067852644645322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188044975</v>
      </c>
      <c r="O140" s="38">
        <f t="shared" si="37"/>
        <v>0.67680699402280131</v>
      </c>
      <c r="P140" s="33">
        <v>220418702</v>
      </c>
      <c r="Q140" s="33">
        <v>267142265</v>
      </c>
      <c r="R140" s="33">
        <v>267142265</v>
      </c>
      <c r="S140" s="33">
        <v>115839833</v>
      </c>
      <c r="T140" s="38">
        <f t="shared" si="38"/>
        <v>0.43362600448117034</v>
      </c>
      <c r="U140" s="38">
        <f t="shared" si="39"/>
        <v>-0.60838466420149773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205124912</v>
      </c>
      <c r="E141" s="33">
        <v>205124912</v>
      </c>
      <c r="F141" s="33">
        <v>90058087</v>
      </c>
      <c r="G141" s="38">
        <f t="shared" si="32"/>
        <v>0.43904022247673163</v>
      </c>
      <c r="H141" s="33">
        <v>61487166</v>
      </c>
      <c r="I141" s="38">
        <f t="shared" si="33"/>
        <v>0.29975474651270051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151545253</v>
      </c>
      <c r="O141" s="38">
        <f t="shared" si="37"/>
        <v>0.7387949689894322</v>
      </c>
      <c r="P141" s="33">
        <v>176895516</v>
      </c>
      <c r="Q141" s="33">
        <v>198925778</v>
      </c>
      <c r="R141" s="33">
        <v>198925778</v>
      </c>
      <c r="S141" s="33">
        <v>84870306</v>
      </c>
      <c r="T141" s="38">
        <f t="shared" si="38"/>
        <v>0.42664307689675091</v>
      </c>
      <c r="U141" s="38">
        <f t="shared" si="39"/>
        <v>-0.65240969703268226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294393347</v>
      </c>
      <c r="E142" s="33">
        <v>294393347</v>
      </c>
      <c r="F142" s="33">
        <v>156732574</v>
      </c>
      <c r="G142" s="38">
        <f t="shared" si="32"/>
        <v>0.53239169837625444</v>
      </c>
      <c r="H142" s="33">
        <v>81267662</v>
      </c>
      <c r="I142" s="38">
        <f t="shared" si="33"/>
        <v>0.27605128590083255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238000236</v>
      </c>
      <c r="O142" s="38">
        <f t="shared" si="37"/>
        <v>0.80844298427708694</v>
      </c>
      <c r="P142" s="33">
        <v>230699429</v>
      </c>
      <c r="Q142" s="33">
        <v>277065079</v>
      </c>
      <c r="R142" s="33">
        <v>277065079</v>
      </c>
      <c r="S142" s="33">
        <v>77102366</v>
      </c>
      <c r="T142" s="38">
        <f t="shared" si="38"/>
        <v>0.27828251138065652</v>
      </c>
      <c r="U142" s="38">
        <f t="shared" si="39"/>
        <v>-0.64773357978272239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536634000</v>
      </c>
      <c r="E143" s="33">
        <v>536634000</v>
      </c>
      <c r="F143" s="33">
        <v>219885678</v>
      </c>
      <c r="G143" s="38">
        <f t="shared" si="32"/>
        <v>0.40974980713111731</v>
      </c>
      <c r="H143" s="33">
        <v>176816772</v>
      </c>
      <c r="I143" s="38">
        <f t="shared" si="33"/>
        <v>0.32949230201589913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396702450</v>
      </c>
      <c r="O143" s="38">
        <f t="shared" si="37"/>
        <v>0.73924210914701638</v>
      </c>
      <c r="P143" s="33">
        <v>228611841</v>
      </c>
      <c r="Q143" s="33">
        <v>510249000</v>
      </c>
      <c r="R143" s="33">
        <v>510249000</v>
      </c>
      <c r="S143" s="33">
        <v>-188604</v>
      </c>
      <c r="T143" s="38">
        <f t="shared" si="38"/>
        <v>-3.6963129766055396E-4</v>
      </c>
      <c r="U143" s="38">
        <f t="shared" si="39"/>
        <v>-0.22656336948006117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1489783342</v>
      </c>
      <c r="E144" s="34">
        <f>SUM(E138:E143)</f>
        <v>1489783342</v>
      </c>
      <c r="F144" s="34">
        <f>SUM(F138:F143)</f>
        <v>608093657</v>
      </c>
      <c r="G144" s="39">
        <f t="shared" si="32"/>
        <v>0.40817590038538637</v>
      </c>
      <c r="H144" s="34">
        <f>SUM(H138:H143)</f>
        <v>455652298</v>
      </c>
      <c r="I144" s="39">
        <f t="shared" si="33"/>
        <v>0.30585138466395873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1063745955</v>
      </c>
      <c r="O144" s="39">
        <f t="shared" si="37"/>
        <v>0.7140272850493451</v>
      </c>
      <c r="P144" s="34">
        <f>SUM(P138:P143)</f>
        <v>912033376</v>
      </c>
      <c r="Q144" s="34">
        <f>SUM(Q138:Q143)</f>
        <v>1429854130</v>
      </c>
      <c r="R144" s="34">
        <f>SUM(R138:R143)</f>
        <v>1429854130</v>
      </c>
      <c r="S144" s="34">
        <f>SUM(S138:S143)</f>
        <v>308517345</v>
      </c>
      <c r="T144" s="39">
        <f t="shared" si="38"/>
        <v>0.21576840499107416</v>
      </c>
      <c r="U144" s="39">
        <f t="shared" si="39"/>
        <v>-0.50039953581698748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214233708</v>
      </c>
      <c r="E145" s="33">
        <v>214233708</v>
      </c>
      <c r="F145" s="33">
        <v>85047067</v>
      </c>
      <c r="G145" s="38">
        <f t="shared" si="32"/>
        <v>0.39698265877001954</v>
      </c>
      <c r="H145" s="33">
        <v>69553545</v>
      </c>
      <c r="I145" s="38">
        <f t="shared" si="33"/>
        <v>0.32466200416976398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154600612</v>
      </c>
      <c r="O145" s="38">
        <f t="shared" si="37"/>
        <v>0.72164466293978347</v>
      </c>
      <c r="P145" s="33">
        <v>182052044</v>
      </c>
      <c r="Q145" s="33">
        <v>214004034</v>
      </c>
      <c r="R145" s="33">
        <v>214004034</v>
      </c>
      <c r="S145" s="33">
        <v>96378950</v>
      </c>
      <c r="T145" s="38">
        <f t="shared" si="38"/>
        <v>0.45036043572898254</v>
      </c>
      <c r="U145" s="38">
        <f t="shared" si="39"/>
        <v>-0.61794691522386858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82871344</v>
      </c>
      <c r="E146" s="33">
        <v>82871344</v>
      </c>
      <c r="F146" s="33">
        <v>61489157</v>
      </c>
      <c r="G146" s="38">
        <f t="shared" si="32"/>
        <v>0.74198334468908822</v>
      </c>
      <c r="H146" s="33">
        <v>35948679</v>
      </c>
      <c r="I146" s="38">
        <f t="shared" si="33"/>
        <v>0.4337890187952062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97437836</v>
      </c>
      <c r="O146" s="38">
        <f t="shared" si="37"/>
        <v>1.1757723634842945</v>
      </c>
      <c r="P146" s="33">
        <v>115229934</v>
      </c>
      <c r="Q146" s="33">
        <v>151337780</v>
      </c>
      <c r="R146" s="33">
        <v>151337780</v>
      </c>
      <c r="S146" s="33">
        <v>59630785</v>
      </c>
      <c r="T146" s="38">
        <f t="shared" si="38"/>
        <v>0.39402444650635154</v>
      </c>
      <c r="U146" s="38">
        <f t="shared" si="39"/>
        <v>-0.68802655914043997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142712811</v>
      </c>
      <c r="E147" s="33">
        <v>142712811</v>
      </c>
      <c r="F147" s="33">
        <v>62764912</v>
      </c>
      <c r="G147" s="38">
        <f t="shared" si="32"/>
        <v>0.43979872276498011</v>
      </c>
      <c r="H147" s="33">
        <v>35790435</v>
      </c>
      <c r="I147" s="38">
        <f t="shared" si="33"/>
        <v>0.25078642028850512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98555347</v>
      </c>
      <c r="O147" s="38">
        <f t="shared" si="37"/>
        <v>0.69058514305348517</v>
      </c>
      <c r="P147" s="33">
        <v>169750547</v>
      </c>
      <c r="Q147" s="33">
        <v>93020595</v>
      </c>
      <c r="R147" s="33">
        <v>93020595</v>
      </c>
      <c r="S147" s="33">
        <v>25855892</v>
      </c>
      <c r="T147" s="38">
        <f t="shared" si="38"/>
        <v>0.27795878966372983</v>
      </c>
      <c r="U147" s="38">
        <f t="shared" si="39"/>
        <v>-0.78915864701160576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36945186</v>
      </c>
      <c r="E148" s="33">
        <v>36945186</v>
      </c>
      <c r="F148" s="33">
        <v>25516414</v>
      </c>
      <c r="G148" s="38">
        <f t="shared" si="32"/>
        <v>0.69065598965992481</v>
      </c>
      <c r="H148" s="33">
        <v>13517317</v>
      </c>
      <c r="I148" s="38">
        <f t="shared" si="33"/>
        <v>0.36587492075422223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39033731</v>
      </c>
      <c r="O148" s="38">
        <f t="shared" si="37"/>
        <v>1.0565309104141472</v>
      </c>
      <c r="P148" s="33">
        <v>23882992</v>
      </c>
      <c r="Q148" s="33">
        <v>28594982</v>
      </c>
      <c r="R148" s="33">
        <v>28594982</v>
      </c>
      <c r="S148" s="33">
        <v>5356122</v>
      </c>
      <c r="T148" s="38">
        <f t="shared" si="38"/>
        <v>0.18730985737287753</v>
      </c>
      <c r="U148" s="38">
        <f t="shared" si="39"/>
        <v>-0.43401911284817241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19630881</v>
      </c>
      <c r="E149" s="33">
        <v>19630881</v>
      </c>
      <c r="F149" s="33">
        <v>4914249</v>
      </c>
      <c r="G149" s="38">
        <f t="shared" si="32"/>
        <v>0.25033257549673904</v>
      </c>
      <c r="H149" s="33">
        <v>6256148</v>
      </c>
      <c r="I149" s="38">
        <f t="shared" si="33"/>
        <v>0.31868911028496377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11170397</v>
      </c>
      <c r="O149" s="38">
        <f t="shared" si="37"/>
        <v>0.56902168578170287</v>
      </c>
      <c r="P149" s="33">
        <v>8380650</v>
      </c>
      <c r="Q149" s="33">
        <v>22375580</v>
      </c>
      <c r="R149" s="33">
        <v>22375580</v>
      </c>
      <c r="S149" s="33">
        <v>4016097</v>
      </c>
      <c r="T149" s="38">
        <f t="shared" si="38"/>
        <v>0.17948571612445352</v>
      </c>
      <c r="U149" s="38">
        <f t="shared" si="39"/>
        <v>-0.25350086210496803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496393930</v>
      </c>
      <c r="E150" s="34">
        <f>SUM(E145:E149)</f>
        <v>496393930</v>
      </c>
      <c r="F150" s="34">
        <f>SUM(F145:F149)</f>
        <v>239731799</v>
      </c>
      <c r="G150" s="39">
        <f t="shared" si="32"/>
        <v>0.48294667704740063</v>
      </c>
      <c r="H150" s="34">
        <f>SUM(H145:H149)</f>
        <v>161066124</v>
      </c>
      <c r="I150" s="39">
        <f t="shared" si="33"/>
        <v>0.32447238829048536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400797923</v>
      </c>
      <c r="O150" s="39">
        <f t="shared" si="37"/>
        <v>0.80741906533788599</v>
      </c>
      <c r="P150" s="34">
        <f>SUM(P145:P149)</f>
        <v>499296167</v>
      </c>
      <c r="Q150" s="34">
        <f>SUM(Q145:Q149)</f>
        <v>509332971</v>
      </c>
      <c r="R150" s="34">
        <f>SUM(R145:R149)</f>
        <v>509332971</v>
      </c>
      <c r="S150" s="34">
        <f>SUM(S145:S149)</f>
        <v>191237846</v>
      </c>
      <c r="T150" s="39">
        <f t="shared" si="38"/>
        <v>0.37546724223356825</v>
      </c>
      <c r="U150" s="39">
        <f t="shared" si="39"/>
        <v>-0.67741365817454791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181698440</v>
      </c>
      <c r="E151" s="33">
        <v>181698440</v>
      </c>
      <c r="F151" s="33">
        <v>66368223</v>
      </c>
      <c r="G151" s="38">
        <f t="shared" si="32"/>
        <v>0.36526578323952591</v>
      </c>
      <c r="H151" s="33">
        <v>52951660</v>
      </c>
      <c r="I151" s="38">
        <f t="shared" si="33"/>
        <v>0.29142605737286464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119319883</v>
      </c>
      <c r="O151" s="38">
        <f t="shared" si="37"/>
        <v>0.6566918406123905</v>
      </c>
      <c r="P151" s="33">
        <v>139189494</v>
      </c>
      <c r="Q151" s="33">
        <v>172206000</v>
      </c>
      <c r="R151" s="33">
        <v>172206000</v>
      </c>
      <c r="S151" s="33">
        <v>72273011</v>
      </c>
      <c r="T151" s="38">
        <f t="shared" si="38"/>
        <v>0.41968927331219585</v>
      </c>
      <c r="U151" s="38">
        <f t="shared" si="39"/>
        <v>-0.61957143115988345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707584500</v>
      </c>
      <c r="E152" s="33">
        <v>707584500</v>
      </c>
      <c r="F152" s="33">
        <v>204977521</v>
      </c>
      <c r="G152" s="38">
        <f t="shared" si="32"/>
        <v>0.28968627916524459</v>
      </c>
      <c r="H152" s="33">
        <v>149645446</v>
      </c>
      <c r="I152" s="38">
        <f t="shared" si="33"/>
        <v>0.2114877389202279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354622967</v>
      </c>
      <c r="O152" s="38">
        <f t="shared" si="37"/>
        <v>0.50117401808547246</v>
      </c>
      <c r="P152" s="33">
        <v>321053303</v>
      </c>
      <c r="Q152" s="33">
        <v>627518800</v>
      </c>
      <c r="R152" s="33">
        <v>627518800</v>
      </c>
      <c r="S152" s="33">
        <v>133013901</v>
      </c>
      <c r="T152" s="38">
        <f t="shared" si="38"/>
        <v>0.2119679936282387</v>
      </c>
      <c r="U152" s="38">
        <f t="shared" si="39"/>
        <v>-0.53389220854706487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84592580</v>
      </c>
      <c r="E153" s="33">
        <v>84592580</v>
      </c>
      <c r="F153" s="33">
        <v>55517527</v>
      </c>
      <c r="G153" s="38">
        <f t="shared" si="32"/>
        <v>0.65629310513995431</v>
      </c>
      <c r="H153" s="33">
        <v>9857846</v>
      </c>
      <c r="I153" s="38">
        <f t="shared" si="33"/>
        <v>0.11653322312666194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65375373</v>
      </c>
      <c r="O153" s="38">
        <f t="shared" si="37"/>
        <v>0.77282632826661635</v>
      </c>
      <c r="P153" s="33">
        <v>94132251</v>
      </c>
      <c r="Q153" s="33">
        <v>82643380</v>
      </c>
      <c r="R153" s="33">
        <v>82643380</v>
      </c>
      <c r="S153" s="33">
        <v>10315370</v>
      </c>
      <c r="T153" s="38">
        <f t="shared" si="38"/>
        <v>0.12481786199935191</v>
      </c>
      <c r="U153" s="38">
        <f t="shared" si="39"/>
        <v>-0.89527663584715511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126998279</v>
      </c>
      <c r="E154" s="33">
        <v>126998279</v>
      </c>
      <c r="F154" s="33">
        <v>13117685</v>
      </c>
      <c r="G154" s="38">
        <f t="shared" si="32"/>
        <v>0.10329025797270844</v>
      </c>
      <c r="H154" s="33">
        <v>32377797</v>
      </c>
      <c r="I154" s="38">
        <f t="shared" si="33"/>
        <v>0.25494673829398901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45495482</v>
      </c>
      <c r="O154" s="38">
        <f t="shared" si="37"/>
        <v>0.35823699626669742</v>
      </c>
      <c r="P154" s="33">
        <v>55909312</v>
      </c>
      <c r="Q154" s="33">
        <v>125999276</v>
      </c>
      <c r="R154" s="33">
        <v>125999276</v>
      </c>
      <c r="S154" s="33">
        <v>4691697</v>
      </c>
      <c r="T154" s="38">
        <f t="shared" si="38"/>
        <v>3.7235904434879452E-2</v>
      </c>
      <c r="U154" s="38">
        <f t="shared" si="39"/>
        <v>-0.42088722179231963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192418000</v>
      </c>
      <c r="E155" s="33">
        <v>192418000</v>
      </c>
      <c r="F155" s="33">
        <v>63196996</v>
      </c>
      <c r="G155" s="38">
        <f t="shared" si="32"/>
        <v>0.3284359883171013</v>
      </c>
      <c r="H155" s="33">
        <v>52225231</v>
      </c>
      <c r="I155" s="38">
        <f t="shared" si="33"/>
        <v>0.27141551725930008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115422227</v>
      </c>
      <c r="O155" s="38">
        <f t="shared" si="37"/>
        <v>0.59985150557640132</v>
      </c>
      <c r="P155" s="33">
        <v>106832240</v>
      </c>
      <c r="Q155" s="33">
        <v>182486000</v>
      </c>
      <c r="R155" s="33">
        <v>182486000</v>
      </c>
      <c r="S155" s="33">
        <v>45033490</v>
      </c>
      <c r="T155" s="38">
        <f t="shared" si="38"/>
        <v>0.24677778021327665</v>
      </c>
      <c r="U155" s="38">
        <f t="shared" si="39"/>
        <v>-0.51114728100805529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360825080</v>
      </c>
      <c r="E156" s="33">
        <v>360825080</v>
      </c>
      <c r="F156" s="33">
        <v>141986932</v>
      </c>
      <c r="G156" s="38">
        <f t="shared" si="32"/>
        <v>0.39350627179241532</v>
      </c>
      <c r="H156" s="33">
        <v>115689851</v>
      </c>
      <c r="I156" s="38">
        <f t="shared" si="33"/>
        <v>0.32062585837991087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257676783</v>
      </c>
      <c r="O156" s="38">
        <f t="shared" si="37"/>
        <v>0.71413213017232613</v>
      </c>
      <c r="P156" s="33">
        <v>237474787</v>
      </c>
      <c r="Q156" s="33">
        <v>347783614</v>
      </c>
      <c r="R156" s="33">
        <v>347783614</v>
      </c>
      <c r="S156" s="33">
        <v>96401708</v>
      </c>
      <c r="T156" s="38">
        <f t="shared" si="38"/>
        <v>0.27718875794993608</v>
      </c>
      <c r="U156" s="38">
        <f t="shared" si="39"/>
        <v>-0.51283312025878347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1654116879</v>
      </c>
      <c r="E157" s="34">
        <f>SUM(E151:E156)</f>
        <v>1654116879</v>
      </c>
      <c r="F157" s="34">
        <f>SUM(F151:F156)</f>
        <v>545164884</v>
      </c>
      <c r="G157" s="39">
        <f t="shared" si="32"/>
        <v>0.32958063055954101</v>
      </c>
      <c r="H157" s="34">
        <f>SUM(H151:H156)</f>
        <v>412747831</v>
      </c>
      <c r="I157" s="39">
        <f t="shared" si="33"/>
        <v>0.24952760971130869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957912715</v>
      </c>
      <c r="O157" s="39">
        <f t="shared" si="37"/>
        <v>0.57910824027084973</v>
      </c>
      <c r="P157" s="34">
        <f>SUM(P151:P156)</f>
        <v>954591387</v>
      </c>
      <c r="Q157" s="34">
        <f>SUM(Q151:Q156)</f>
        <v>1538637070</v>
      </c>
      <c r="R157" s="34">
        <f>SUM(R151:R156)</f>
        <v>1538637070</v>
      </c>
      <c r="S157" s="34">
        <f>SUM(S151:S156)</f>
        <v>361729177</v>
      </c>
      <c r="T157" s="39">
        <f t="shared" si="38"/>
        <v>0.23509714152408923</v>
      </c>
      <c r="U157" s="39">
        <f t="shared" si="39"/>
        <v>-0.5676183164640265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239754681</v>
      </c>
      <c r="E158" s="33">
        <v>239754681</v>
      </c>
      <c r="F158" s="33">
        <v>115832666</v>
      </c>
      <c r="G158" s="38">
        <f t="shared" si="32"/>
        <v>0.48312994564640011</v>
      </c>
      <c r="H158" s="33">
        <v>75611043</v>
      </c>
      <c r="I158" s="38">
        <f t="shared" si="33"/>
        <v>0.31536837022172676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191443709</v>
      </c>
      <c r="O158" s="38">
        <f t="shared" si="37"/>
        <v>0.79849831586812692</v>
      </c>
      <c r="P158" s="33">
        <v>132058578</v>
      </c>
      <c r="Q158" s="33">
        <v>247524696</v>
      </c>
      <c r="R158" s="33">
        <v>247524696</v>
      </c>
      <c r="S158" s="33">
        <v>102265107</v>
      </c>
      <c r="T158" s="38">
        <f t="shared" si="38"/>
        <v>0.41315112654456104</v>
      </c>
      <c r="U158" s="38">
        <f t="shared" si="39"/>
        <v>-0.427443153295199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648934090</v>
      </c>
      <c r="E159" s="33">
        <v>648934090</v>
      </c>
      <c r="F159" s="33">
        <v>132655192</v>
      </c>
      <c r="G159" s="38">
        <f t="shared" si="32"/>
        <v>0.20442013148053295</v>
      </c>
      <c r="H159" s="33">
        <v>153184136</v>
      </c>
      <c r="I159" s="38">
        <f t="shared" si="33"/>
        <v>0.2360549990523691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285839328</v>
      </c>
      <c r="O159" s="38">
        <f t="shared" si="37"/>
        <v>0.44047513053290205</v>
      </c>
      <c r="P159" s="33">
        <v>283614707</v>
      </c>
      <c r="Q159" s="33">
        <v>620193420</v>
      </c>
      <c r="R159" s="33">
        <v>620193420</v>
      </c>
      <c r="S159" s="33">
        <v>157508552</v>
      </c>
      <c r="T159" s="38">
        <f t="shared" si="38"/>
        <v>0.25396682215686844</v>
      </c>
      <c r="U159" s="38">
        <f t="shared" si="39"/>
        <v>-0.45988648606999072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195732882</v>
      </c>
      <c r="E160" s="33">
        <v>195732882</v>
      </c>
      <c r="F160" s="33">
        <v>89061078</v>
      </c>
      <c r="G160" s="38">
        <f t="shared" si="32"/>
        <v>0.45501336867864645</v>
      </c>
      <c r="H160" s="33">
        <v>58399501</v>
      </c>
      <c r="I160" s="38">
        <f t="shared" si="33"/>
        <v>0.29836326121228829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147460579</v>
      </c>
      <c r="O160" s="38">
        <f t="shared" si="37"/>
        <v>0.75337662989093468</v>
      </c>
      <c r="P160" s="33">
        <v>170998538</v>
      </c>
      <c r="Q160" s="33">
        <v>192976936</v>
      </c>
      <c r="R160" s="33">
        <v>192976936</v>
      </c>
      <c r="S160" s="33">
        <v>80618332</v>
      </c>
      <c r="T160" s="38">
        <f t="shared" si="38"/>
        <v>0.41776148834698051</v>
      </c>
      <c r="U160" s="38">
        <f t="shared" si="39"/>
        <v>-0.65847953039224227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127284065</v>
      </c>
      <c r="E161" s="33">
        <v>127284065</v>
      </c>
      <c r="F161" s="33">
        <v>63395466</v>
      </c>
      <c r="G161" s="38">
        <f t="shared" si="32"/>
        <v>0.49806286434990898</v>
      </c>
      <c r="H161" s="33">
        <v>34519961</v>
      </c>
      <c r="I161" s="38">
        <f t="shared" si="33"/>
        <v>0.27120410555712532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97915427</v>
      </c>
      <c r="O161" s="38">
        <f t="shared" si="37"/>
        <v>0.76926696990703436</v>
      </c>
      <c r="P161" s="33">
        <v>104894397</v>
      </c>
      <c r="Q161" s="33">
        <v>127871464</v>
      </c>
      <c r="R161" s="33">
        <v>127871464</v>
      </c>
      <c r="S161" s="33">
        <v>41156641</v>
      </c>
      <c r="T161" s="38">
        <f t="shared" si="38"/>
        <v>0.32185946506407404</v>
      </c>
      <c r="U161" s="38">
        <f t="shared" si="39"/>
        <v>-0.67090748421958135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189821605</v>
      </c>
      <c r="E162" s="33">
        <v>189821605</v>
      </c>
      <c r="F162" s="33">
        <v>58091567</v>
      </c>
      <c r="G162" s="38">
        <f t="shared" si="32"/>
        <v>0.30603242976477835</v>
      </c>
      <c r="H162" s="33">
        <v>46659786</v>
      </c>
      <c r="I162" s="38">
        <f t="shared" si="33"/>
        <v>0.24580861593705311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104751353</v>
      </c>
      <c r="O162" s="38">
        <f t="shared" si="37"/>
        <v>0.55184104570183146</v>
      </c>
      <c r="P162" s="33">
        <v>68050541</v>
      </c>
      <c r="Q162" s="33">
        <v>186097320</v>
      </c>
      <c r="R162" s="33">
        <v>186097320</v>
      </c>
      <c r="S162" s="33">
        <v>16838863</v>
      </c>
      <c r="T162" s="38">
        <f t="shared" si="38"/>
        <v>9.0484177848450476E-2</v>
      </c>
      <c r="U162" s="38">
        <f t="shared" si="39"/>
        <v>-0.31433629601857238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1401527323</v>
      </c>
      <c r="E163" s="34">
        <f>SUM(E158:E162)</f>
        <v>1401527323</v>
      </c>
      <c r="F163" s="34">
        <f>SUM(F158:F162)</f>
        <v>459035969</v>
      </c>
      <c r="G163" s="39">
        <f t="shared" si="32"/>
        <v>0.32752552266867224</v>
      </c>
      <c r="H163" s="34">
        <f>SUM(H158:H162)</f>
        <v>368374427</v>
      </c>
      <c r="I163" s="39">
        <f t="shared" si="33"/>
        <v>0.2628378490770244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827410396</v>
      </c>
      <c r="O163" s="39">
        <f t="shared" si="37"/>
        <v>0.59036337174569664</v>
      </c>
      <c r="P163" s="34">
        <f>SUM(P158:P162)</f>
        <v>759616761</v>
      </c>
      <c r="Q163" s="34">
        <f>SUM(Q158:Q162)</f>
        <v>1374663836</v>
      </c>
      <c r="R163" s="34">
        <f>SUM(R158:R162)</f>
        <v>1374663836</v>
      </c>
      <c r="S163" s="34">
        <f>SUM(S158:S162)</f>
        <v>398387495</v>
      </c>
      <c r="T163" s="39">
        <f t="shared" si="38"/>
        <v>0.28980721291048789</v>
      </c>
      <c r="U163" s="39">
        <f t="shared" si="39"/>
        <v>-0.5150522659412462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203377912</v>
      </c>
      <c r="E164" s="33">
        <v>203377912</v>
      </c>
      <c r="F164" s="33">
        <v>82075463</v>
      </c>
      <c r="G164" s="38">
        <f t="shared" si="32"/>
        <v>0.40356134150890488</v>
      </c>
      <c r="H164" s="33">
        <v>51591509</v>
      </c>
      <c r="I164" s="38">
        <f t="shared" si="33"/>
        <v>0.25367311765891276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133666972</v>
      </c>
      <c r="O164" s="38">
        <f t="shared" si="37"/>
        <v>0.65723445916781764</v>
      </c>
      <c r="P164" s="33">
        <v>137394559</v>
      </c>
      <c r="Q164" s="33">
        <v>203262416</v>
      </c>
      <c r="R164" s="33">
        <v>203262416</v>
      </c>
      <c r="S164" s="33">
        <v>54194526</v>
      </c>
      <c r="T164" s="38">
        <f t="shared" si="38"/>
        <v>0.26662344700261753</v>
      </c>
      <c r="U164" s="38">
        <f t="shared" si="39"/>
        <v>-0.62450107649459397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155343570</v>
      </c>
      <c r="E165" s="33">
        <v>155343570</v>
      </c>
      <c r="F165" s="33">
        <v>60009795</v>
      </c>
      <c r="G165" s="38">
        <f t="shared" si="32"/>
        <v>0.38630369444966406</v>
      </c>
      <c r="H165" s="33">
        <v>46076566</v>
      </c>
      <c r="I165" s="38">
        <f t="shared" si="33"/>
        <v>0.29661070619144392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106086361</v>
      </c>
      <c r="O165" s="38">
        <f t="shared" si="37"/>
        <v>0.68291440064110798</v>
      </c>
      <c r="P165" s="33">
        <v>67499404</v>
      </c>
      <c r="Q165" s="33">
        <v>155169923</v>
      </c>
      <c r="R165" s="33">
        <v>155169923</v>
      </c>
      <c r="S165" s="33">
        <v>9829713</v>
      </c>
      <c r="T165" s="38">
        <f t="shared" si="38"/>
        <v>6.3348056182253823E-2</v>
      </c>
      <c r="U165" s="38">
        <f t="shared" si="39"/>
        <v>-0.31737818010956065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74400843</v>
      </c>
      <c r="E166" s="33">
        <v>74400843</v>
      </c>
      <c r="F166" s="33">
        <v>32017942</v>
      </c>
      <c r="G166" s="38">
        <f t="shared" si="32"/>
        <v>0.4303438067227276</v>
      </c>
      <c r="H166" s="33">
        <v>22787239</v>
      </c>
      <c r="I166" s="38">
        <f t="shared" si="33"/>
        <v>0.30627662377427634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54805181</v>
      </c>
      <c r="O166" s="38">
        <f t="shared" si="37"/>
        <v>0.73662043049700388</v>
      </c>
      <c r="P166" s="33">
        <v>68871335</v>
      </c>
      <c r="Q166" s="33">
        <v>83806418</v>
      </c>
      <c r="R166" s="33">
        <v>83806418</v>
      </c>
      <c r="S166" s="33">
        <v>31620129</v>
      </c>
      <c r="T166" s="38">
        <f t="shared" si="38"/>
        <v>0.37729961206551033</v>
      </c>
      <c r="U166" s="38">
        <f t="shared" si="39"/>
        <v>-0.66913318872067751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192881028</v>
      </c>
      <c r="E167" s="33">
        <v>192881028</v>
      </c>
      <c r="F167" s="33">
        <v>69821510</v>
      </c>
      <c r="G167" s="38">
        <f t="shared" si="32"/>
        <v>0.36199262687463485</v>
      </c>
      <c r="H167" s="33">
        <v>59848682</v>
      </c>
      <c r="I167" s="38">
        <f t="shared" si="33"/>
        <v>0.31028807042650147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129670192</v>
      </c>
      <c r="O167" s="38">
        <f t="shared" si="37"/>
        <v>0.67228069730113638</v>
      </c>
      <c r="P167" s="33">
        <v>150274679</v>
      </c>
      <c r="Q167" s="33">
        <v>191340623</v>
      </c>
      <c r="R167" s="33">
        <v>191340623</v>
      </c>
      <c r="S167" s="33">
        <v>77553593</v>
      </c>
      <c r="T167" s="38">
        <f t="shared" si="38"/>
        <v>0.40531692530341557</v>
      </c>
      <c r="U167" s="38">
        <f t="shared" si="39"/>
        <v>-0.60173808123722561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404553245</v>
      </c>
      <c r="E168" s="33">
        <v>404553245</v>
      </c>
      <c r="F168" s="33">
        <v>162306158</v>
      </c>
      <c r="G168" s="38">
        <f t="shared" si="32"/>
        <v>0.4011985072570608</v>
      </c>
      <c r="H168" s="33">
        <v>130751578</v>
      </c>
      <c r="I168" s="38">
        <f t="shared" si="33"/>
        <v>0.32319992390618446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293057736</v>
      </c>
      <c r="O168" s="38">
        <f t="shared" si="37"/>
        <v>0.72439843116324532</v>
      </c>
      <c r="P168" s="33">
        <v>326383316</v>
      </c>
      <c r="Q168" s="33">
        <v>391886717</v>
      </c>
      <c r="R168" s="33">
        <v>391886717</v>
      </c>
      <c r="S168" s="33">
        <v>157774183</v>
      </c>
      <c r="T168" s="38">
        <f t="shared" si="38"/>
        <v>0.40260150741470524</v>
      </c>
      <c r="U168" s="38">
        <f t="shared" si="39"/>
        <v>-0.59939258047123956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1030556598</v>
      </c>
      <c r="E169" s="34">
        <f>SUM(E164:E168)</f>
        <v>1030556598</v>
      </c>
      <c r="F169" s="34">
        <f>SUM(F164:F168)</f>
        <v>406230868</v>
      </c>
      <c r="G169" s="39">
        <f t="shared" si="32"/>
        <v>0.39418588827471657</v>
      </c>
      <c r="H169" s="34">
        <f>SUM(H164:H168)</f>
        <v>311055574</v>
      </c>
      <c r="I169" s="39">
        <f t="shared" si="33"/>
        <v>0.30183259667995449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717286442</v>
      </c>
      <c r="O169" s="39">
        <f t="shared" si="37"/>
        <v>0.69601848495467111</v>
      </c>
      <c r="P169" s="34">
        <f>SUM(P164:P168)</f>
        <v>750423293</v>
      </c>
      <c r="Q169" s="34">
        <f>SUM(Q164:Q168)</f>
        <v>1025466097</v>
      </c>
      <c r="R169" s="34">
        <f>SUM(R164:R168)</f>
        <v>1025466097</v>
      </c>
      <c r="S169" s="34">
        <f>SUM(S164:S168)</f>
        <v>330972144</v>
      </c>
      <c r="T169" s="39">
        <f t="shared" si="38"/>
        <v>0.32275288765592414</v>
      </c>
      <c r="U169" s="39">
        <f t="shared" si="39"/>
        <v>-0.58549317844802029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29079299583</v>
      </c>
      <c r="E170" s="34">
        <f>SUM(E105,E107:E111,E113:E120,E122:E125,E127:E131,E133:E136,E138:E143,E145:E149,E151:E156,E158:E162,E164:E168)</f>
        <v>28877299582</v>
      </c>
      <c r="F170" s="34">
        <f>SUM(F105,F107:F111,F113:F120,F122:F125,F127:F131,F133:F136,F138:F143,F145:F149,F151:F156,F158:F162,F164:F168)</f>
        <v>9512698605</v>
      </c>
      <c r="G170" s="39">
        <f t="shared" si="32"/>
        <v>0.3271295643778574</v>
      </c>
      <c r="H170" s="34">
        <f>SUM(H105,H107:H111,H113:H120,H122:H125,H127:H131,H133:H136,H138:H143,H145:H149,H151:H156,H158:H162,H164:H168)</f>
        <v>9430152464</v>
      </c>
      <c r="I170" s="39">
        <f t="shared" si="33"/>
        <v>0.32429090793895687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18942851069</v>
      </c>
      <c r="O170" s="39">
        <f t="shared" si="37"/>
        <v>0.65142047231681421</v>
      </c>
      <c r="P170" s="34">
        <f>SUM(P105,P107:P111,P113:P120,P122:P125,P127:P131,P133:P136,P138:P143,P145:P149,P151:P156,P158:P162,P164:P168)</f>
        <v>19820216482</v>
      </c>
      <c r="Q170" s="34">
        <f>SUM(Q105,Q107:Q111,Q113:Q120,Q122:Q125,Q127:Q131,Q133:Q136,Q138:Q143,Q145:Q149,Q151:Q156,Q158:Q162,Q164:Q168)</f>
        <v>27613313819</v>
      </c>
      <c r="R170" s="34">
        <f>SUM(R105,R107:R111,R113:R120,R122:R125,R127:R131,R133:R136,R138:R143,R145:R149,R151:R156,R158:R162,R164:R168)</f>
        <v>27613313819</v>
      </c>
      <c r="S170" s="34">
        <f>SUM(S105,S107:S111,S113:S120,S122:S125,S127:S131,S133:S136,S138:S143,S145:S149,S151:S156,S158:S162,S164:S168)</f>
        <v>8812868184</v>
      </c>
      <c r="T170" s="39">
        <f t="shared" si="38"/>
        <v>0.31915286378761593</v>
      </c>
      <c r="U170" s="39">
        <f t="shared" si="39"/>
        <v>-0.52421546593277013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520141536</v>
      </c>
      <c r="E173" s="33">
        <v>520141536</v>
      </c>
      <c r="F173" s="33">
        <v>164329530</v>
      </c>
      <c r="G173" s="38">
        <f t="shared" ref="G173:G205" si="40">IF(($D173     =0),0,($F173     /$D173     ))</f>
        <v>0.31593233500198686</v>
      </c>
      <c r="H173" s="33">
        <v>139957661</v>
      </c>
      <c r="I173" s="38">
        <f t="shared" ref="I173:I205" si="41">IF(($D173     =0),0,($H173     /$D173     ))</f>
        <v>0.26907610969949536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304287191</v>
      </c>
      <c r="O173" s="38">
        <f t="shared" ref="O173:O205" si="45">IF(($D173     =0),0,($N173     /$D173     ))</f>
        <v>0.58500844470148217</v>
      </c>
      <c r="P173" s="33">
        <v>240119498</v>
      </c>
      <c r="Q173" s="33">
        <v>515260410</v>
      </c>
      <c r="R173" s="33">
        <v>515260410</v>
      </c>
      <c r="S173" s="33">
        <v>196131089</v>
      </c>
      <c r="T173" s="38">
        <f t="shared" ref="T173:T205" si="46">IF(($Q173     =0),0,($S173     /$Q173     ))</f>
        <v>0.38064459289624059</v>
      </c>
      <c r="U173" s="38">
        <f t="shared" ref="U173:U205" si="47">IF(($P173     =0),0,(($H173     /$P173     )-1))</f>
        <v>-0.41713329335712668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362832709</v>
      </c>
      <c r="E174" s="33">
        <v>362832709</v>
      </c>
      <c r="F174" s="33">
        <v>132550292</v>
      </c>
      <c r="G174" s="38">
        <f t="shared" si="40"/>
        <v>0.36532068006029744</v>
      </c>
      <c r="H174" s="33">
        <v>110971850</v>
      </c>
      <c r="I174" s="38">
        <f t="shared" si="41"/>
        <v>0.30584852811602498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243522142</v>
      </c>
      <c r="O174" s="38">
        <f t="shared" si="45"/>
        <v>0.67116920817632242</v>
      </c>
      <c r="P174" s="33">
        <v>274266977</v>
      </c>
      <c r="Q174" s="33">
        <v>367066645</v>
      </c>
      <c r="R174" s="33">
        <v>367066645</v>
      </c>
      <c r="S174" s="33">
        <v>133209465</v>
      </c>
      <c r="T174" s="38">
        <f t="shared" si="46"/>
        <v>0.36290266853312153</v>
      </c>
      <c r="U174" s="38">
        <f t="shared" si="47"/>
        <v>-0.59538748990550183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575470357</v>
      </c>
      <c r="E175" s="33">
        <v>575470357</v>
      </c>
      <c r="F175" s="33">
        <v>375631772</v>
      </c>
      <c r="G175" s="38">
        <f t="shared" si="40"/>
        <v>0.65273869875455637</v>
      </c>
      <c r="H175" s="33">
        <v>227495601</v>
      </c>
      <c r="I175" s="38">
        <f t="shared" si="41"/>
        <v>0.39532114596825357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603127373</v>
      </c>
      <c r="O175" s="38">
        <f t="shared" si="45"/>
        <v>1.04805984472281</v>
      </c>
      <c r="P175" s="33">
        <v>956725869</v>
      </c>
      <c r="Q175" s="33">
        <v>552811982</v>
      </c>
      <c r="R175" s="33">
        <v>552811982</v>
      </c>
      <c r="S175" s="33">
        <v>601257822</v>
      </c>
      <c r="T175" s="38">
        <f t="shared" si="46"/>
        <v>1.0876352929701876</v>
      </c>
      <c r="U175" s="38">
        <f t="shared" si="47"/>
        <v>-0.76221443532431543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356872411</v>
      </c>
      <c r="E176" s="33">
        <v>356872411</v>
      </c>
      <c r="F176" s="33">
        <v>112908917</v>
      </c>
      <c r="G176" s="38">
        <f t="shared" si="40"/>
        <v>0.31638454954703688</v>
      </c>
      <c r="H176" s="33">
        <v>184255596</v>
      </c>
      <c r="I176" s="38">
        <f t="shared" si="41"/>
        <v>0.51630664159129969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297164513</v>
      </c>
      <c r="O176" s="38">
        <f t="shared" si="45"/>
        <v>0.83269119113833656</v>
      </c>
      <c r="P176" s="33">
        <v>231538786</v>
      </c>
      <c r="Q176" s="33">
        <v>356837282</v>
      </c>
      <c r="R176" s="33">
        <v>356837282</v>
      </c>
      <c r="S176" s="33">
        <v>117123157</v>
      </c>
      <c r="T176" s="38">
        <f t="shared" si="46"/>
        <v>0.32822567289927962</v>
      </c>
      <c r="U176" s="38">
        <f t="shared" si="47"/>
        <v>-0.20421282678747399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268503609</v>
      </c>
      <c r="E177" s="33">
        <v>268503609</v>
      </c>
      <c r="F177" s="33">
        <v>78952035</v>
      </c>
      <c r="G177" s="38">
        <f t="shared" si="40"/>
        <v>0.2940445951324252</v>
      </c>
      <c r="H177" s="33">
        <v>80464109</v>
      </c>
      <c r="I177" s="38">
        <f t="shared" si="41"/>
        <v>0.29967607995913381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159416144</v>
      </c>
      <c r="O177" s="38">
        <f t="shared" si="45"/>
        <v>0.59372067509155901</v>
      </c>
      <c r="P177" s="33">
        <v>181410266</v>
      </c>
      <c r="Q177" s="33">
        <v>258715051</v>
      </c>
      <c r="R177" s="33">
        <v>258715051</v>
      </c>
      <c r="S177" s="33">
        <v>91799290</v>
      </c>
      <c r="T177" s="38">
        <f t="shared" si="46"/>
        <v>0.3548277908269048</v>
      </c>
      <c r="U177" s="38">
        <f t="shared" si="47"/>
        <v>-0.55645228478966013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1312472244</v>
      </c>
      <c r="E178" s="33">
        <v>1312472244</v>
      </c>
      <c r="F178" s="33">
        <v>438393304</v>
      </c>
      <c r="G178" s="38">
        <f t="shared" si="40"/>
        <v>0.33402100959020359</v>
      </c>
      <c r="H178" s="33">
        <v>2796428</v>
      </c>
      <c r="I178" s="38">
        <f t="shared" si="41"/>
        <v>2.130656867437724E-3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441189732</v>
      </c>
      <c r="O178" s="38">
        <f t="shared" si="45"/>
        <v>0.33615166645764127</v>
      </c>
      <c r="P178" s="33">
        <v>452742733</v>
      </c>
      <c r="Q178" s="33">
        <v>1153075876</v>
      </c>
      <c r="R178" s="33">
        <v>1153075876</v>
      </c>
      <c r="S178" s="33">
        <v>448851033</v>
      </c>
      <c r="T178" s="38">
        <f t="shared" si="46"/>
        <v>0.38926409123834621</v>
      </c>
      <c r="U178" s="38">
        <f t="shared" si="47"/>
        <v>-0.99382336193124499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3396292866</v>
      </c>
      <c r="E179" s="34">
        <f>SUM(E173:E178)</f>
        <v>3396292866</v>
      </c>
      <c r="F179" s="34">
        <f>SUM(F173:F178)</f>
        <v>1302765850</v>
      </c>
      <c r="G179" s="39">
        <f t="shared" si="40"/>
        <v>0.3835846616885954</v>
      </c>
      <c r="H179" s="34">
        <f>SUM(H173:H178)</f>
        <v>745941245</v>
      </c>
      <c r="I179" s="39">
        <f t="shared" si="41"/>
        <v>0.21963395809223479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2048707095</v>
      </c>
      <c r="O179" s="39">
        <f t="shared" si="45"/>
        <v>0.60321861978083013</v>
      </c>
      <c r="P179" s="34">
        <f>SUM(P173:P178)</f>
        <v>2336804129</v>
      </c>
      <c r="Q179" s="34">
        <f>SUM(Q173:Q178)</f>
        <v>3203767246</v>
      </c>
      <c r="R179" s="34">
        <f>SUM(R173:R178)</f>
        <v>3203767246</v>
      </c>
      <c r="S179" s="34">
        <f>SUM(S173:S178)</f>
        <v>1588371856</v>
      </c>
      <c r="T179" s="39">
        <f t="shared" si="46"/>
        <v>0.49578253788040633</v>
      </c>
      <c r="U179" s="39">
        <f t="shared" si="47"/>
        <v>-0.68078572108685287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372175928</v>
      </c>
      <c r="E180" s="33">
        <v>372175928</v>
      </c>
      <c r="F180" s="33">
        <v>73565093</v>
      </c>
      <c r="G180" s="38">
        <f t="shared" si="40"/>
        <v>0.19766214702633858</v>
      </c>
      <c r="H180" s="33">
        <v>51181419</v>
      </c>
      <c r="I180" s="38">
        <f t="shared" si="41"/>
        <v>0.13751942334110334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124746512</v>
      </c>
      <c r="O180" s="38">
        <f t="shared" si="45"/>
        <v>0.33518157036744195</v>
      </c>
      <c r="P180" s="33">
        <v>16132476</v>
      </c>
      <c r="Q180" s="33">
        <v>165076000</v>
      </c>
      <c r="R180" s="33">
        <v>165076000</v>
      </c>
      <c r="S180" s="33">
        <v>3421459</v>
      </c>
      <c r="T180" s="38">
        <f t="shared" si="46"/>
        <v>2.072656836850905E-2</v>
      </c>
      <c r="U180" s="38">
        <f t="shared" si="47"/>
        <v>2.1725705961068842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121615017</v>
      </c>
      <c r="E181" s="33">
        <v>131406758</v>
      </c>
      <c r="F181" s="33">
        <v>36959241</v>
      </c>
      <c r="G181" s="38">
        <f t="shared" si="40"/>
        <v>0.30390359605014899</v>
      </c>
      <c r="H181" s="33">
        <v>30233091</v>
      </c>
      <c r="I181" s="38">
        <f t="shared" si="41"/>
        <v>0.24859669262719422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67192332</v>
      </c>
      <c r="O181" s="38">
        <f t="shared" si="45"/>
        <v>0.55250028867734324</v>
      </c>
      <c r="P181" s="33">
        <v>71209684</v>
      </c>
      <c r="Q181" s="33">
        <v>169438756</v>
      </c>
      <c r="R181" s="33">
        <v>169438756</v>
      </c>
      <c r="S181" s="33">
        <v>37264980</v>
      </c>
      <c r="T181" s="38">
        <f t="shared" si="46"/>
        <v>0.21993185549591734</v>
      </c>
      <c r="U181" s="38">
        <f t="shared" si="47"/>
        <v>-0.57543568091104014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127626856</v>
      </c>
      <c r="E182" s="33">
        <v>127626856</v>
      </c>
      <c r="F182" s="33">
        <v>38765517</v>
      </c>
      <c r="G182" s="38">
        <f t="shared" si="40"/>
        <v>0.30374106371467774</v>
      </c>
      <c r="H182" s="33">
        <v>34519268</v>
      </c>
      <c r="I182" s="38">
        <f t="shared" si="41"/>
        <v>0.27047025274993847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73284785</v>
      </c>
      <c r="O182" s="38">
        <f t="shared" si="45"/>
        <v>0.57421131646461621</v>
      </c>
      <c r="P182" s="33">
        <v>64833609</v>
      </c>
      <c r="Q182" s="33">
        <v>121099296</v>
      </c>
      <c r="R182" s="33">
        <v>121099296</v>
      </c>
      <c r="S182" s="33">
        <v>32419817</v>
      </c>
      <c r="T182" s="38">
        <f t="shared" si="46"/>
        <v>0.26771267935364379</v>
      </c>
      <c r="U182" s="38">
        <f t="shared" si="47"/>
        <v>-0.46757139495350319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456976992</v>
      </c>
      <c r="E183" s="33">
        <v>482976992</v>
      </c>
      <c r="F183" s="33">
        <v>175354691</v>
      </c>
      <c r="G183" s="38">
        <f t="shared" si="40"/>
        <v>0.38372761445285192</v>
      </c>
      <c r="H183" s="33">
        <v>147986699</v>
      </c>
      <c r="I183" s="38">
        <f t="shared" si="41"/>
        <v>0.32383840235002465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323341390</v>
      </c>
      <c r="O183" s="38">
        <f t="shared" si="45"/>
        <v>0.70756601680287656</v>
      </c>
      <c r="P183" s="33">
        <v>401552611</v>
      </c>
      <c r="Q183" s="33">
        <v>446729980</v>
      </c>
      <c r="R183" s="33">
        <v>446729980</v>
      </c>
      <c r="S183" s="33">
        <v>212557035</v>
      </c>
      <c r="T183" s="38">
        <f t="shared" si="46"/>
        <v>0.47580651515709782</v>
      </c>
      <c r="U183" s="38">
        <f t="shared" si="47"/>
        <v>-0.63146373614290852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224285948</v>
      </c>
      <c r="E184" s="33">
        <v>224285948</v>
      </c>
      <c r="F184" s="33">
        <v>12621226</v>
      </c>
      <c r="G184" s="38">
        <f t="shared" si="40"/>
        <v>5.6272923527068225E-2</v>
      </c>
      <c r="H184" s="33">
        <v>331494682</v>
      </c>
      <c r="I184" s="38">
        <f t="shared" si="41"/>
        <v>1.4780002267462606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344115908</v>
      </c>
      <c r="O184" s="38">
        <f t="shared" si="45"/>
        <v>1.5342731502733287</v>
      </c>
      <c r="P184" s="33">
        <v>16863293</v>
      </c>
      <c r="Q184" s="33">
        <v>229175808</v>
      </c>
      <c r="R184" s="33">
        <v>229175808</v>
      </c>
      <c r="S184" s="33">
        <v>8414282</v>
      </c>
      <c r="T184" s="38">
        <f t="shared" si="46"/>
        <v>3.6715402351717684E-2</v>
      </c>
      <c r="U184" s="38">
        <f t="shared" si="47"/>
        <v>18.657766843047796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1302680741</v>
      </c>
      <c r="E185" s="34">
        <f>SUM(E180:E184)</f>
        <v>1338472482</v>
      </c>
      <c r="F185" s="34">
        <f>SUM(F180:F184)</f>
        <v>337265768</v>
      </c>
      <c r="G185" s="39">
        <f t="shared" si="40"/>
        <v>0.25890132354386286</v>
      </c>
      <c r="H185" s="34">
        <f>SUM(H180:H184)</f>
        <v>595415159</v>
      </c>
      <c r="I185" s="39">
        <f t="shared" si="41"/>
        <v>0.45706913463918325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932680927</v>
      </c>
      <c r="O185" s="39">
        <f t="shared" si="45"/>
        <v>0.71597045818304605</v>
      </c>
      <c r="P185" s="34">
        <f>SUM(P180:P184)</f>
        <v>570591673</v>
      </c>
      <c r="Q185" s="34">
        <f>SUM(Q180:Q184)</f>
        <v>1131519840</v>
      </c>
      <c r="R185" s="34">
        <f>SUM(R180:R184)</f>
        <v>1131519840</v>
      </c>
      <c r="S185" s="34">
        <f>SUM(S180:S184)</f>
        <v>294077573</v>
      </c>
      <c r="T185" s="39">
        <f t="shared" si="46"/>
        <v>0.25989608189282831</v>
      </c>
      <c r="U185" s="39">
        <f t="shared" si="47"/>
        <v>4.35048164469094E-2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243375582</v>
      </c>
      <c r="E186" s="33">
        <v>243375582</v>
      </c>
      <c r="F186" s="33">
        <v>111629325</v>
      </c>
      <c r="G186" s="38">
        <f t="shared" si="40"/>
        <v>0.45867101408718974</v>
      </c>
      <c r="H186" s="33">
        <v>71143173</v>
      </c>
      <c r="I186" s="38">
        <f t="shared" si="41"/>
        <v>0.29231845041874416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182772498</v>
      </c>
      <c r="O186" s="38">
        <f t="shared" si="45"/>
        <v>0.75098946450593385</v>
      </c>
      <c r="P186" s="33">
        <v>215823284</v>
      </c>
      <c r="Q186" s="33">
        <v>238343830</v>
      </c>
      <c r="R186" s="33">
        <v>238343830</v>
      </c>
      <c r="S186" s="33">
        <v>103458969</v>
      </c>
      <c r="T186" s="38">
        <f t="shared" si="46"/>
        <v>0.43407445873467754</v>
      </c>
      <c r="U186" s="38">
        <f t="shared" si="47"/>
        <v>-0.67036377316916373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233378292</v>
      </c>
      <c r="E187" s="33">
        <v>233378292</v>
      </c>
      <c r="F187" s="33">
        <v>74253035</v>
      </c>
      <c r="G187" s="38">
        <f t="shared" si="40"/>
        <v>0.31816598863445278</v>
      </c>
      <c r="H187" s="33">
        <v>59479054</v>
      </c>
      <c r="I187" s="38">
        <f t="shared" si="41"/>
        <v>0.25486112478704748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133732089</v>
      </c>
      <c r="O187" s="38">
        <f t="shared" si="45"/>
        <v>0.57302711342150026</v>
      </c>
      <c r="P187" s="33">
        <v>100914710</v>
      </c>
      <c r="Q187" s="33">
        <v>201861893</v>
      </c>
      <c r="R187" s="33">
        <v>201861893</v>
      </c>
      <c r="S187" s="33">
        <v>87796585</v>
      </c>
      <c r="T187" s="38">
        <f t="shared" si="46"/>
        <v>0.43493392286774996</v>
      </c>
      <c r="U187" s="38">
        <f t="shared" si="47"/>
        <v>-0.41060075384450889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1918774050</v>
      </c>
      <c r="E188" s="33">
        <v>1918774050</v>
      </c>
      <c r="F188" s="33">
        <v>609260932</v>
      </c>
      <c r="G188" s="38">
        <f t="shared" si="40"/>
        <v>0.31752614748985164</v>
      </c>
      <c r="H188" s="33">
        <v>548900391</v>
      </c>
      <c r="I188" s="38">
        <f t="shared" si="41"/>
        <v>0.28606827937870016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1158161323</v>
      </c>
      <c r="O188" s="38">
        <f t="shared" si="45"/>
        <v>0.6035944268685518</v>
      </c>
      <c r="P188" s="33">
        <v>1125316907</v>
      </c>
      <c r="Q188" s="33">
        <v>1865912365</v>
      </c>
      <c r="R188" s="33">
        <v>1865912365</v>
      </c>
      <c r="S188" s="33">
        <v>541178589</v>
      </c>
      <c r="T188" s="38">
        <f t="shared" si="46"/>
        <v>0.29003430126258906</v>
      </c>
      <c r="U188" s="38">
        <f t="shared" si="47"/>
        <v>-0.51222594489998186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455236432</v>
      </c>
      <c r="E189" s="33">
        <v>455236432</v>
      </c>
      <c r="F189" s="33">
        <v>128832309</v>
      </c>
      <c r="G189" s="38">
        <f t="shared" si="40"/>
        <v>0.28300087590529222</v>
      </c>
      <c r="H189" s="33">
        <v>92550239</v>
      </c>
      <c r="I189" s="38">
        <f t="shared" si="41"/>
        <v>0.20330147697845061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221382548</v>
      </c>
      <c r="O189" s="38">
        <f t="shared" si="45"/>
        <v>0.48630235288374285</v>
      </c>
      <c r="P189" s="33">
        <v>279417236</v>
      </c>
      <c r="Q189" s="33">
        <v>364554477</v>
      </c>
      <c r="R189" s="33">
        <v>364554477</v>
      </c>
      <c r="S189" s="33">
        <v>15871295</v>
      </c>
      <c r="T189" s="38">
        <f t="shared" si="46"/>
        <v>4.3536140690435134E-2</v>
      </c>
      <c r="U189" s="38">
        <f t="shared" si="47"/>
        <v>-0.66877405157640313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354766000</v>
      </c>
      <c r="E190" s="33">
        <v>354766000</v>
      </c>
      <c r="F190" s="33">
        <v>138622110</v>
      </c>
      <c r="G190" s="38">
        <f t="shared" si="40"/>
        <v>0.39074237666518213</v>
      </c>
      <c r="H190" s="33">
        <v>124647815</v>
      </c>
      <c r="I190" s="38">
        <f t="shared" si="41"/>
        <v>0.35135220116922139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263269925</v>
      </c>
      <c r="O190" s="38">
        <f t="shared" si="45"/>
        <v>0.74209457783440347</v>
      </c>
      <c r="P190" s="33">
        <v>179022769</v>
      </c>
      <c r="Q190" s="33">
        <v>339146000</v>
      </c>
      <c r="R190" s="33">
        <v>339146000</v>
      </c>
      <c r="S190" s="33">
        <v>46524688</v>
      </c>
      <c r="T190" s="38">
        <f t="shared" si="46"/>
        <v>0.13718188626727132</v>
      </c>
      <c r="U190" s="38">
        <f t="shared" si="47"/>
        <v>-0.30373205768032785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3205530356</v>
      </c>
      <c r="E191" s="34">
        <f>SUM(E186:E190)</f>
        <v>3205530356</v>
      </c>
      <c r="F191" s="34">
        <f>SUM(F186:F190)</f>
        <v>1062597711</v>
      </c>
      <c r="G191" s="39">
        <f t="shared" si="40"/>
        <v>0.33148889356516831</v>
      </c>
      <c r="H191" s="34">
        <f>SUM(H186:H190)</f>
        <v>896720672</v>
      </c>
      <c r="I191" s="39">
        <f t="shared" si="41"/>
        <v>0.27974175016672342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1959318383</v>
      </c>
      <c r="O191" s="39">
        <f t="shared" si="45"/>
        <v>0.61123064373189173</v>
      </c>
      <c r="P191" s="34">
        <f>SUM(P186:P190)</f>
        <v>1900494906</v>
      </c>
      <c r="Q191" s="34">
        <f>SUM(Q186:Q190)</f>
        <v>3009818565</v>
      </c>
      <c r="R191" s="34">
        <f>SUM(R186:R190)</f>
        <v>3009818565</v>
      </c>
      <c r="S191" s="34">
        <f>SUM(S186:S190)</f>
        <v>794830126</v>
      </c>
      <c r="T191" s="39">
        <f t="shared" si="46"/>
        <v>0.264079082786839</v>
      </c>
      <c r="U191" s="39">
        <f t="shared" si="47"/>
        <v>-0.5281646537599296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131319372</v>
      </c>
      <c r="E192" s="33">
        <v>131319372</v>
      </c>
      <c r="F192" s="33">
        <v>23542141</v>
      </c>
      <c r="G192" s="38">
        <f t="shared" si="40"/>
        <v>0.17927393834932442</v>
      </c>
      <c r="H192" s="33">
        <v>31826299</v>
      </c>
      <c r="I192" s="38">
        <f t="shared" si="41"/>
        <v>0.2423579896498439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55368440</v>
      </c>
      <c r="O192" s="38">
        <f t="shared" si="45"/>
        <v>0.42163192799916832</v>
      </c>
      <c r="P192" s="33">
        <v>54732913</v>
      </c>
      <c r="Q192" s="33">
        <v>122146596</v>
      </c>
      <c r="R192" s="33">
        <v>122146596</v>
      </c>
      <c r="S192" s="33">
        <v>27395109</v>
      </c>
      <c r="T192" s="38">
        <f t="shared" si="46"/>
        <v>0.22428057675876617</v>
      </c>
      <c r="U192" s="38">
        <f t="shared" si="47"/>
        <v>-0.41851625912912771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293810261</v>
      </c>
      <c r="E193" s="33">
        <v>293810261</v>
      </c>
      <c r="F193" s="33">
        <v>102126304</v>
      </c>
      <c r="G193" s="38">
        <f t="shared" si="40"/>
        <v>0.34759270711787699</v>
      </c>
      <c r="H193" s="33">
        <v>145004961</v>
      </c>
      <c r="I193" s="38">
        <f t="shared" si="41"/>
        <v>0.49353266460629158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247131265</v>
      </c>
      <c r="O193" s="38">
        <f t="shared" si="45"/>
        <v>0.84112537172416857</v>
      </c>
      <c r="P193" s="33">
        <v>70248639</v>
      </c>
      <c r="Q193" s="33">
        <v>76830182</v>
      </c>
      <c r="R193" s="33">
        <v>76830182</v>
      </c>
      <c r="S193" s="33">
        <v>30278202</v>
      </c>
      <c r="T193" s="38">
        <f t="shared" si="46"/>
        <v>0.39409254555716139</v>
      </c>
      <c r="U193" s="38">
        <f t="shared" si="47"/>
        <v>1.0641675492104552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219427087</v>
      </c>
      <c r="E194" s="33">
        <v>219427087</v>
      </c>
      <c r="F194" s="33">
        <v>60599933</v>
      </c>
      <c r="G194" s="38">
        <f t="shared" si="40"/>
        <v>0.27617343796757415</v>
      </c>
      <c r="H194" s="33">
        <v>55205361</v>
      </c>
      <c r="I194" s="38">
        <f t="shared" si="41"/>
        <v>0.25158863363117973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115805294</v>
      </c>
      <c r="O194" s="38">
        <f t="shared" si="45"/>
        <v>0.52776207159875388</v>
      </c>
      <c r="P194" s="33">
        <v>130212370</v>
      </c>
      <c r="Q194" s="33">
        <v>219618900</v>
      </c>
      <c r="R194" s="33">
        <v>219618900</v>
      </c>
      <c r="S194" s="33">
        <v>61224614</v>
      </c>
      <c r="T194" s="38">
        <f t="shared" si="46"/>
        <v>0.27877661713085711</v>
      </c>
      <c r="U194" s="38">
        <f t="shared" si="47"/>
        <v>-0.57603597108323878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114213275</v>
      </c>
      <c r="E195" s="33">
        <v>114213275</v>
      </c>
      <c r="F195" s="33">
        <v>27962166</v>
      </c>
      <c r="G195" s="38">
        <f t="shared" si="40"/>
        <v>0.24482413274639048</v>
      </c>
      <c r="H195" s="33">
        <v>28143800</v>
      </c>
      <c r="I195" s="38">
        <f t="shared" si="41"/>
        <v>0.24641443825159554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56105966</v>
      </c>
      <c r="O195" s="38">
        <f t="shared" si="45"/>
        <v>0.49123857099798601</v>
      </c>
      <c r="P195" s="33">
        <v>52109588</v>
      </c>
      <c r="Q195" s="33">
        <v>115830082</v>
      </c>
      <c r="R195" s="33">
        <v>115830082</v>
      </c>
      <c r="S195" s="33">
        <v>26044639</v>
      </c>
      <c r="T195" s="38">
        <f t="shared" si="46"/>
        <v>0.22485211570514127</v>
      </c>
      <c r="U195" s="38">
        <f t="shared" si="47"/>
        <v>-0.4599112931002256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219695026</v>
      </c>
      <c r="E196" s="33">
        <v>219695026</v>
      </c>
      <c r="F196" s="33">
        <v>47985214</v>
      </c>
      <c r="G196" s="38">
        <f t="shared" si="40"/>
        <v>0.21841738920388667</v>
      </c>
      <c r="H196" s="33">
        <v>52184391</v>
      </c>
      <c r="I196" s="38">
        <f t="shared" si="41"/>
        <v>0.23753105361611601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100169605</v>
      </c>
      <c r="O196" s="38">
        <f t="shared" si="45"/>
        <v>0.45594844282000269</v>
      </c>
      <c r="P196" s="33">
        <v>87909433</v>
      </c>
      <c r="Q196" s="33">
        <v>206933424</v>
      </c>
      <c r="R196" s="33">
        <v>206933424</v>
      </c>
      <c r="S196" s="33">
        <v>43128965</v>
      </c>
      <c r="T196" s="38">
        <f t="shared" si="46"/>
        <v>0.20841952047340598</v>
      </c>
      <c r="U196" s="38">
        <f t="shared" si="47"/>
        <v>-0.40638462541329323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146822938</v>
      </c>
      <c r="E197" s="33">
        <v>146822938</v>
      </c>
      <c r="F197" s="33">
        <v>59444020</v>
      </c>
      <c r="G197" s="38">
        <f t="shared" si="40"/>
        <v>0.40486875422694513</v>
      </c>
      <c r="H197" s="33">
        <v>47472797</v>
      </c>
      <c r="I197" s="38">
        <f t="shared" si="41"/>
        <v>0.3233336537646454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106916817</v>
      </c>
      <c r="O197" s="38">
        <f t="shared" si="45"/>
        <v>0.72820240799159053</v>
      </c>
      <c r="P197" s="33">
        <v>110724838</v>
      </c>
      <c r="Q197" s="33">
        <v>146087400</v>
      </c>
      <c r="R197" s="33">
        <v>146087400</v>
      </c>
      <c r="S197" s="33">
        <v>48750576</v>
      </c>
      <c r="T197" s="38">
        <f t="shared" si="46"/>
        <v>0.33370828695698601</v>
      </c>
      <c r="U197" s="38">
        <f t="shared" si="47"/>
        <v>-0.5712543106181831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1125287959</v>
      </c>
      <c r="E198" s="34">
        <f>SUM(E192:E197)</f>
        <v>1125287959</v>
      </c>
      <c r="F198" s="34">
        <f>SUM(F192:F197)</f>
        <v>321659778</v>
      </c>
      <c r="G198" s="39">
        <f t="shared" si="40"/>
        <v>0.28584663634528412</v>
      </c>
      <c r="H198" s="34">
        <f>SUM(H192:H197)</f>
        <v>359837609</v>
      </c>
      <c r="I198" s="39">
        <f t="shared" si="41"/>
        <v>0.31977380200510969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681497387</v>
      </c>
      <c r="O198" s="39">
        <f t="shared" si="45"/>
        <v>0.60562043835039381</v>
      </c>
      <c r="P198" s="34">
        <f>SUM(P192:P197)</f>
        <v>505937781</v>
      </c>
      <c r="Q198" s="34">
        <f>SUM(Q192:Q197)</f>
        <v>887446584</v>
      </c>
      <c r="R198" s="34">
        <f>SUM(R192:R197)</f>
        <v>887446584</v>
      </c>
      <c r="S198" s="34">
        <f>SUM(S192:S197)</f>
        <v>236822105</v>
      </c>
      <c r="T198" s="39">
        <f t="shared" si="46"/>
        <v>0.26685786983659177</v>
      </c>
      <c r="U198" s="39">
        <f t="shared" si="47"/>
        <v>-0.28877102577955138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216560596</v>
      </c>
      <c r="E199" s="33">
        <v>216560596</v>
      </c>
      <c r="F199" s="33">
        <v>80599316</v>
      </c>
      <c r="G199" s="38">
        <f t="shared" si="40"/>
        <v>0.37217904590547024</v>
      </c>
      <c r="H199" s="33">
        <v>67203971</v>
      </c>
      <c r="I199" s="38">
        <f t="shared" si="41"/>
        <v>0.31032409515533471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147803287</v>
      </c>
      <c r="O199" s="38">
        <f t="shared" si="45"/>
        <v>0.68250314106080501</v>
      </c>
      <c r="P199" s="33">
        <v>170560935</v>
      </c>
      <c r="Q199" s="33">
        <v>209985510</v>
      </c>
      <c r="R199" s="33">
        <v>209985510</v>
      </c>
      <c r="S199" s="33">
        <v>88371970</v>
      </c>
      <c r="T199" s="38">
        <f t="shared" si="46"/>
        <v>0.42084794326999037</v>
      </c>
      <c r="U199" s="38">
        <f t="shared" si="47"/>
        <v>-0.60598263019606446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184328213</v>
      </c>
      <c r="E200" s="33">
        <v>184328213</v>
      </c>
      <c r="F200" s="33">
        <v>70759490</v>
      </c>
      <c r="G200" s="38">
        <f t="shared" si="40"/>
        <v>0.38387769755029305</v>
      </c>
      <c r="H200" s="33">
        <v>56170343</v>
      </c>
      <c r="I200" s="38">
        <f t="shared" si="41"/>
        <v>0.30473003609056853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126929833</v>
      </c>
      <c r="O200" s="38">
        <f t="shared" si="45"/>
        <v>0.68860773364086159</v>
      </c>
      <c r="P200" s="33">
        <v>144503803</v>
      </c>
      <c r="Q200" s="33">
        <v>169449891</v>
      </c>
      <c r="R200" s="33">
        <v>169449891</v>
      </c>
      <c r="S200" s="33">
        <v>70438234</v>
      </c>
      <c r="T200" s="38">
        <f t="shared" si="46"/>
        <v>0.4156876914131506</v>
      </c>
      <c r="U200" s="38">
        <f t="shared" si="47"/>
        <v>-0.61128813336490528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400822268</v>
      </c>
      <c r="E201" s="33">
        <v>400822268</v>
      </c>
      <c r="F201" s="33">
        <v>126021079</v>
      </c>
      <c r="G201" s="38">
        <f t="shared" si="40"/>
        <v>0.31440638173326241</v>
      </c>
      <c r="H201" s="33">
        <v>112276292</v>
      </c>
      <c r="I201" s="38">
        <f t="shared" si="41"/>
        <v>0.28011490619079077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238297371</v>
      </c>
      <c r="O201" s="38">
        <f t="shared" si="45"/>
        <v>0.59452128792405312</v>
      </c>
      <c r="P201" s="33">
        <v>784149711</v>
      </c>
      <c r="Q201" s="33">
        <v>382387763</v>
      </c>
      <c r="R201" s="33">
        <v>382387763</v>
      </c>
      <c r="S201" s="33">
        <v>633884028</v>
      </c>
      <c r="T201" s="38">
        <f t="shared" si="46"/>
        <v>1.657699563989447</v>
      </c>
      <c r="U201" s="38">
        <f t="shared" si="47"/>
        <v>-0.85681778565368871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699846400</v>
      </c>
      <c r="E202" s="33">
        <v>699846400</v>
      </c>
      <c r="F202" s="33">
        <v>234236728</v>
      </c>
      <c r="G202" s="38">
        <f t="shared" si="40"/>
        <v>0.33469733930188111</v>
      </c>
      <c r="H202" s="33">
        <v>29563264</v>
      </c>
      <c r="I202" s="38">
        <f t="shared" si="41"/>
        <v>4.2242503497910401E-2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263799992</v>
      </c>
      <c r="O202" s="38">
        <f t="shared" si="45"/>
        <v>0.37693984279979148</v>
      </c>
      <c r="P202" s="33">
        <v>393077116</v>
      </c>
      <c r="Q202" s="33">
        <v>645688364</v>
      </c>
      <c r="R202" s="33">
        <v>645688364</v>
      </c>
      <c r="S202" s="33">
        <v>139306000</v>
      </c>
      <c r="T202" s="38">
        <f t="shared" si="46"/>
        <v>0.21574804157381408</v>
      </c>
      <c r="U202" s="38">
        <f t="shared" si="47"/>
        <v>-0.92479016763723276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1113046877</v>
      </c>
      <c r="E203" s="33">
        <v>1113046877</v>
      </c>
      <c r="F203" s="33">
        <v>409082026</v>
      </c>
      <c r="G203" s="38">
        <f t="shared" si="40"/>
        <v>0.36753351045070137</v>
      </c>
      <c r="H203" s="33">
        <v>310310250</v>
      </c>
      <c r="I203" s="38">
        <f t="shared" si="41"/>
        <v>0.27879351392313373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719392276</v>
      </c>
      <c r="O203" s="38">
        <f t="shared" si="45"/>
        <v>0.64632702437383505</v>
      </c>
      <c r="P203" s="33">
        <v>875358611</v>
      </c>
      <c r="Q203" s="33">
        <v>1040055726</v>
      </c>
      <c r="R203" s="33">
        <v>1040055726</v>
      </c>
      <c r="S203" s="33">
        <v>439532355</v>
      </c>
      <c r="T203" s="38">
        <f t="shared" si="46"/>
        <v>0.4226046201297487</v>
      </c>
      <c r="U203" s="38">
        <f t="shared" si="47"/>
        <v>-0.64550500092127383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2614604354</v>
      </c>
      <c r="E204" s="34">
        <f>SUM(E199:E203)</f>
        <v>2614604354</v>
      </c>
      <c r="F204" s="34">
        <f>SUM(F199:F203)</f>
        <v>920698639</v>
      </c>
      <c r="G204" s="39">
        <f t="shared" si="40"/>
        <v>0.35213688739998172</v>
      </c>
      <c r="H204" s="34">
        <f>SUM(H199:H203)</f>
        <v>575524120</v>
      </c>
      <c r="I204" s="39">
        <f t="shared" si="41"/>
        <v>0.22011900925641922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1496222759</v>
      </c>
      <c r="O204" s="39">
        <f t="shared" si="45"/>
        <v>0.57225589665640098</v>
      </c>
      <c r="P204" s="34">
        <f>SUM(P199:P203)</f>
        <v>2367650176</v>
      </c>
      <c r="Q204" s="34">
        <f>SUM(Q199:Q203)</f>
        <v>2447567254</v>
      </c>
      <c r="R204" s="34">
        <f>SUM(R199:R203)</f>
        <v>2447567254</v>
      </c>
      <c r="S204" s="34">
        <f>SUM(S199:S203)</f>
        <v>1371532587</v>
      </c>
      <c r="T204" s="39">
        <f t="shared" si="46"/>
        <v>0.56036563847573029</v>
      </c>
      <c r="U204" s="39">
        <f t="shared" si="47"/>
        <v>-0.75692180971924117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11644396276</v>
      </c>
      <c r="E205" s="34">
        <f>SUM(E173:E178,E180:E184,E186:E190,E192:E197,E199:E203)</f>
        <v>11680188017</v>
      </c>
      <c r="F205" s="34">
        <f>SUM(F173:F178,F180:F184,F186:F190,F192:F197,F199:F203)</f>
        <v>3944987746</v>
      </c>
      <c r="G205" s="39">
        <f t="shared" si="40"/>
        <v>0.33878851702521706</v>
      </c>
      <c r="H205" s="34">
        <f>SUM(H173:H178,H180:H184,H186:H190,H192:H197,H199:H203)</f>
        <v>3173438805</v>
      </c>
      <c r="I205" s="39">
        <f t="shared" si="41"/>
        <v>0.27252926899616964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7118426551</v>
      </c>
      <c r="O205" s="39">
        <f t="shared" si="45"/>
        <v>0.61131778602138664</v>
      </c>
      <c r="P205" s="34">
        <f>SUM(P173:P178,P180:P184,P186:P190,P192:P197,P199:P203)</f>
        <v>7681478665</v>
      </c>
      <c r="Q205" s="34">
        <f>SUM(Q173:Q178,Q180:Q184,Q186:Q190,Q192:Q197,Q199:Q203)</f>
        <v>10680119489</v>
      </c>
      <c r="R205" s="34">
        <f>SUM(R173:R178,R180:R184,R186:R190,R192:R197,R199:R203)</f>
        <v>10680119489</v>
      </c>
      <c r="S205" s="34">
        <f>SUM(S173:S178,S180:S184,S186:S190,S192:S197,S199:S203)</f>
        <v>4285634247</v>
      </c>
      <c r="T205" s="39">
        <f t="shared" si="46"/>
        <v>0.40127212541151747</v>
      </c>
      <c r="U205" s="39">
        <f t="shared" si="47"/>
        <v>-0.58687136378318638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496795227</v>
      </c>
      <c r="E208" s="33">
        <v>496795227</v>
      </c>
      <c r="F208" s="33">
        <v>16137301</v>
      </c>
      <c r="G208" s="38">
        <f t="shared" ref="G208:G231" si="48">IF(($D208     =0),0,($F208     /$D208     ))</f>
        <v>3.2482802013715804E-2</v>
      </c>
      <c r="H208" s="33">
        <v>-324549223</v>
      </c>
      <c r="I208" s="38">
        <f t="shared" ref="I208:I231" si="49">IF(($D208     =0),0,($H208     /$D208     ))</f>
        <v>-0.65328571081460896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-308411922</v>
      </c>
      <c r="O208" s="38">
        <f t="shared" ref="O208:O231" si="53">IF(($D208     =0),0,($N208     /$D208     ))</f>
        <v>-0.62080290880089317</v>
      </c>
      <c r="P208" s="33">
        <v>347777811</v>
      </c>
      <c r="Q208" s="33">
        <v>442034901</v>
      </c>
      <c r="R208" s="33">
        <v>442034901</v>
      </c>
      <c r="S208" s="33">
        <v>175280942</v>
      </c>
      <c r="T208" s="38">
        <f t="shared" ref="T208:T231" si="54">IF(($Q208     =0),0,($S208     /$Q208     ))</f>
        <v>0.39653190642518971</v>
      </c>
      <c r="U208" s="38">
        <f t="shared" ref="U208:U231" si="55">IF(($P208     =0),0,(($H208     /$P208     )-1))</f>
        <v>-1.9332085392877465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205066241</v>
      </c>
      <c r="E209" s="33">
        <v>205066241</v>
      </c>
      <c r="F209" s="33">
        <v>48080325</v>
      </c>
      <c r="G209" s="38">
        <f t="shared" si="48"/>
        <v>0.23446240963669882</v>
      </c>
      <c r="H209" s="33">
        <v>47278108</v>
      </c>
      <c r="I209" s="38">
        <f t="shared" si="49"/>
        <v>0.23055042004695447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95358433</v>
      </c>
      <c r="O209" s="38">
        <f t="shared" si="53"/>
        <v>0.46501282968365332</v>
      </c>
      <c r="P209" s="33">
        <v>70660700</v>
      </c>
      <c r="Q209" s="33">
        <v>139395909</v>
      </c>
      <c r="R209" s="33">
        <v>139395909</v>
      </c>
      <c r="S209" s="33">
        <v>34964117</v>
      </c>
      <c r="T209" s="38">
        <f t="shared" si="54"/>
        <v>0.25082599088327623</v>
      </c>
      <c r="U209" s="38">
        <f t="shared" si="55"/>
        <v>-0.3309136762019057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107244726</v>
      </c>
      <c r="E210" s="33">
        <v>107244726</v>
      </c>
      <c r="F210" s="33">
        <v>29457430</v>
      </c>
      <c r="G210" s="38">
        <f t="shared" si="48"/>
        <v>0.27467485906952666</v>
      </c>
      <c r="H210" s="33">
        <v>26568198</v>
      </c>
      <c r="I210" s="38">
        <f t="shared" si="49"/>
        <v>0.24773430816541972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56025628</v>
      </c>
      <c r="O210" s="38">
        <f t="shared" si="53"/>
        <v>0.52240916723494635</v>
      </c>
      <c r="P210" s="33">
        <v>69319506</v>
      </c>
      <c r="Q210" s="33">
        <v>113973708</v>
      </c>
      <c r="R210" s="33">
        <v>113973708</v>
      </c>
      <c r="S210" s="33">
        <v>41047169</v>
      </c>
      <c r="T210" s="38">
        <f t="shared" si="54"/>
        <v>0.36014594699331887</v>
      </c>
      <c r="U210" s="38">
        <f t="shared" si="55"/>
        <v>-0.61672839965131887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117605142</v>
      </c>
      <c r="E211" s="33">
        <v>117605142</v>
      </c>
      <c r="F211" s="33">
        <v>40415521</v>
      </c>
      <c r="G211" s="38">
        <f t="shared" si="48"/>
        <v>0.34365437014650263</v>
      </c>
      <c r="H211" s="33">
        <v>24507155</v>
      </c>
      <c r="I211" s="38">
        <f t="shared" si="49"/>
        <v>0.20838506363947931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64922676</v>
      </c>
      <c r="O211" s="38">
        <f t="shared" si="53"/>
        <v>0.55203943378598186</v>
      </c>
      <c r="P211" s="33">
        <v>58759384</v>
      </c>
      <c r="Q211" s="33">
        <v>123260296</v>
      </c>
      <c r="R211" s="33">
        <v>123260296</v>
      </c>
      <c r="S211" s="33">
        <v>18912845</v>
      </c>
      <c r="T211" s="38">
        <f t="shared" si="54"/>
        <v>0.15343825719840881</v>
      </c>
      <c r="U211" s="38">
        <f t="shared" si="55"/>
        <v>-0.58292355481466585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371310878</v>
      </c>
      <c r="E212" s="33">
        <v>371310878</v>
      </c>
      <c r="F212" s="33">
        <v>115035719</v>
      </c>
      <c r="G212" s="38">
        <f t="shared" si="48"/>
        <v>0.30980971960643716</v>
      </c>
      <c r="H212" s="33">
        <v>100300229</v>
      </c>
      <c r="I212" s="38">
        <f t="shared" si="49"/>
        <v>0.2701246716504761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215335948</v>
      </c>
      <c r="O212" s="38">
        <f t="shared" si="53"/>
        <v>0.57993439125691326</v>
      </c>
      <c r="P212" s="33">
        <v>154597111</v>
      </c>
      <c r="Q212" s="33">
        <v>353761270</v>
      </c>
      <c r="R212" s="33">
        <v>353761270</v>
      </c>
      <c r="S212" s="33">
        <v>111618194</v>
      </c>
      <c r="T212" s="38">
        <f t="shared" si="54"/>
        <v>0.31551841161131067</v>
      </c>
      <c r="U212" s="38">
        <f t="shared" si="55"/>
        <v>-0.35121537297032668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74726628</v>
      </c>
      <c r="E213" s="33">
        <v>74726628</v>
      </c>
      <c r="F213" s="33">
        <v>18992138</v>
      </c>
      <c r="G213" s="38">
        <f t="shared" si="48"/>
        <v>0.25415489107845196</v>
      </c>
      <c r="H213" s="33">
        <v>18562241</v>
      </c>
      <c r="I213" s="38">
        <f t="shared" si="49"/>
        <v>0.24840196188164679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37554379</v>
      </c>
      <c r="O213" s="38">
        <f t="shared" si="53"/>
        <v>0.50255685296009878</v>
      </c>
      <c r="P213" s="33">
        <v>33949781</v>
      </c>
      <c r="Q213" s="33">
        <v>63789276</v>
      </c>
      <c r="R213" s="33">
        <v>63789276</v>
      </c>
      <c r="S213" s="33">
        <v>16947686</v>
      </c>
      <c r="T213" s="38">
        <f t="shared" si="54"/>
        <v>0.26568236955691421</v>
      </c>
      <c r="U213" s="38">
        <f t="shared" si="55"/>
        <v>-0.45324416083862218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779782653</v>
      </c>
      <c r="E214" s="33">
        <v>779782653</v>
      </c>
      <c r="F214" s="33">
        <v>260052223</v>
      </c>
      <c r="G214" s="38">
        <f t="shared" si="48"/>
        <v>0.33349321378145608</v>
      </c>
      <c r="H214" s="33">
        <v>205113149</v>
      </c>
      <c r="I214" s="38">
        <f t="shared" si="49"/>
        <v>0.26303887142254756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465165372</v>
      </c>
      <c r="O214" s="38">
        <f t="shared" si="53"/>
        <v>0.59653208520400358</v>
      </c>
      <c r="P214" s="33">
        <v>602087642</v>
      </c>
      <c r="Q214" s="33">
        <v>772266232</v>
      </c>
      <c r="R214" s="33">
        <v>772266232</v>
      </c>
      <c r="S214" s="33">
        <v>387976940</v>
      </c>
      <c r="T214" s="38">
        <f t="shared" si="54"/>
        <v>0.50238754968636257</v>
      </c>
      <c r="U214" s="38">
        <f t="shared" si="55"/>
        <v>-0.65933007972284541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344339590</v>
      </c>
      <c r="E215" s="33">
        <v>344339590</v>
      </c>
      <c r="F215" s="33">
        <v>133533418</v>
      </c>
      <c r="G215" s="38">
        <f t="shared" si="48"/>
        <v>0.38779571643214189</v>
      </c>
      <c r="H215" s="33">
        <v>111916067</v>
      </c>
      <c r="I215" s="38">
        <f t="shared" si="49"/>
        <v>0.32501655415225417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245449485</v>
      </c>
      <c r="O215" s="38">
        <f t="shared" si="53"/>
        <v>0.71281227058439611</v>
      </c>
      <c r="P215" s="33">
        <v>235581502</v>
      </c>
      <c r="Q215" s="33">
        <v>333061814</v>
      </c>
      <c r="R215" s="33">
        <v>333061814</v>
      </c>
      <c r="S215" s="33">
        <v>395366984</v>
      </c>
      <c r="T215" s="38">
        <f t="shared" si="54"/>
        <v>1.1870678876444238</v>
      </c>
      <c r="U215" s="38">
        <f t="shared" si="55"/>
        <v>-0.52493694942143632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2496871085</v>
      </c>
      <c r="E216" s="34">
        <f>SUM(E208:E215)</f>
        <v>2496871085</v>
      </c>
      <c r="F216" s="34">
        <f>SUM(F208:F215)</f>
        <v>661704075</v>
      </c>
      <c r="G216" s="39">
        <f t="shared" si="48"/>
        <v>0.26501331165040903</v>
      </c>
      <c r="H216" s="34">
        <f>SUM(H208:H215)</f>
        <v>209695924</v>
      </c>
      <c r="I216" s="39">
        <f t="shared" si="49"/>
        <v>8.3983480468716315E-2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871399999</v>
      </c>
      <c r="O216" s="39">
        <f t="shared" si="53"/>
        <v>0.34899679211912538</v>
      </c>
      <c r="P216" s="34">
        <f>SUM(P208:P215)</f>
        <v>1572733437</v>
      </c>
      <c r="Q216" s="34">
        <f>SUM(Q208:Q215)</f>
        <v>2341543406</v>
      </c>
      <c r="R216" s="34">
        <f>SUM(R208:R215)</f>
        <v>2341543406</v>
      </c>
      <c r="S216" s="34">
        <f>SUM(S208:S215)</f>
        <v>1182114877</v>
      </c>
      <c r="T216" s="39">
        <f t="shared" si="54"/>
        <v>0.50484431506626526</v>
      </c>
      <c r="U216" s="39">
        <f t="shared" si="55"/>
        <v>-0.8666678541533418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199389126</v>
      </c>
      <c r="E217" s="33">
        <v>199389126</v>
      </c>
      <c r="F217" s="33">
        <v>27820967</v>
      </c>
      <c r="G217" s="38">
        <f t="shared" si="48"/>
        <v>0.13953101434428275</v>
      </c>
      <c r="H217" s="33">
        <v>50202879</v>
      </c>
      <c r="I217" s="38">
        <f t="shared" si="49"/>
        <v>0.25178343476965742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78023846</v>
      </c>
      <c r="O217" s="38">
        <f t="shared" si="53"/>
        <v>0.39131444911394014</v>
      </c>
      <c r="P217" s="33">
        <v>111560479</v>
      </c>
      <c r="Q217" s="33">
        <v>176865982</v>
      </c>
      <c r="R217" s="33">
        <v>176865982</v>
      </c>
      <c r="S217" s="33">
        <v>101909659</v>
      </c>
      <c r="T217" s="38">
        <f t="shared" si="54"/>
        <v>0.57619706089099709</v>
      </c>
      <c r="U217" s="38">
        <f t="shared" si="55"/>
        <v>-0.54999405300151138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1589516065</v>
      </c>
      <c r="E218" s="33">
        <v>1589516065</v>
      </c>
      <c r="F218" s="33">
        <v>356775368</v>
      </c>
      <c r="G218" s="38">
        <f t="shared" si="48"/>
        <v>0.22445533949353322</v>
      </c>
      <c r="H218" s="33">
        <v>353478589</v>
      </c>
      <c r="I218" s="38">
        <f t="shared" si="49"/>
        <v>0.22238126231206101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710253957</v>
      </c>
      <c r="O218" s="38">
        <f t="shared" si="53"/>
        <v>0.4468366018055942</v>
      </c>
      <c r="P218" s="33">
        <v>858227808</v>
      </c>
      <c r="Q218" s="33">
        <v>1130549761</v>
      </c>
      <c r="R218" s="33">
        <v>1130549761</v>
      </c>
      <c r="S218" s="33">
        <v>421026072</v>
      </c>
      <c r="T218" s="38">
        <f t="shared" si="54"/>
        <v>0.37240826235511448</v>
      </c>
      <c r="U218" s="38">
        <f t="shared" si="55"/>
        <v>-0.58812964843945026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589831689</v>
      </c>
      <c r="E219" s="33">
        <v>589831689</v>
      </c>
      <c r="F219" s="33">
        <v>132485808</v>
      </c>
      <c r="G219" s="38">
        <f t="shared" si="48"/>
        <v>0.22461629388650903</v>
      </c>
      <c r="H219" s="33">
        <v>128440297</v>
      </c>
      <c r="I219" s="38">
        <f t="shared" si="49"/>
        <v>0.21775753896464523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260926105</v>
      </c>
      <c r="O219" s="38">
        <f t="shared" si="53"/>
        <v>0.44237383285115428</v>
      </c>
      <c r="P219" s="33">
        <v>270283576</v>
      </c>
      <c r="Q219" s="33">
        <v>524138663</v>
      </c>
      <c r="R219" s="33">
        <v>524138663</v>
      </c>
      <c r="S219" s="33">
        <v>144282904</v>
      </c>
      <c r="T219" s="38">
        <f t="shared" si="54"/>
        <v>0.27527620873104719</v>
      </c>
      <c r="U219" s="38">
        <f t="shared" si="55"/>
        <v>-0.52479429604705241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86943756</v>
      </c>
      <c r="E220" s="33">
        <v>86943756</v>
      </c>
      <c r="F220" s="33">
        <v>39460149</v>
      </c>
      <c r="G220" s="38">
        <f t="shared" si="48"/>
        <v>0.4538583426278478</v>
      </c>
      <c r="H220" s="33">
        <v>11042433</v>
      </c>
      <c r="I220" s="38">
        <f t="shared" si="49"/>
        <v>0.12700662483456546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50502582</v>
      </c>
      <c r="O220" s="38">
        <f t="shared" si="53"/>
        <v>0.58086496746241334</v>
      </c>
      <c r="P220" s="33">
        <v>8674144</v>
      </c>
      <c r="Q220" s="33">
        <v>86289408</v>
      </c>
      <c r="R220" s="33">
        <v>86289408</v>
      </c>
      <c r="S220" s="33">
        <v>3348654</v>
      </c>
      <c r="T220" s="38">
        <f t="shared" si="54"/>
        <v>3.8807242715119795E-2</v>
      </c>
      <c r="U220" s="38">
        <f t="shared" si="55"/>
        <v>0.273028554748457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508313916</v>
      </c>
      <c r="E221" s="33">
        <v>508313916</v>
      </c>
      <c r="F221" s="33">
        <v>228228623</v>
      </c>
      <c r="G221" s="38">
        <f t="shared" si="48"/>
        <v>0.44899149091956003</v>
      </c>
      <c r="H221" s="33">
        <v>200241871</v>
      </c>
      <c r="I221" s="38">
        <f t="shared" si="49"/>
        <v>0.39393348223816876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428470494</v>
      </c>
      <c r="O221" s="38">
        <f t="shared" si="53"/>
        <v>0.84292497315772874</v>
      </c>
      <c r="P221" s="33">
        <v>468097122</v>
      </c>
      <c r="Q221" s="33">
        <v>498071812</v>
      </c>
      <c r="R221" s="33">
        <v>498071812</v>
      </c>
      <c r="S221" s="33">
        <v>239802371</v>
      </c>
      <c r="T221" s="38">
        <f t="shared" si="54"/>
        <v>0.48146143833572336</v>
      </c>
      <c r="U221" s="38">
        <f t="shared" si="55"/>
        <v>-0.57222152927485848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523326000</v>
      </c>
      <c r="E222" s="33">
        <v>523326000</v>
      </c>
      <c r="F222" s="33">
        <v>195912960</v>
      </c>
      <c r="G222" s="38">
        <f t="shared" si="48"/>
        <v>0.3743612203483106</v>
      </c>
      <c r="H222" s="33">
        <v>168293656</v>
      </c>
      <c r="I222" s="38">
        <f t="shared" si="49"/>
        <v>0.32158474067789483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364206616</v>
      </c>
      <c r="O222" s="38">
        <f t="shared" si="53"/>
        <v>0.69594596102620543</v>
      </c>
      <c r="P222" s="33">
        <v>51105095</v>
      </c>
      <c r="Q222" s="33">
        <v>483992662</v>
      </c>
      <c r="R222" s="33">
        <v>483992662</v>
      </c>
      <c r="S222" s="33">
        <v>23660450</v>
      </c>
      <c r="T222" s="38">
        <f t="shared" si="54"/>
        <v>4.8885968440571109E-2</v>
      </c>
      <c r="U222" s="38">
        <f t="shared" si="55"/>
        <v>2.2930895833380216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400771050</v>
      </c>
      <c r="E223" s="33">
        <v>400771050</v>
      </c>
      <c r="F223" s="33">
        <v>158570876</v>
      </c>
      <c r="G223" s="38">
        <f t="shared" si="48"/>
        <v>0.39566449722353947</v>
      </c>
      <c r="H223" s="33">
        <v>129403710</v>
      </c>
      <c r="I223" s="38">
        <f t="shared" si="49"/>
        <v>0.32288687019683682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287974586</v>
      </c>
      <c r="O223" s="38">
        <f t="shared" si="53"/>
        <v>0.71855136742037629</v>
      </c>
      <c r="P223" s="33">
        <v>285098712</v>
      </c>
      <c r="Q223" s="33">
        <v>392632000</v>
      </c>
      <c r="R223" s="33">
        <v>392632000</v>
      </c>
      <c r="S223" s="33">
        <v>117917935</v>
      </c>
      <c r="T223" s="38">
        <f t="shared" si="54"/>
        <v>0.30032685822857025</v>
      </c>
      <c r="U223" s="38">
        <f t="shared" si="55"/>
        <v>-0.54610910343221752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3898091602</v>
      </c>
      <c r="E224" s="34">
        <f>SUM(E217:E223)</f>
        <v>3898091602</v>
      </c>
      <c r="F224" s="34">
        <f>SUM(F217:F223)</f>
        <v>1139254751</v>
      </c>
      <c r="G224" s="39">
        <f t="shared" si="48"/>
        <v>0.29225961504226344</v>
      </c>
      <c r="H224" s="34">
        <f>SUM(H217:H223)</f>
        <v>1041103435</v>
      </c>
      <c r="I224" s="39">
        <f t="shared" si="49"/>
        <v>0.26708028986949395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2180358186</v>
      </c>
      <c r="O224" s="39">
        <f t="shared" si="53"/>
        <v>0.55933990491175734</v>
      </c>
      <c r="P224" s="34">
        <f>SUM(P217:P223)</f>
        <v>2053046936</v>
      </c>
      <c r="Q224" s="34">
        <f>SUM(Q217:Q223)</f>
        <v>3292540288</v>
      </c>
      <c r="R224" s="34">
        <f>SUM(R217:R223)</f>
        <v>3292540288</v>
      </c>
      <c r="S224" s="34">
        <f>SUM(S217:S223)</f>
        <v>1051948045</v>
      </c>
      <c r="T224" s="39">
        <f t="shared" si="54"/>
        <v>0.31949435784701929</v>
      </c>
      <c r="U224" s="39">
        <f t="shared" si="55"/>
        <v>-0.49289837619182419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141862380</v>
      </c>
      <c r="E225" s="33">
        <v>141862380</v>
      </c>
      <c r="F225" s="33">
        <v>30012338</v>
      </c>
      <c r="G225" s="38">
        <f t="shared" si="48"/>
        <v>0.21155952691615634</v>
      </c>
      <c r="H225" s="33">
        <v>31918008</v>
      </c>
      <c r="I225" s="38">
        <f t="shared" si="49"/>
        <v>0.22499275706498087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61930346</v>
      </c>
      <c r="O225" s="38">
        <f t="shared" si="53"/>
        <v>0.43655228398113721</v>
      </c>
      <c r="P225" s="33">
        <v>46895840</v>
      </c>
      <c r="Q225" s="33">
        <v>113765904</v>
      </c>
      <c r="R225" s="33">
        <v>113765904</v>
      </c>
      <c r="S225" s="33">
        <v>24192144</v>
      </c>
      <c r="T225" s="38">
        <f t="shared" si="54"/>
        <v>0.21264845748511785</v>
      </c>
      <c r="U225" s="38">
        <f t="shared" si="55"/>
        <v>-0.31938508831486967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374099761</v>
      </c>
      <c r="E226" s="33">
        <v>374099761</v>
      </c>
      <c r="F226" s="33">
        <v>118949169</v>
      </c>
      <c r="G226" s="38">
        <f t="shared" si="48"/>
        <v>0.31796109327105399</v>
      </c>
      <c r="H226" s="33">
        <v>103247271</v>
      </c>
      <c r="I226" s="38">
        <f t="shared" si="49"/>
        <v>0.27598860454765167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222196440</v>
      </c>
      <c r="O226" s="38">
        <f t="shared" si="53"/>
        <v>0.59394969781870566</v>
      </c>
      <c r="P226" s="33">
        <v>171631337</v>
      </c>
      <c r="Q226" s="33">
        <v>391483308</v>
      </c>
      <c r="R226" s="33">
        <v>391483308</v>
      </c>
      <c r="S226" s="33">
        <v>32324960</v>
      </c>
      <c r="T226" s="38">
        <f t="shared" si="54"/>
        <v>8.257046811303638E-2</v>
      </c>
      <c r="U226" s="38">
        <f t="shared" si="55"/>
        <v>-0.39843578215556286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1435478331</v>
      </c>
      <c r="E227" s="33">
        <v>1435478331</v>
      </c>
      <c r="F227" s="33">
        <v>441889065</v>
      </c>
      <c r="G227" s="38">
        <f t="shared" si="48"/>
        <v>0.30783401982262315</v>
      </c>
      <c r="H227" s="33">
        <v>340523733</v>
      </c>
      <c r="I227" s="38">
        <f t="shared" si="49"/>
        <v>0.23721969579490643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782412798</v>
      </c>
      <c r="O227" s="38">
        <f t="shared" si="53"/>
        <v>0.54505371561752958</v>
      </c>
      <c r="P227" s="33">
        <v>937798314</v>
      </c>
      <c r="Q227" s="33">
        <v>1475414870</v>
      </c>
      <c r="R227" s="33">
        <v>1475414870</v>
      </c>
      <c r="S227" s="33">
        <v>488405157</v>
      </c>
      <c r="T227" s="38">
        <f t="shared" si="54"/>
        <v>0.33102903253238869</v>
      </c>
      <c r="U227" s="38">
        <f t="shared" si="55"/>
        <v>-0.63689022691077257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970787732</v>
      </c>
      <c r="E228" s="33">
        <v>970787732</v>
      </c>
      <c r="F228" s="33">
        <v>549223595</v>
      </c>
      <c r="G228" s="38">
        <f t="shared" si="48"/>
        <v>0.56575044872940361</v>
      </c>
      <c r="H228" s="33">
        <v>484604057</v>
      </c>
      <c r="I228" s="38">
        <f t="shared" si="49"/>
        <v>0.49918642461789992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1033827652</v>
      </c>
      <c r="O228" s="38">
        <f t="shared" si="53"/>
        <v>1.0649368733473035</v>
      </c>
      <c r="P228" s="33">
        <v>516731686</v>
      </c>
      <c r="Q228" s="33">
        <v>898141304</v>
      </c>
      <c r="R228" s="33">
        <v>898141304</v>
      </c>
      <c r="S228" s="33">
        <v>-41798648</v>
      </c>
      <c r="T228" s="38">
        <f t="shared" si="54"/>
        <v>-4.65390555070163E-2</v>
      </c>
      <c r="U228" s="38">
        <f t="shared" si="55"/>
        <v>-6.2174683439095269E-2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292159942</v>
      </c>
      <c r="E229" s="33">
        <v>292159942</v>
      </c>
      <c r="F229" s="33">
        <v>117957034</v>
      </c>
      <c r="G229" s="38">
        <f t="shared" si="48"/>
        <v>0.40374129729256314</v>
      </c>
      <c r="H229" s="33">
        <v>92647196</v>
      </c>
      <c r="I229" s="38">
        <f t="shared" si="49"/>
        <v>0.31711122122279173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210604230</v>
      </c>
      <c r="O229" s="38">
        <f t="shared" si="53"/>
        <v>0.72085251851535481</v>
      </c>
      <c r="P229" s="33">
        <v>222315386</v>
      </c>
      <c r="Q229" s="33">
        <v>279672000</v>
      </c>
      <c r="R229" s="33">
        <v>279672000</v>
      </c>
      <c r="S229" s="33">
        <v>100875314</v>
      </c>
      <c r="T229" s="38">
        <f t="shared" si="54"/>
        <v>0.36069150290340113</v>
      </c>
      <c r="U229" s="38">
        <f t="shared" si="55"/>
        <v>-0.58326232985062043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3214388146</v>
      </c>
      <c r="E230" s="34">
        <f>SUM(E225:E229)</f>
        <v>3214388146</v>
      </c>
      <c r="F230" s="34">
        <f>SUM(F225:F229)</f>
        <v>1258031201</v>
      </c>
      <c r="G230" s="39">
        <f t="shared" si="48"/>
        <v>0.39137501255581097</v>
      </c>
      <c r="H230" s="34">
        <f>SUM(H225:H229)</f>
        <v>1052940265</v>
      </c>
      <c r="I230" s="39">
        <f t="shared" si="49"/>
        <v>0.32757097686235681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2310971466</v>
      </c>
      <c r="O230" s="39">
        <f t="shared" si="53"/>
        <v>0.71894598941816779</v>
      </c>
      <c r="P230" s="34">
        <f>SUM(P225:P229)</f>
        <v>1895372563</v>
      </c>
      <c r="Q230" s="34">
        <f>SUM(Q225:Q229)</f>
        <v>3158477386</v>
      </c>
      <c r="R230" s="34">
        <f>SUM(R225:R229)</f>
        <v>3158477386</v>
      </c>
      <c r="S230" s="34">
        <f>SUM(S225:S229)</f>
        <v>603998927</v>
      </c>
      <c r="T230" s="39">
        <f t="shared" si="54"/>
        <v>0.19123104369125282</v>
      </c>
      <c r="U230" s="39">
        <f t="shared" si="55"/>
        <v>-0.44446791857459211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9609350833</v>
      </c>
      <c r="E231" s="34">
        <f>SUM(E208:E215,E217:E223,E225:E229)</f>
        <v>9609350833</v>
      </c>
      <c r="F231" s="34">
        <f>SUM(F208:F215,F217:F223,F225:F229)</f>
        <v>3058990027</v>
      </c>
      <c r="G231" s="39">
        <f t="shared" si="48"/>
        <v>0.31833472210161734</v>
      </c>
      <c r="H231" s="34">
        <f>SUM(H208:H215,H217:H223,H225:H229)</f>
        <v>2303739624</v>
      </c>
      <c r="I231" s="39">
        <f t="shared" si="49"/>
        <v>0.23973936054958064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5362729651</v>
      </c>
      <c r="O231" s="39">
        <f t="shared" si="53"/>
        <v>0.55807408265119796</v>
      </c>
      <c r="P231" s="34">
        <f>SUM(P208:P215,P217:P223,P225:P229)</f>
        <v>5521152936</v>
      </c>
      <c r="Q231" s="34">
        <f>SUM(Q208:Q215,Q217:Q223,Q225:Q229)</f>
        <v>8792561080</v>
      </c>
      <c r="R231" s="34">
        <f>SUM(R208:R215,R217:R223,R225:R229)</f>
        <v>8792561080</v>
      </c>
      <c r="S231" s="34">
        <f>SUM(S208:S215,S217:S223,S225:S229)</f>
        <v>2838061849</v>
      </c>
      <c r="T231" s="39">
        <f t="shared" si="54"/>
        <v>0.32277988440200861</v>
      </c>
      <c r="U231" s="39">
        <f t="shared" si="55"/>
        <v>-0.5827430156881277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450850359</v>
      </c>
      <c r="E234" s="33">
        <v>450850359</v>
      </c>
      <c r="F234" s="33">
        <v>178026359</v>
      </c>
      <c r="G234" s="38">
        <f t="shared" ref="G234:G260" si="56">IF(($D234     =0),0,($F234     /$D234     ))</f>
        <v>0.3948679544025826</v>
      </c>
      <c r="H234" s="33">
        <v>12976206</v>
      </c>
      <c r="I234" s="38">
        <f t="shared" ref="I234:I260" si="57">IF(($D234     =0),0,($H234     /$D234     ))</f>
        <v>2.8781625080174331E-2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191002565</v>
      </c>
      <c r="O234" s="38">
        <f t="shared" ref="O234:O260" si="61">IF(($D234     =0),0,($N234     /$D234     ))</f>
        <v>0.42364957948275694</v>
      </c>
      <c r="P234" s="33">
        <v>375887895</v>
      </c>
      <c r="Q234" s="33">
        <v>442052510</v>
      </c>
      <c r="R234" s="33">
        <v>442052510</v>
      </c>
      <c r="S234" s="33">
        <v>192628733</v>
      </c>
      <c r="T234" s="38">
        <f t="shared" ref="T234:T260" si="62">IF(($Q234     =0),0,($S234     /$Q234     ))</f>
        <v>0.43575984445829752</v>
      </c>
      <c r="U234" s="38">
        <f t="shared" ref="U234:U260" si="63">IF(($P234     =0),0,(($H234     /$P234     )-1))</f>
        <v>-0.96547852119579425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1144132813</v>
      </c>
      <c r="E235" s="33">
        <v>1144132813</v>
      </c>
      <c r="F235" s="33">
        <v>444952565</v>
      </c>
      <c r="G235" s="38">
        <f t="shared" si="56"/>
        <v>0.38889940044049764</v>
      </c>
      <c r="H235" s="33">
        <v>362834358</v>
      </c>
      <c r="I235" s="38">
        <f t="shared" si="57"/>
        <v>0.31712608350827887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807786923</v>
      </c>
      <c r="O235" s="38">
        <f t="shared" si="61"/>
        <v>0.70602548394877651</v>
      </c>
      <c r="P235" s="33">
        <v>857027587</v>
      </c>
      <c r="Q235" s="33">
        <v>1196190038</v>
      </c>
      <c r="R235" s="33">
        <v>1196190038</v>
      </c>
      <c r="S235" s="33">
        <v>409741301</v>
      </c>
      <c r="T235" s="38">
        <f t="shared" si="62"/>
        <v>0.34253863348091185</v>
      </c>
      <c r="U235" s="38">
        <f t="shared" si="63"/>
        <v>-0.57663631427537698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1015264888</v>
      </c>
      <c r="E236" s="33">
        <v>1015264888</v>
      </c>
      <c r="F236" s="33">
        <v>254910090</v>
      </c>
      <c r="G236" s="38">
        <f t="shared" si="56"/>
        <v>0.25107742128475935</v>
      </c>
      <c r="H236" s="33">
        <v>230567232</v>
      </c>
      <c r="I236" s="38">
        <f t="shared" si="57"/>
        <v>0.22710056727579847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485477322</v>
      </c>
      <c r="O236" s="38">
        <f t="shared" si="61"/>
        <v>0.47817798856055782</v>
      </c>
      <c r="P236" s="33">
        <v>479893658</v>
      </c>
      <c r="Q236" s="33">
        <v>830725448</v>
      </c>
      <c r="R236" s="33">
        <v>830725448</v>
      </c>
      <c r="S236" s="33">
        <v>283175981</v>
      </c>
      <c r="T236" s="38">
        <f t="shared" si="62"/>
        <v>0.34087794190217224</v>
      </c>
      <c r="U236" s="38">
        <f t="shared" si="63"/>
        <v>-0.51954515723147976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33382767</v>
      </c>
      <c r="E237" s="33">
        <v>33382767</v>
      </c>
      <c r="F237" s="33">
        <v>6243917</v>
      </c>
      <c r="G237" s="38">
        <f t="shared" si="56"/>
        <v>0.18704012762033775</v>
      </c>
      <c r="H237" s="33">
        <v>2857118</v>
      </c>
      <c r="I237" s="38">
        <f t="shared" si="57"/>
        <v>8.5586614195282254E-2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9101035</v>
      </c>
      <c r="O237" s="38">
        <f t="shared" si="61"/>
        <v>0.27262674181562002</v>
      </c>
      <c r="P237" s="33">
        <v>7600431</v>
      </c>
      <c r="Q237" s="33">
        <v>32046069</v>
      </c>
      <c r="R237" s="33">
        <v>32046069</v>
      </c>
      <c r="S237" s="33">
        <v>2962381</v>
      </c>
      <c r="T237" s="38">
        <f t="shared" si="62"/>
        <v>9.2441322522272551E-2</v>
      </c>
      <c r="U237" s="38">
        <f t="shared" si="63"/>
        <v>-0.62408473940491005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474659004</v>
      </c>
      <c r="E238" s="33">
        <v>474659004</v>
      </c>
      <c r="F238" s="33">
        <v>248130537</v>
      </c>
      <c r="G238" s="38">
        <f t="shared" si="56"/>
        <v>0.52275535681189778</v>
      </c>
      <c r="H238" s="33">
        <v>54266973</v>
      </c>
      <c r="I238" s="38">
        <f t="shared" si="57"/>
        <v>0.1143283336936341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302397510</v>
      </c>
      <c r="O238" s="38">
        <f t="shared" si="61"/>
        <v>0.63708369050553182</v>
      </c>
      <c r="P238" s="33">
        <v>434221694</v>
      </c>
      <c r="Q238" s="33">
        <v>506311125</v>
      </c>
      <c r="R238" s="33">
        <v>506311125</v>
      </c>
      <c r="S238" s="33">
        <v>174552576</v>
      </c>
      <c r="T238" s="38">
        <f t="shared" si="62"/>
        <v>0.34475358604849932</v>
      </c>
      <c r="U238" s="38">
        <f t="shared" si="63"/>
        <v>-0.87502473103059653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370879000</v>
      </c>
      <c r="E239" s="33">
        <v>370879000</v>
      </c>
      <c r="F239" s="33">
        <v>153622496</v>
      </c>
      <c r="G239" s="38">
        <f t="shared" si="56"/>
        <v>0.41421190199499031</v>
      </c>
      <c r="H239" s="33">
        <v>122617588</v>
      </c>
      <c r="I239" s="38">
        <f t="shared" si="57"/>
        <v>0.33061345614068199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276240084</v>
      </c>
      <c r="O239" s="38">
        <f t="shared" si="61"/>
        <v>0.7448253581356723</v>
      </c>
      <c r="P239" s="33">
        <v>180722167</v>
      </c>
      <c r="Q239" s="33">
        <v>355523000</v>
      </c>
      <c r="R239" s="33">
        <v>355523000</v>
      </c>
      <c r="S239" s="33">
        <v>21402174</v>
      </c>
      <c r="T239" s="38">
        <f t="shared" si="62"/>
        <v>6.0199126357507106E-2</v>
      </c>
      <c r="U239" s="38">
        <f t="shared" si="63"/>
        <v>-0.32151329283252783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3489168831</v>
      </c>
      <c r="E240" s="34">
        <f>SUM(E234:E239)</f>
        <v>3489168831</v>
      </c>
      <c r="F240" s="34">
        <f>SUM(F234:F239)</f>
        <v>1285885964</v>
      </c>
      <c r="G240" s="39">
        <f t="shared" si="56"/>
        <v>0.36853646993959405</v>
      </c>
      <c r="H240" s="34">
        <f>SUM(H234:H239)</f>
        <v>786119475</v>
      </c>
      <c r="I240" s="39">
        <f t="shared" si="57"/>
        <v>0.22530279074363313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2072005439</v>
      </c>
      <c r="O240" s="39">
        <f t="shared" si="61"/>
        <v>0.59383926068322712</v>
      </c>
      <c r="P240" s="34">
        <f>SUM(P234:P239)</f>
        <v>2335353432</v>
      </c>
      <c r="Q240" s="34">
        <f>SUM(Q234:Q239)</f>
        <v>3362848190</v>
      </c>
      <c r="R240" s="34">
        <f>SUM(R234:R239)</f>
        <v>3362848190</v>
      </c>
      <c r="S240" s="34">
        <f>SUM(S234:S239)</f>
        <v>1084463146</v>
      </c>
      <c r="T240" s="39">
        <f t="shared" si="62"/>
        <v>0.32248352727453927</v>
      </c>
      <c r="U240" s="39">
        <f t="shared" si="63"/>
        <v>-0.66338308188034467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42408549</v>
      </c>
      <c r="E241" s="33">
        <v>42408549</v>
      </c>
      <c r="F241" s="33">
        <v>26755990</v>
      </c>
      <c r="G241" s="38">
        <f t="shared" si="56"/>
        <v>0.6309102912245359</v>
      </c>
      <c r="H241" s="33">
        <v>12714041</v>
      </c>
      <c r="I241" s="38">
        <f t="shared" si="57"/>
        <v>0.29979900986473268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39470031</v>
      </c>
      <c r="O241" s="38">
        <f t="shared" si="61"/>
        <v>0.93070930108926853</v>
      </c>
      <c r="P241" s="33">
        <v>26606381</v>
      </c>
      <c r="Q241" s="33">
        <v>30070463</v>
      </c>
      <c r="R241" s="33">
        <v>30070463</v>
      </c>
      <c r="S241" s="33">
        <v>13998574</v>
      </c>
      <c r="T241" s="38">
        <f t="shared" si="62"/>
        <v>0.46552572203494175</v>
      </c>
      <c r="U241" s="38">
        <f t="shared" si="63"/>
        <v>-0.52214316558121898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26108250</v>
      </c>
      <c r="E242" s="33">
        <v>26108250</v>
      </c>
      <c r="F242" s="33">
        <v>7166809</v>
      </c>
      <c r="G242" s="38">
        <f t="shared" si="56"/>
        <v>0.27450361475778728</v>
      </c>
      <c r="H242" s="33">
        <v>7650065</v>
      </c>
      <c r="I242" s="38">
        <f t="shared" si="57"/>
        <v>0.29301331954458837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14816874</v>
      </c>
      <c r="O242" s="38">
        <f t="shared" si="61"/>
        <v>0.56751693430237571</v>
      </c>
      <c r="P242" s="33">
        <v>13913598</v>
      </c>
      <c r="Q242" s="33">
        <v>36637844</v>
      </c>
      <c r="R242" s="33">
        <v>36637844</v>
      </c>
      <c r="S242" s="33">
        <v>6985534</v>
      </c>
      <c r="T242" s="38">
        <f t="shared" si="62"/>
        <v>0.19066443975251382</v>
      </c>
      <c r="U242" s="38">
        <f t="shared" si="63"/>
        <v>-0.4501734921477536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734938500</v>
      </c>
      <c r="E243" s="33">
        <v>734938500</v>
      </c>
      <c r="F243" s="33">
        <v>109173672</v>
      </c>
      <c r="G243" s="38">
        <f t="shared" si="56"/>
        <v>0.14854803769294983</v>
      </c>
      <c r="H243" s="33">
        <v>109784523</v>
      </c>
      <c r="I243" s="38">
        <f t="shared" si="57"/>
        <v>0.14937919703485394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218958195</v>
      </c>
      <c r="O243" s="38">
        <f t="shared" si="61"/>
        <v>0.29792723472780375</v>
      </c>
      <c r="P243" s="33">
        <v>162104873</v>
      </c>
      <c r="Q243" s="33">
        <v>694960212</v>
      </c>
      <c r="R243" s="33">
        <v>694960212</v>
      </c>
      <c r="S243" s="33">
        <v>95908076</v>
      </c>
      <c r="T243" s="38">
        <f t="shared" si="62"/>
        <v>0.13800513229957401</v>
      </c>
      <c r="U243" s="38">
        <f t="shared" si="63"/>
        <v>-0.3227561826596046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292997011</v>
      </c>
      <c r="E244" s="33">
        <v>292997011</v>
      </c>
      <c r="F244" s="33">
        <v>-229748</v>
      </c>
      <c r="G244" s="38">
        <f t="shared" si="56"/>
        <v>-7.8413086609951802E-4</v>
      </c>
      <c r="H244" s="33">
        <v>50199485</v>
      </c>
      <c r="I244" s="38">
        <f t="shared" si="57"/>
        <v>0.17133104815188713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49969737</v>
      </c>
      <c r="O244" s="38">
        <f t="shared" si="61"/>
        <v>0.17054691728578761</v>
      </c>
      <c r="P244" s="33">
        <v>61694990</v>
      </c>
      <c r="Q244" s="33">
        <v>260284321</v>
      </c>
      <c r="R244" s="33">
        <v>260284321</v>
      </c>
      <c r="S244" s="33">
        <v>14431</v>
      </c>
      <c r="T244" s="38">
        <f t="shared" si="62"/>
        <v>5.544321665076399E-5</v>
      </c>
      <c r="U244" s="38">
        <f t="shared" si="63"/>
        <v>-0.18632801464105919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125130276</v>
      </c>
      <c r="E245" s="33">
        <v>125130276</v>
      </c>
      <c r="F245" s="33">
        <v>47997465</v>
      </c>
      <c r="G245" s="38">
        <f t="shared" si="56"/>
        <v>0.38357994990756672</v>
      </c>
      <c r="H245" s="33">
        <v>34150942</v>
      </c>
      <c r="I245" s="38">
        <f t="shared" si="57"/>
        <v>0.2729230933687064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82148407</v>
      </c>
      <c r="O245" s="38">
        <f t="shared" si="61"/>
        <v>0.65650304327627307</v>
      </c>
      <c r="P245" s="33">
        <v>30887626</v>
      </c>
      <c r="Q245" s="33">
        <v>135534669</v>
      </c>
      <c r="R245" s="33">
        <v>135534669</v>
      </c>
      <c r="S245" s="33">
        <v>11394260</v>
      </c>
      <c r="T245" s="38">
        <f t="shared" si="62"/>
        <v>8.406896983678766E-2</v>
      </c>
      <c r="U245" s="38">
        <f t="shared" si="63"/>
        <v>0.10565124040287199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877042407</v>
      </c>
      <c r="E246" s="33">
        <v>877042407</v>
      </c>
      <c r="F246" s="33">
        <v>364699955</v>
      </c>
      <c r="G246" s="38">
        <f t="shared" si="56"/>
        <v>0.41582932830749653</v>
      </c>
      <c r="H246" s="33">
        <v>310240943</v>
      </c>
      <c r="I246" s="38">
        <f t="shared" si="57"/>
        <v>0.35373539583018132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674940898</v>
      </c>
      <c r="O246" s="38">
        <f t="shared" si="61"/>
        <v>0.76956472413767785</v>
      </c>
      <c r="P246" s="33">
        <v>370036525</v>
      </c>
      <c r="Q246" s="33">
        <v>920361899</v>
      </c>
      <c r="R246" s="33">
        <v>920361899</v>
      </c>
      <c r="S246" s="33">
        <v>369861211</v>
      </c>
      <c r="T246" s="38">
        <f t="shared" si="62"/>
        <v>0.40186497442132812</v>
      </c>
      <c r="U246" s="38">
        <f t="shared" si="63"/>
        <v>-0.16159372915957415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2098624993</v>
      </c>
      <c r="E247" s="34">
        <f>SUM(E241:E246)</f>
        <v>2098624993</v>
      </c>
      <c r="F247" s="34">
        <f>SUM(F241:F246)</f>
        <v>555564143</v>
      </c>
      <c r="G247" s="39">
        <f t="shared" si="56"/>
        <v>0.26472768829738225</v>
      </c>
      <c r="H247" s="34">
        <f>SUM(H241:H246)</f>
        <v>524739999</v>
      </c>
      <c r="I247" s="39">
        <f t="shared" si="57"/>
        <v>0.25003990743952798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1080304142</v>
      </c>
      <c r="O247" s="39">
        <f t="shared" si="61"/>
        <v>0.51476759573691022</v>
      </c>
      <c r="P247" s="34">
        <f>SUM(P241:P246)</f>
        <v>665243993</v>
      </c>
      <c r="Q247" s="34">
        <f>SUM(Q241:Q246)</f>
        <v>2077849408</v>
      </c>
      <c r="R247" s="34">
        <f>SUM(R241:R246)</f>
        <v>2077849408</v>
      </c>
      <c r="S247" s="34">
        <f>SUM(S241:S246)</f>
        <v>498162086</v>
      </c>
      <c r="T247" s="39">
        <f t="shared" si="62"/>
        <v>0.23974888848152753</v>
      </c>
      <c r="U247" s="39">
        <f t="shared" si="63"/>
        <v>-0.21120670833325361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135417741</v>
      </c>
      <c r="E248" s="33">
        <v>135417741</v>
      </c>
      <c r="F248" s="33">
        <v>18920341</v>
      </c>
      <c r="G248" s="38">
        <f t="shared" si="56"/>
        <v>0.13971833277000242</v>
      </c>
      <c r="H248" s="33">
        <v>7680848</v>
      </c>
      <c r="I248" s="38">
        <f t="shared" si="57"/>
        <v>5.67196583201015E-2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26601189</v>
      </c>
      <c r="O248" s="38">
        <f t="shared" si="61"/>
        <v>0.19643799109010393</v>
      </c>
      <c r="P248" s="33">
        <v>76387728</v>
      </c>
      <c r="Q248" s="33">
        <v>119704239</v>
      </c>
      <c r="R248" s="33">
        <v>119704239</v>
      </c>
      <c r="S248" s="33">
        <v>36859077</v>
      </c>
      <c r="T248" s="38">
        <f t="shared" si="62"/>
        <v>0.30791789253177576</v>
      </c>
      <c r="U248" s="38">
        <f t="shared" si="63"/>
        <v>-0.8994491890110935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105112629</v>
      </c>
      <c r="E249" s="33">
        <v>105112629</v>
      </c>
      <c r="F249" s="33">
        <v>39929958</v>
      </c>
      <c r="G249" s="38">
        <f t="shared" si="56"/>
        <v>0.37987783561193206</v>
      </c>
      <c r="H249" s="33">
        <v>6329548</v>
      </c>
      <c r="I249" s="38">
        <f t="shared" si="57"/>
        <v>6.0216817524371878E-2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46259506</v>
      </c>
      <c r="O249" s="38">
        <f t="shared" si="61"/>
        <v>0.44009465313630391</v>
      </c>
      <c r="P249" s="33">
        <v>0</v>
      </c>
      <c r="Q249" s="33">
        <v>108993840</v>
      </c>
      <c r="R249" s="33">
        <v>108993840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71116210</v>
      </c>
      <c r="E250" s="33">
        <v>71116210</v>
      </c>
      <c r="F250" s="33">
        <v>26931240</v>
      </c>
      <c r="G250" s="38">
        <f t="shared" si="56"/>
        <v>0.37869340899915788</v>
      </c>
      <c r="H250" s="33">
        <v>2381728</v>
      </c>
      <c r="I250" s="38">
        <f t="shared" si="57"/>
        <v>3.349064861583597E-2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29312968</v>
      </c>
      <c r="O250" s="38">
        <f t="shared" si="61"/>
        <v>0.41218405761499383</v>
      </c>
      <c r="P250" s="33">
        <v>28156295</v>
      </c>
      <c r="Q250" s="33">
        <v>61640579</v>
      </c>
      <c r="R250" s="33">
        <v>61640579</v>
      </c>
      <c r="S250" s="33">
        <v>217736</v>
      </c>
      <c r="T250" s="38">
        <f t="shared" si="62"/>
        <v>3.532348390173298E-3</v>
      </c>
      <c r="U250" s="38">
        <f t="shared" si="63"/>
        <v>-0.91541046149715366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346708677</v>
      </c>
      <c r="E251" s="33">
        <v>346708677</v>
      </c>
      <c r="F251" s="33">
        <v>90666391</v>
      </c>
      <c r="G251" s="38">
        <f t="shared" si="56"/>
        <v>0.26150597609646786</v>
      </c>
      <c r="H251" s="33">
        <v>59711407</v>
      </c>
      <c r="I251" s="38">
        <f t="shared" si="57"/>
        <v>0.17222357258742618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150377798</v>
      </c>
      <c r="O251" s="38">
        <f t="shared" si="61"/>
        <v>0.43372954868389407</v>
      </c>
      <c r="P251" s="33">
        <v>147278009</v>
      </c>
      <c r="Q251" s="33">
        <v>351365607</v>
      </c>
      <c r="R251" s="33">
        <v>351365607</v>
      </c>
      <c r="S251" s="33">
        <v>80433589</v>
      </c>
      <c r="T251" s="38">
        <f t="shared" si="62"/>
        <v>0.22891708066350386</v>
      </c>
      <c r="U251" s="38">
        <f t="shared" si="63"/>
        <v>-0.59456671498051006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89263680</v>
      </c>
      <c r="E252" s="33">
        <v>89263680</v>
      </c>
      <c r="F252" s="33">
        <v>65426350</v>
      </c>
      <c r="G252" s="38">
        <f t="shared" si="56"/>
        <v>0.73295600181395171</v>
      </c>
      <c r="H252" s="33">
        <v>24616768</v>
      </c>
      <c r="I252" s="38">
        <f t="shared" si="57"/>
        <v>0.27577585866950588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90043118</v>
      </c>
      <c r="O252" s="38">
        <f t="shared" si="61"/>
        <v>1.0087318604834576</v>
      </c>
      <c r="P252" s="33">
        <v>139254876</v>
      </c>
      <c r="Q252" s="33">
        <v>78021340</v>
      </c>
      <c r="R252" s="33">
        <v>78021340</v>
      </c>
      <c r="S252" s="33">
        <v>115588543</v>
      </c>
      <c r="T252" s="38">
        <f t="shared" si="62"/>
        <v>1.4814990744839809</v>
      </c>
      <c r="U252" s="38">
        <f t="shared" si="63"/>
        <v>-0.82322509123486631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110555752</v>
      </c>
      <c r="E253" s="33">
        <v>110555752</v>
      </c>
      <c r="F253" s="33">
        <v>29156809</v>
      </c>
      <c r="G253" s="38">
        <f t="shared" si="56"/>
        <v>0.26372946203649361</v>
      </c>
      <c r="H253" s="33">
        <v>23219187</v>
      </c>
      <c r="I253" s="38">
        <f t="shared" si="57"/>
        <v>0.21002242379935149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52375996</v>
      </c>
      <c r="O253" s="38">
        <f t="shared" si="61"/>
        <v>0.47375188583584504</v>
      </c>
      <c r="P253" s="33">
        <v>32156013</v>
      </c>
      <c r="Q253" s="33">
        <v>130579308</v>
      </c>
      <c r="R253" s="33">
        <v>130579308</v>
      </c>
      <c r="S253" s="33">
        <v>8778108</v>
      </c>
      <c r="T253" s="38">
        <f t="shared" si="62"/>
        <v>6.7224341547284044E-2</v>
      </c>
      <c r="U253" s="38">
        <f t="shared" si="63"/>
        <v>-0.27792083552149327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858174689</v>
      </c>
      <c r="E254" s="34">
        <f>SUM(E248:E253)</f>
        <v>858174689</v>
      </c>
      <c r="F254" s="34">
        <f>SUM(F248:F253)</f>
        <v>271031089</v>
      </c>
      <c r="G254" s="39">
        <f t="shared" si="56"/>
        <v>0.3158227485313308</v>
      </c>
      <c r="H254" s="34">
        <f>SUM(H248:H253)</f>
        <v>123939486</v>
      </c>
      <c r="I254" s="39">
        <f t="shared" si="57"/>
        <v>0.14442221098879321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394970575</v>
      </c>
      <c r="O254" s="39">
        <f t="shared" si="61"/>
        <v>0.46024495952012401</v>
      </c>
      <c r="P254" s="34">
        <f>SUM(P248:P253)</f>
        <v>423232921</v>
      </c>
      <c r="Q254" s="34">
        <f>SUM(Q248:Q253)</f>
        <v>850304913</v>
      </c>
      <c r="R254" s="34">
        <f>SUM(R248:R253)</f>
        <v>850304913</v>
      </c>
      <c r="S254" s="34">
        <f>SUM(S248:S253)</f>
        <v>241877053</v>
      </c>
      <c r="T254" s="39">
        <f t="shared" si="62"/>
        <v>0.28445919728562125</v>
      </c>
      <c r="U254" s="39">
        <f t="shared" si="63"/>
        <v>-0.70716010061986645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1148125427</v>
      </c>
      <c r="E255" s="33">
        <v>1148125427</v>
      </c>
      <c r="F255" s="33">
        <v>356006229</v>
      </c>
      <c r="G255" s="38">
        <f t="shared" si="56"/>
        <v>0.3100760776026259</v>
      </c>
      <c r="H255" s="33">
        <v>318585450</v>
      </c>
      <c r="I255" s="38">
        <f t="shared" si="57"/>
        <v>0.27748314122129447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674591679</v>
      </c>
      <c r="O255" s="38">
        <f t="shared" si="61"/>
        <v>0.58755921882392037</v>
      </c>
      <c r="P255" s="33">
        <v>476072559</v>
      </c>
      <c r="Q255" s="33">
        <v>1103587777</v>
      </c>
      <c r="R255" s="33">
        <v>1103587777</v>
      </c>
      <c r="S255" s="33">
        <v>134170745</v>
      </c>
      <c r="T255" s="38">
        <f t="shared" si="62"/>
        <v>0.12157686755532089</v>
      </c>
      <c r="U255" s="38">
        <f t="shared" si="63"/>
        <v>-0.3308048448135823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152622430</v>
      </c>
      <c r="E256" s="33">
        <v>152622430</v>
      </c>
      <c r="F256" s="33">
        <v>17791219</v>
      </c>
      <c r="G256" s="38">
        <f t="shared" si="56"/>
        <v>0.11657014634087533</v>
      </c>
      <c r="H256" s="33">
        <v>15366810</v>
      </c>
      <c r="I256" s="38">
        <f t="shared" si="57"/>
        <v>0.10068513520588029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33158029</v>
      </c>
      <c r="O256" s="38">
        <f t="shared" si="61"/>
        <v>0.21725528154675561</v>
      </c>
      <c r="P256" s="33">
        <v>28673648</v>
      </c>
      <c r="Q256" s="33">
        <v>127059000</v>
      </c>
      <c r="R256" s="33">
        <v>127059000</v>
      </c>
      <c r="S256" s="33">
        <v>15349989</v>
      </c>
      <c r="T256" s="38">
        <f t="shared" si="62"/>
        <v>0.12080993081954053</v>
      </c>
      <c r="U256" s="38">
        <f t="shared" si="63"/>
        <v>-0.46407900382957901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575547576</v>
      </c>
      <c r="E257" s="33">
        <v>575547576</v>
      </c>
      <c r="F257" s="33">
        <v>196239425</v>
      </c>
      <c r="G257" s="38">
        <f t="shared" si="56"/>
        <v>0.34096125704124242</v>
      </c>
      <c r="H257" s="33">
        <v>166673299</v>
      </c>
      <c r="I257" s="38">
        <f t="shared" si="57"/>
        <v>0.28959082784843487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362912724</v>
      </c>
      <c r="O257" s="38">
        <f t="shared" si="61"/>
        <v>0.63055208488967729</v>
      </c>
      <c r="P257" s="33">
        <v>376803563</v>
      </c>
      <c r="Q257" s="33">
        <v>560027506</v>
      </c>
      <c r="R257" s="33">
        <v>560027506</v>
      </c>
      <c r="S257" s="33">
        <v>186054347</v>
      </c>
      <c r="T257" s="38">
        <f t="shared" si="62"/>
        <v>0.33222358724644502</v>
      </c>
      <c r="U257" s="38">
        <f t="shared" si="63"/>
        <v>-0.55766527876489325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206470000</v>
      </c>
      <c r="E258" s="33">
        <v>206470000</v>
      </c>
      <c r="F258" s="33">
        <v>83660630</v>
      </c>
      <c r="G258" s="38">
        <f t="shared" si="56"/>
        <v>0.40519508887489708</v>
      </c>
      <c r="H258" s="33">
        <v>67429179</v>
      </c>
      <c r="I258" s="38">
        <f t="shared" si="57"/>
        <v>0.32658099966096771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151089809</v>
      </c>
      <c r="O258" s="38">
        <f t="shared" si="61"/>
        <v>0.73177608853586473</v>
      </c>
      <c r="P258" s="33">
        <v>151673777</v>
      </c>
      <c r="Q258" s="33">
        <v>203585000</v>
      </c>
      <c r="R258" s="33">
        <v>203585000</v>
      </c>
      <c r="S258" s="33">
        <v>63366428</v>
      </c>
      <c r="T258" s="38">
        <f t="shared" si="62"/>
        <v>0.31125293120809489</v>
      </c>
      <c r="U258" s="38">
        <f t="shared" si="63"/>
        <v>-0.55543284848771191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2082765433</v>
      </c>
      <c r="E259" s="34">
        <f>SUM(E255:E258)</f>
        <v>2082765433</v>
      </c>
      <c r="F259" s="34">
        <f>SUM(F255:F258)</f>
        <v>653697503</v>
      </c>
      <c r="G259" s="39">
        <f t="shared" si="56"/>
        <v>0.31386035731273826</v>
      </c>
      <c r="H259" s="34">
        <f>SUM(H255:H258)</f>
        <v>568054738</v>
      </c>
      <c r="I259" s="39">
        <f t="shared" si="57"/>
        <v>0.27274062119505132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1221752241</v>
      </c>
      <c r="O259" s="39">
        <f t="shared" si="61"/>
        <v>0.58660097850778958</v>
      </c>
      <c r="P259" s="34">
        <f>SUM(P255:P258)</f>
        <v>1033223547</v>
      </c>
      <c r="Q259" s="34">
        <f>SUM(Q255:Q258)</f>
        <v>1994259283</v>
      </c>
      <c r="R259" s="34">
        <f>SUM(R255:R258)</f>
        <v>1994259283</v>
      </c>
      <c r="S259" s="34">
        <f>SUM(S255:S258)</f>
        <v>398941509</v>
      </c>
      <c r="T259" s="39">
        <f t="shared" si="62"/>
        <v>0.20004495523764851</v>
      </c>
      <c r="U259" s="39">
        <f t="shared" si="63"/>
        <v>-0.45021119616430882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8528733946</v>
      </c>
      <c r="E260" s="34">
        <f>SUM(E234:E239,E241:E246,E248:E253,E255:E258)</f>
        <v>8528733946</v>
      </c>
      <c r="F260" s="34">
        <f>SUM(F234:F239,F241:F246,F248:F253,F255:F258)</f>
        <v>2766178699</v>
      </c>
      <c r="G260" s="39">
        <f t="shared" si="56"/>
        <v>0.32433638058288189</v>
      </c>
      <c r="H260" s="34">
        <f>SUM(H234:H239,H241:H246,H248:H253,H255:H258)</f>
        <v>2002853698</v>
      </c>
      <c r="I260" s="39">
        <f t="shared" si="57"/>
        <v>0.23483599215090348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4769032397</v>
      </c>
      <c r="O260" s="39">
        <f t="shared" si="61"/>
        <v>0.55917237273378539</v>
      </c>
      <c r="P260" s="34">
        <f>SUM(P234:P239,P241:P246,P248:P253,P255:P258)</f>
        <v>4457053893</v>
      </c>
      <c r="Q260" s="34">
        <f>SUM(Q234:Q239,Q241:Q246,Q248:Q253,Q255:Q258)</f>
        <v>8285261794</v>
      </c>
      <c r="R260" s="34">
        <f>SUM(R234:R239,R241:R246,R248:R253,R255:R258)</f>
        <v>8285261794</v>
      </c>
      <c r="S260" s="34">
        <f>SUM(S234:S239,S241:S246,S248:S253,S255:S258)</f>
        <v>2223443794</v>
      </c>
      <c r="T260" s="39">
        <f t="shared" si="62"/>
        <v>0.26836132029167359</v>
      </c>
      <c r="U260" s="39">
        <f t="shared" si="63"/>
        <v>-0.55063282920012024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134416426</v>
      </c>
      <c r="E263" s="33">
        <v>134416426</v>
      </c>
      <c r="F263" s="33">
        <v>69618388</v>
      </c>
      <c r="G263" s="38">
        <f t="shared" ref="G263:G299" si="64">IF(($D263     =0),0,($F263     /$D263     ))</f>
        <v>0.51793065826642348</v>
      </c>
      <c r="H263" s="33">
        <v>12053957</v>
      </c>
      <c r="I263" s="38">
        <f t="shared" ref="I263:I299" si="65">IF(($D263     =0),0,($H263     /$D263     ))</f>
        <v>8.967622007744798E-2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81672345</v>
      </c>
      <c r="O263" s="38">
        <f t="shared" ref="O263:O299" si="69">IF(($D263     =0),0,($N263     /$D263     ))</f>
        <v>0.6076068783438715</v>
      </c>
      <c r="P263" s="33">
        <v>275346687</v>
      </c>
      <c r="Q263" s="33">
        <v>171121162</v>
      </c>
      <c r="R263" s="33">
        <v>171121162</v>
      </c>
      <c r="S263" s="33">
        <v>36045743</v>
      </c>
      <c r="T263" s="38">
        <f t="shared" ref="T263:T299" si="70">IF(($Q263     =0),0,($S263     /$Q263     ))</f>
        <v>0.21064456656740094</v>
      </c>
      <c r="U263" s="38">
        <f t="shared" ref="U263:U299" si="71">IF(($P263     =0),0,(($H263     /$P263     )-1))</f>
        <v>-0.95622261836039446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84561104</v>
      </c>
      <c r="E264" s="33">
        <v>84561104</v>
      </c>
      <c r="F264" s="33">
        <v>29980735</v>
      </c>
      <c r="G264" s="38">
        <f t="shared" si="64"/>
        <v>0.35454521738505212</v>
      </c>
      <c r="H264" s="33">
        <v>22867207</v>
      </c>
      <c r="I264" s="38">
        <f t="shared" si="65"/>
        <v>0.27042228540441005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52847942</v>
      </c>
      <c r="O264" s="38">
        <f t="shared" si="69"/>
        <v>0.62496750278946211</v>
      </c>
      <c r="P264" s="33">
        <v>45160060</v>
      </c>
      <c r="Q264" s="33">
        <v>77329164</v>
      </c>
      <c r="R264" s="33">
        <v>77329164</v>
      </c>
      <c r="S264" s="33">
        <v>34403733</v>
      </c>
      <c r="T264" s="38">
        <f t="shared" si="70"/>
        <v>0.44489984399676169</v>
      </c>
      <c r="U264" s="38">
        <f t="shared" si="71"/>
        <v>-0.49364090747443645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178697942</v>
      </c>
      <c r="E265" s="33">
        <v>178697942</v>
      </c>
      <c r="F265" s="33">
        <v>35748114</v>
      </c>
      <c r="G265" s="38">
        <f t="shared" si="64"/>
        <v>0.20004770955896067</v>
      </c>
      <c r="H265" s="33">
        <v>35148797</v>
      </c>
      <c r="I265" s="38">
        <f t="shared" si="65"/>
        <v>0.19669391044246048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70896911</v>
      </c>
      <c r="O265" s="38">
        <f t="shared" si="69"/>
        <v>0.39674162000142116</v>
      </c>
      <c r="P265" s="33">
        <v>61165451</v>
      </c>
      <c r="Q265" s="33">
        <v>181483654</v>
      </c>
      <c r="R265" s="33">
        <v>181483654</v>
      </c>
      <c r="S265" s="33">
        <v>28416181</v>
      </c>
      <c r="T265" s="38">
        <f t="shared" si="70"/>
        <v>0.15657708214316646</v>
      </c>
      <c r="U265" s="38">
        <f t="shared" si="71"/>
        <v>-0.42534884603401357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49591002</v>
      </c>
      <c r="E266" s="33">
        <v>49591002</v>
      </c>
      <c r="F266" s="33">
        <v>18631553</v>
      </c>
      <c r="G266" s="38">
        <f t="shared" si="64"/>
        <v>0.37570430619651524</v>
      </c>
      <c r="H266" s="33">
        <v>16534429</v>
      </c>
      <c r="I266" s="38">
        <f t="shared" si="65"/>
        <v>0.3334159087973258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35165982</v>
      </c>
      <c r="O266" s="38">
        <f t="shared" si="69"/>
        <v>0.70912021499384104</v>
      </c>
      <c r="P266" s="33">
        <v>34599071</v>
      </c>
      <c r="Q266" s="33">
        <v>47053781</v>
      </c>
      <c r="R266" s="33">
        <v>47053781</v>
      </c>
      <c r="S266" s="33">
        <v>14028547</v>
      </c>
      <c r="T266" s="38">
        <f t="shared" si="70"/>
        <v>0.29813857041583969</v>
      </c>
      <c r="U266" s="38">
        <f t="shared" si="71"/>
        <v>-0.5221134983653174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447266474</v>
      </c>
      <c r="E267" s="34">
        <f>SUM(E263:E266)</f>
        <v>447266474</v>
      </c>
      <c r="F267" s="34">
        <f>SUM(F263:F266)</f>
        <v>153978790</v>
      </c>
      <c r="G267" s="39">
        <f t="shared" si="64"/>
        <v>0.34426633550897445</v>
      </c>
      <c r="H267" s="34">
        <f>SUM(H263:H266)</f>
        <v>86604390</v>
      </c>
      <c r="I267" s="39">
        <f t="shared" si="65"/>
        <v>0.19363040834578626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240583180</v>
      </c>
      <c r="O267" s="39">
        <f t="shared" si="69"/>
        <v>0.53789674385476072</v>
      </c>
      <c r="P267" s="34">
        <f>SUM(P263:P266)</f>
        <v>416271269</v>
      </c>
      <c r="Q267" s="34">
        <f>SUM(Q263:Q266)</f>
        <v>476987761</v>
      </c>
      <c r="R267" s="34">
        <f>SUM(R263:R266)</f>
        <v>476987761</v>
      </c>
      <c r="S267" s="34">
        <f>SUM(S263:S266)</f>
        <v>112894204</v>
      </c>
      <c r="T267" s="39">
        <f t="shared" si="70"/>
        <v>0.23668155292563156</v>
      </c>
      <c r="U267" s="39">
        <f t="shared" si="71"/>
        <v>-0.79195203596912189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103426287</v>
      </c>
      <c r="E268" s="33">
        <v>103426287</v>
      </c>
      <c r="F268" s="33">
        <v>8065128</v>
      </c>
      <c r="G268" s="38">
        <f t="shared" si="64"/>
        <v>7.7979479240127797E-2</v>
      </c>
      <c r="H268" s="33">
        <v>2628808</v>
      </c>
      <c r="I268" s="38">
        <f t="shared" si="65"/>
        <v>2.5417213324113626E-2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10693936</v>
      </c>
      <c r="O268" s="38">
        <f t="shared" si="69"/>
        <v>0.10339669256424143</v>
      </c>
      <c r="P268" s="33">
        <v>35773741</v>
      </c>
      <c r="Q268" s="33">
        <v>45281451</v>
      </c>
      <c r="R268" s="33">
        <v>45281451</v>
      </c>
      <c r="S268" s="33">
        <v>6851666</v>
      </c>
      <c r="T268" s="38">
        <f t="shared" si="70"/>
        <v>0.15131286318541337</v>
      </c>
      <c r="U268" s="38">
        <f t="shared" si="71"/>
        <v>-0.92651570882676204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121878199</v>
      </c>
      <c r="E269" s="33">
        <v>121878199</v>
      </c>
      <c r="F269" s="33">
        <v>78163820</v>
      </c>
      <c r="G269" s="38">
        <f t="shared" si="64"/>
        <v>0.64132733041124113</v>
      </c>
      <c r="H269" s="33">
        <v>21707421</v>
      </c>
      <c r="I269" s="38">
        <f t="shared" si="65"/>
        <v>0.17810749730556816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99871241</v>
      </c>
      <c r="O269" s="38">
        <f t="shared" si="69"/>
        <v>0.81943482771680931</v>
      </c>
      <c r="P269" s="33">
        <v>92749652</v>
      </c>
      <c r="Q269" s="33">
        <v>106908828</v>
      </c>
      <c r="R269" s="33">
        <v>106908828</v>
      </c>
      <c r="S269" s="33">
        <v>14603805</v>
      </c>
      <c r="T269" s="38">
        <f t="shared" si="70"/>
        <v>0.13660055276258384</v>
      </c>
      <c r="U269" s="38">
        <f t="shared" si="71"/>
        <v>-0.76595684693242838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48590949</v>
      </c>
      <c r="E270" s="33">
        <v>48590949</v>
      </c>
      <c r="F270" s="33">
        <v>24663664</v>
      </c>
      <c r="G270" s="38">
        <f t="shared" si="64"/>
        <v>0.50757732679804213</v>
      </c>
      <c r="H270" s="33">
        <v>4388712</v>
      </c>
      <c r="I270" s="38">
        <f t="shared" si="65"/>
        <v>9.0319536669267356E-2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29052376</v>
      </c>
      <c r="O270" s="38">
        <f t="shared" si="69"/>
        <v>0.59789686346730953</v>
      </c>
      <c r="P270" s="33">
        <v>10932392</v>
      </c>
      <c r="Q270" s="33">
        <v>45972559</v>
      </c>
      <c r="R270" s="33">
        <v>45972559</v>
      </c>
      <c r="S270" s="33">
        <v>12798</v>
      </c>
      <c r="T270" s="38">
        <f t="shared" si="70"/>
        <v>2.7838345914135433E-4</v>
      </c>
      <c r="U270" s="38">
        <f t="shared" si="71"/>
        <v>-0.5985588515303879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33773351</v>
      </c>
      <c r="E271" s="33">
        <v>33773351</v>
      </c>
      <c r="F271" s="33">
        <v>17162158</v>
      </c>
      <c r="G271" s="38">
        <f t="shared" si="64"/>
        <v>0.50815680090495019</v>
      </c>
      <c r="H271" s="33">
        <v>222667</v>
      </c>
      <c r="I271" s="38">
        <f t="shared" si="65"/>
        <v>6.5929791805379332E-3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17384825</v>
      </c>
      <c r="O271" s="38">
        <f t="shared" si="69"/>
        <v>0.51474978008548811</v>
      </c>
      <c r="P271" s="33">
        <v>15893316</v>
      </c>
      <c r="Q271" s="33">
        <v>33623960</v>
      </c>
      <c r="R271" s="33">
        <v>33623960</v>
      </c>
      <c r="S271" s="33">
        <v>297609</v>
      </c>
      <c r="T271" s="38">
        <f t="shared" si="70"/>
        <v>8.8510990377100134E-3</v>
      </c>
      <c r="U271" s="38">
        <f t="shared" si="71"/>
        <v>-0.98598989663327652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15411805</v>
      </c>
      <c r="E272" s="33">
        <v>15411805</v>
      </c>
      <c r="F272" s="33">
        <v>3572282</v>
      </c>
      <c r="G272" s="38">
        <f t="shared" si="64"/>
        <v>0.23178868406393671</v>
      </c>
      <c r="H272" s="33">
        <v>2769030</v>
      </c>
      <c r="I272" s="38">
        <f t="shared" si="65"/>
        <v>0.17966941574980996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6341312</v>
      </c>
      <c r="O272" s="38">
        <f t="shared" si="69"/>
        <v>0.41145809981374665</v>
      </c>
      <c r="P272" s="33">
        <v>5002871</v>
      </c>
      <c r="Q272" s="33">
        <v>15278201</v>
      </c>
      <c r="R272" s="33">
        <v>15278201</v>
      </c>
      <c r="S272" s="33">
        <v>3011841</v>
      </c>
      <c r="T272" s="38">
        <f t="shared" si="70"/>
        <v>0.19713322268767114</v>
      </c>
      <c r="U272" s="38">
        <f t="shared" si="71"/>
        <v>-0.44651181291702302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13436437</v>
      </c>
      <c r="E273" s="33">
        <v>13436437</v>
      </c>
      <c r="F273" s="33">
        <v>9998259</v>
      </c>
      <c r="G273" s="38">
        <f t="shared" si="64"/>
        <v>0.74411534843649396</v>
      </c>
      <c r="H273" s="33">
        <v>1030630</v>
      </c>
      <c r="I273" s="38">
        <f t="shared" si="65"/>
        <v>7.6704114342217355E-2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11028889</v>
      </c>
      <c r="O273" s="38">
        <f t="shared" si="69"/>
        <v>0.82081946277871132</v>
      </c>
      <c r="P273" s="33">
        <v>10069791</v>
      </c>
      <c r="Q273" s="33">
        <v>12693206</v>
      </c>
      <c r="R273" s="33">
        <v>12693206</v>
      </c>
      <c r="S273" s="33">
        <v>550090</v>
      </c>
      <c r="T273" s="38">
        <f t="shared" si="70"/>
        <v>4.3337357008150661E-2</v>
      </c>
      <c r="U273" s="38">
        <f t="shared" si="71"/>
        <v>-0.89765130179961039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60471446</v>
      </c>
      <c r="E274" s="33">
        <v>60471446</v>
      </c>
      <c r="F274" s="33">
        <v>22358745</v>
      </c>
      <c r="G274" s="38">
        <f t="shared" si="64"/>
        <v>0.36974053836913373</v>
      </c>
      <c r="H274" s="33">
        <v>20890002</v>
      </c>
      <c r="I274" s="38">
        <f t="shared" si="65"/>
        <v>0.34545233133667747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43248747</v>
      </c>
      <c r="O274" s="38">
        <f t="shared" si="69"/>
        <v>0.7151928697058112</v>
      </c>
      <c r="P274" s="33">
        <v>33483494</v>
      </c>
      <c r="Q274" s="33">
        <v>51349352</v>
      </c>
      <c r="R274" s="33">
        <v>51349352</v>
      </c>
      <c r="S274" s="33">
        <v>11839437</v>
      </c>
      <c r="T274" s="38">
        <f t="shared" si="70"/>
        <v>0.2305664344118695</v>
      </c>
      <c r="U274" s="38">
        <f t="shared" si="71"/>
        <v>-0.376110450122081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396988474</v>
      </c>
      <c r="E275" s="34">
        <f>SUM(E268:E274)</f>
        <v>396988474</v>
      </c>
      <c r="F275" s="34">
        <f>SUM(F268:F274)</f>
        <v>163984056</v>
      </c>
      <c r="G275" s="39">
        <f t="shared" si="64"/>
        <v>0.41307006812495017</v>
      </c>
      <c r="H275" s="34">
        <f>SUM(H268:H274)</f>
        <v>53637270</v>
      </c>
      <c r="I275" s="39">
        <f t="shared" si="65"/>
        <v>0.13511039617739631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217621326</v>
      </c>
      <c r="O275" s="39">
        <f t="shared" si="69"/>
        <v>0.54818046430234646</v>
      </c>
      <c r="P275" s="34">
        <f>SUM(P268:P274)</f>
        <v>203905257</v>
      </c>
      <c r="Q275" s="34">
        <f>SUM(Q268:Q274)</f>
        <v>311107557</v>
      </c>
      <c r="R275" s="34">
        <f>SUM(R268:R274)</f>
        <v>311107557</v>
      </c>
      <c r="S275" s="34">
        <f>SUM(S268:S274)</f>
        <v>37167246</v>
      </c>
      <c r="T275" s="39">
        <f t="shared" si="70"/>
        <v>0.11946751264547392</v>
      </c>
      <c r="U275" s="39">
        <f t="shared" si="71"/>
        <v>-0.73695003851715302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71242682</v>
      </c>
      <c r="E276" s="33">
        <v>71242682</v>
      </c>
      <c r="F276" s="33">
        <v>39015584</v>
      </c>
      <c r="G276" s="38">
        <f t="shared" si="64"/>
        <v>0.54764339163985998</v>
      </c>
      <c r="H276" s="33">
        <v>2143429</v>
      </c>
      <c r="I276" s="38">
        <f t="shared" si="65"/>
        <v>3.0086304162440149E-2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41159013</v>
      </c>
      <c r="O276" s="38">
        <f t="shared" si="69"/>
        <v>0.57772969580230005</v>
      </c>
      <c r="P276" s="33">
        <v>44388627</v>
      </c>
      <c r="Q276" s="33">
        <v>84826222</v>
      </c>
      <c r="R276" s="33">
        <v>84826222</v>
      </c>
      <c r="S276" s="33">
        <v>2783342</v>
      </c>
      <c r="T276" s="38">
        <f t="shared" si="70"/>
        <v>3.2812282975422387E-2</v>
      </c>
      <c r="U276" s="38">
        <f t="shared" si="71"/>
        <v>-0.95171220321818017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31904650</v>
      </c>
      <c r="E277" s="33">
        <v>31904650</v>
      </c>
      <c r="F277" s="33">
        <v>8350593</v>
      </c>
      <c r="G277" s="38">
        <f t="shared" si="64"/>
        <v>0.26173592250659389</v>
      </c>
      <c r="H277" s="33">
        <v>2992441</v>
      </c>
      <c r="I277" s="38">
        <f t="shared" si="65"/>
        <v>9.3793255842016754E-2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11343034</v>
      </c>
      <c r="O277" s="38">
        <f t="shared" si="69"/>
        <v>0.35552917834861064</v>
      </c>
      <c r="P277" s="33">
        <v>10013461</v>
      </c>
      <c r="Q277" s="33">
        <v>27235075</v>
      </c>
      <c r="R277" s="33">
        <v>27235075</v>
      </c>
      <c r="S277" s="33">
        <v>3779031</v>
      </c>
      <c r="T277" s="38">
        <f t="shared" si="70"/>
        <v>0.13875603426831026</v>
      </c>
      <c r="U277" s="38">
        <f t="shared" si="71"/>
        <v>-0.70115817098603572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60390097</v>
      </c>
      <c r="E278" s="33">
        <v>60390097</v>
      </c>
      <c r="F278" s="33">
        <v>61736715</v>
      </c>
      <c r="G278" s="38">
        <f t="shared" si="64"/>
        <v>1.0222986560197114</v>
      </c>
      <c r="H278" s="33">
        <v>39700233</v>
      </c>
      <c r="I278" s="38">
        <f t="shared" si="65"/>
        <v>0.65739641054062226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101436948</v>
      </c>
      <c r="O278" s="38">
        <f t="shared" si="69"/>
        <v>1.6796950665603336</v>
      </c>
      <c r="P278" s="33">
        <v>38062109</v>
      </c>
      <c r="Q278" s="33">
        <v>57520002</v>
      </c>
      <c r="R278" s="33">
        <v>57520002</v>
      </c>
      <c r="S278" s="33">
        <v>11579431</v>
      </c>
      <c r="T278" s="38">
        <f t="shared" si="70"/>
        <v>0.20131138034383239</v>
      </c>
      <c r="U278" s="38">
        <f t="shared" si="71"/>
        <v>4.3038182671380598E-2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57506566</v>
      </c>
      <c r="E279" s="33">
        <v>57506566</v>
      </c>
      <c r="F279" s="33">
        <v>25753310</v>
      </c>
      <c r="G279" s="38">
        <f t="shared" si="64"/>
        <v>0.44783251359505627</v>
      </c>
      <c r="H279" s="33">
        <v>6882386</v>
      </c>
      <c r="I279" s="38">
        <f t="shared" si="65"/>
        <v>0.11968000314955339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32635696</v>
      </c>
      <c r="O279" s="38">
        <f t="shared" si="69"/>
        <v>0.56751251674460967</v>
      </c>
      <c r="P279" s="33">
        <v>28568800</v>
      </c>
      <c r="Q279" s="33">
        <v>46804005</v>
      </c>
      <c r="R279" s="33">
        <v>46804005</v>
      </c>
      <c r="S279" s="33">
        <v>17700525</v>
      </c>
      <c r="T279" s="38">
        <f t="shared" si="70"/>
        <v>0.37818398233228118</v>
      </c>
      <c r="U279" s="38">
        <f t="shared" si="71"/>
        <v>-0.75909432667805432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29740889</v>
      </c>
      <c r="E280" s="33">
        <v>29740889</v>
      </c>
      <c r="F280" s="33">
        <v>1857136</v>
      </c>
      <c r="G280" s="38">
        <f t="shared" si="64"/>
        <v>6.2443863060045048E-2</v>
      </c>
      <c r="H280" s="33">
        <v>1135989</v>
      </c>
      <c r="I280" s="38">
        <f t="shared" si="65"/>
        <v>3.8196201868747101E-2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2993125</v>
      </c>
      <c r="O280" s="38">
        <f t="shared" si="69"/>
        <v>0.10064006492879214</v>
      </c>
      <c r="P280" s="33">
        <v>2292541</v>
      </c>
      <c r="Q280" s="33">
        <v>39393102</v>
      </c>
      <c r="R280" s="33">
        <v>39393102</v>
      </c>
      <c r="S280" s="33">
        <v>2281292</v>
      </c>
      <c r="T280" s="38">
        <f t="shared" si="70"/>
        <v>5.7910951008630904E-2</v>
      </c>
      <c r="U280" s="38">
        <f t="shared" si="71"/>
        <v>-0.50448476166838452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31649331</v>
      </c>
      <c r="E281" s="33">
        <v>31649331</v>
      </c>
      <c r="F281" s="33">
        <v>8375878</v>
      </c>
      <c r="G281" s="38">
        <f t="shared" si="64"/>
        <v>0.2646462890479423</v>
      </c>
      <c r="H281" s="33">
        <v>6309887</v>
      </c>
      <c r="I281" s="38">
        <f t="shared" si="65"/>
        <v>0.19936873231222485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14685765</v>
      </c>
      <c r="O281" s="38">
        <f t="shared" si="69"/>
        <v>0.46401502136016715</v>
      </c>
      <c r="P281" s="33">
        <v>-5516924</v>
      </c>
      <c r="Q281" s="33">
        <v>47311199</v>
      </c>
      <c r="R281" s="33">
        <v>47311199</v>
      </c>
      <c r="S281" s="33">
        <v>-11311293</v>
      </c>
      <c r="T281" s="38">
        <f t="shared" si="70"/>
        <v>-0.2390827803793347</v>
      </c>
      <c r="U281" s="38">
        <f t="shared" si="71"/>
        <v>-2.1437328119800094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74979609</v>
      </c>
      <c r="E282" s="33">
        <v>74979609</v>
      </c>
      <c r="F282" s="33">
        <v>46344108</v>
      </c>
      <c r="G282" s="38">
        <f t="shared" si="64"/>
        <v>0.61808948616949977</v>
      </c>
      <c r="H282" s="33">
        <v>6868511</v>
      </c>
      <c r="I282" s="38">
        <f t="shared" si="65"/>
        <v>9.1605052248271923E-2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53212619</v>
      </c>
      <c r="O282" s="38">
        <f t="shared" si="69"/>
        <v>0.70969453841777164</v>
      </c>
      <c r="P282" s="33">
        <v>21185732</v>
      </c>
      <c r="Q282" s="33">
        <v>50350100</v>
      </c>
      <c r="R282" s="33">
        <v>50350100</v>
      </c>
      <c r="S282" s="33">
        <v>13321170</v>
      </c>
      <c r="T282" s="38">
        <f t="shared" si="70"/>
        <v>0.26457087473510482</v>
      </c>
      <c r="U282" s="38">
        <f t="shared" si="71"/>
        <v>-0.67579543628702565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97363449</v>
      </c>
      <c r="E283" s="33">
        <v>97363450</v>
      </c>
      <c r="F283" s="33">
        <v>50285852</v>
      </c>
      <c r="G283" s="38">
        <f t="shared" si="64"/>
        <v>0.51647566429163783</v>
      </c>
      <c r="H283" s="33">
        <v>16634323</v>
      </c>
      <c r="I283" s="38">
        <f t="shared" si="65"/>
        <v>0.17084771719621394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66920175</v>
      </c>
      <c r="O283" s="38">
        <f t="shared" si="69"/>
        <v>0.68732338148785177</v>
      </c>
      <c r="P283" s="33">
        <v>80603306</v>
      </c>
      <c r="Q283" s="33">
        <v>91380971</v>
      </c>
      <c r="R283" s="33">
        <v>91380971</v>
      </c>
      <c r="S283" s="33">
        <v>59877947</v>
      </c>
      <c r="T283" s="38">
        <f t="shared" si="70"/>
        <v>0.65525619113852485</v>
      </c>
      <c r="U283" s="38">
        <f t="shared" si="71"/>
        <v>-0.79362728620585365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58186650</v>
      </c>
      <c r="E284" s="33">
        <v>58186650</v>
      </c>
      <c r="F284" s="33">
        <v>26071498</v>
      </c>
      <c r="G284" s="38">
        <f t="shared" si="64"/>
        <v>0.4480666613389841</v>
      </c>
      <c r="H284" s="33">
        <v>18469695</v>
      </c>
      <c r="I284" s="38">
        <f t="shared" si="65"/>
        <v>0.31742152194704454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44541193</v>
      </c>
      <c r="O284" s="38">
        <f t="shared" si="69"/>
        <v>0.76548818328602863</v>
      </c>
      <c r="P284" s="33">
        <v>44865031</v>
      </c>
      <c r="Q284" s="33">
        <v>54526700</v>
      </c>
      <c r="R284" s="33">
        <v>54526700</v>
      </c>
      <c r="S284" s="33">
        <v>19379612</v>
      </c>
      <c r="T284" s="38">
        <f t="shared" si="70"/>
        <v>0.35541509022185463</v>
      </c>
      <c r="U284" s="38">
        <f t="shared" si="71"/>
        <v>-0.5883275997290629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512963923</v>
      </c>
      <c r="E285" s="34">
        <f>SUM(E276:E284)</f>
        <v>512963924</v>
      </c>
      <c r="F285" s="34">
        <f>SUM(F276:F284)</f>
        <v>267790674</v>
      </c>
      <c r="G285" s="39">
        <f t="shared" si="64"/>
        <v>0.52204582426355162</v>
      </c>
      <c r="H285" s="34">
        <f>SUM(H276:H284)</f>
        <v>101136894</v>
      </c>
      <c r="I285" s="39">
        <f t="shared" si="65"/>
        <v>0.19716180703023828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368927568</v>
      </c>
      <c r="O285" s="39">
        <f t="shared" si="69"/>
        <v>0.71920763129378984</v>
      </c>
      <c r="P285" s="34">
        <f>SUM(P276:P284)</f>
        <v>264462683</v>
      </c>
      <c r="Q285" s="34">
        <f>SUM(Q276:Q284)</f>
        <v>499347376</v>
      </c>
      <c r="R285" s="34">
        <f>SUM(R276:R284)</f>
        <v>499347376</v>
      </c>
      <c r="S285" s="34">
        <f>SUM(S276:S284)</f>
        <v>119391057</v>
      </c>
      <c r="T285" s="39">
        <f t="shared" si="70"/>
        <v>0.23909419121489486</v>
      </c>
      <c r="U285" s="39">
        <f t="shared" si="71"/>
        <v>-0.61757593603480154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120289848</v>
      </c>
      <c r="E286" s="33">
        <v>120289848</v>
      </c>
      <c r="F286" s="33">
        <v>17636163</v>
      </c>
      <c r="G286" s="38">
        <f t="shared" si="64"/>
        <v>0.14661389380091328</v>
      </c>
      <c r="H286" s="33">
        <v>2856045</v>
      </c>
      <c r="I286" s="38">
        <f t="shared" si="65"/>
        <v>2.3743026094770692E-2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20492208</v>
      </c>
      <c r="O286" s="38">
        <f t="shared" si="69"/>
        <v>0.17035691989568397</v>
      </c>
      <c r="P286" s="33">
        <v>56203123</v>
      </c>
      <c r="Q286" s="33">
        <v>118821489</v>
      </c>
      <c r="R286" s="33">
        <v>118821489</v>
      </c>
      <c r="S286" s="33">
        <v>1855014</v>
      </c>
      <c r="T286" s="38">
        <f t="shared" si="70"/>
        <v>1.5611772042344967E-2</v>
      </c>
      <c r="U286" s="38">
        <f t="shared" si="71"/>
        <v>-0.94918351779135124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54522333</v>
      </c>
      <c r="E287" s="33">
        <v>54522333</v>
      </c>
      <c r="F287" s="33">
        <v>2878237</v>
      </c>
      <c r="G287" s="38">
        <f t="shared" si="64"/>
        <v>5.2790055774025665E-2</v>
      </c>
      <c r="H287" s="33">
        <v>11094436</v>
      </c>
      <c r="I287" s="38">
        <f t="shared" si="65"/>
        <v>0.20348424928918576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13972673</v>
      </c>
      <c r="O287" s="38">
        <f t="shared" si="69"/>
        <v>0.25627430506321142</v>
      </c>
      <c r="P287" s="33">
        <v>21399406</v>
      </c>
      <c r="Q287" s="33">
        <v>50379056</v>
      </c>
      <c r="R287" s="33">
        <v>50379056</v>
      </c>
      <c r="S287" s="33">
        <v>5888692</v>
      </c>
      <c r="T287" s="38">
        <f t="shared" si="70"/>
        <v>0.11688770031736997</v>
      </c>
      <c r="U287" s="38">
        <f t="shared" si="71"/>
        <v>-0.4815540207050607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102330641</v>
      </c>
      <c r="E288" s="33">
        <v>102330641</v>
      </c>
      <c r="F288" s="33">
        <v>29598789</v>
      </c>
      <c r="G288" s="38">
        <f t="shared" si="64"/>
        <v>0.28924659037364969</v>
      </c>
      <c r="H288" s="33">
        <v>26376883</v>
      </c>
      <c r="I288" s="38">
        <f t="shared" si="65"/>
        <v>0.25776133856134059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55975672</v>
      </c>
      <c r="O288" s="38">
        <f t="shared" si="69"/>
        <v>0.54700792893499028</v>
      </c>
      <c r="P288" s="33">
        <v>40108780</v>
      </c>
      <c r="Q288" s="33">
        <v>116688651</v>
      </c>
      <c r="R288" s="33">
        <v>116688651</v>
      </c>
      <c r="S288" s="33">
        <v>18118005</v>
      </c>
      <c r="T288" s="38">
        <f t="shared" si="70"/>
        <v>0.15526792746965598</v>
      </c>
      <c r="U288" s="38">
        <f t="shared" si="71"/>
        <v>-0.34236635968483708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52779797</v>
      </c>
      <c r="E289" s="33">
        <v>52779797</v>
      </c>
      <c r="F289" s="33">
        <v>3907903</v>
      </c>
      <c r="G289" s="38">
        <f t="shared" si="64"/>
        <v>7.4041645139332382E-2</v>
      </c>
      <c r="H289" s="33">
        <v>4267695</v>
      </c>
      <c r="I289" s="38">
        <f t="shared" si="65"/>
        <v>8.0858495912744799E-2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8175598</v>
      </c>
      <c r="O289" s="38">
        <f t="shared" si="69"/>
        <v>0.15490014105207717</v>
      </c>
      <c r="P289" s="33">
        <v>8599871</v>
      </c>
      <c r="Q289" s="33">
        <v>54902913</v>
      </c>
      <c r="R289" s="33">
        <v>54902913</v>
      </c>
      <c r="S289" s="33">
        <v>3827312</v>
      </c>
      <c r="T289" s="38">
        <f t="shared" si="70"/>
        <v>6.9710545230997123E-2</v>
      </c>
      <c r="U289" s="38">
        <f t="shared" si="71"/>
        <v>-0.50374895158311095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324071705</v>
      </c>
      <c r="E290" s="33">
        <v>324071705</v>
      </c>
      <c r="F290" s="33">
        <v>80746408</v>
      </c>
      <c r="G290" s="38">
        <f t="shared" si="64"/>
        <v>0.24916216613233791</v>
      </c>
      <c r="H290" s="33">
        <v>66115147</v>
      </c>
      <c r="I290" s="38">
        <f t="shared" si="65"/>
        <v>0.20401394500022765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146861555</v>
      </c>
      <c r="O290" s="38">
        <f t="shared" si="69"/>
        <v>0.45317611113256556</v>
      </c>
      <c r="P290" s="33">
        <v>154771223</v>
      </c>
      <c r="Q290" s="33">
        <v>262349490</v>
      </c>
      <c r="R290" s="33">
        <v>262349490</v>
      </c>
      <c r="S290" s="33">
        <v>68321365</v>
      </c>
      <c r="T290" s="38">
        <f t="shared" si="70"/>
        <v>0.26042118473338749</v>
      </c>
      <c r="U290" s="38">
        <f t="shared" si="71"/>
        <v>-0.57282015533339814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80004000</v>
      </c>
      <c r="E291" s="33">
        <v>80004000</v>
      </c>
      <c r="F291" s="33">
        <v>31260085</v>
      </c>
      <c r="G291" s="38">
        <f t="shared" si="64"/>
        <v>0.3907315259237038</v>
      </c>
      <c r="H291" s="33">
        <v>308517</v>
      </c>
      <c r="I291" s="38">
        <f t="shared" si="65"/>
        <v>3.856269686515674E-3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31568602</v>
      </c>
      <c r="O291" s="38">
        <f t="shared" si="69"/>
        <v>0.3945877956102195</v>
      </c>
      <c r="P291" s="33">
        <v>34700921</v>
      </c>
      <c r="Q291" s="33">
        <v>77101000</v>
      </c>
      <c r="R291" s="33">
        <v>77101000</v>
      </c>
      <c r="S291" s="33">
        <v>2151911</v>
      </c>
      <c r="T291" s="38">
        <f t="shared" si="70"/>
        <v>2.7910286507308594E-2</v>
      </c>
      <c r="U291" s="38">
        <f t="shared" si="71"/>
        <v>-0.99110925614913792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733998324</v>
      </c>
      <c r="E292" s="34">
        <f>SUM(E286:E291)</f>
        <v>733998324</v>
      </c>
      <c r="F292" s="34">
        <f>SUM(F286:F291)</f>
        <v>166027585</v>
      </c>
      <c r="G292" s="39">
        <f t="shared" si="64"/>
        <v>0.22619613638245856</v>
      </c>
      <c r="H292" s="34">
        <f>SUM(H286:H291)</f>
        <v>111018723</v>
      </c>
      <c r="I292" s="39">
        <f t="shared" si="65"/>
        <v>0.15125201157816268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277046308</v>
      </c>
      <c r="O292" s="39">
        <f t="shared" si="69"/>
        <v>0.37744814796062121</v>
      </c>
      <c r="P292" s="34">
        <f>SUM(P286:P291)</f>
        <v>315783324</v>
      </c>
      <c r="Q292" s="34">
        <f>SUM(Q286:Q291)</f>
        <v>680242599</v>
      </c>
      <c r="R292" s="34">
        <f>SUM(R286:R291)</f>
        <v>680242599</v>
      </c>
      <c r="S292" s="34">
        <f>SUM(S286:S291)</f>
        <v>100162299</v>
      </c>
      <c r="T292" s="39">
        <f t="shared" si="70"/>
        <v>0.14724496693862596</v>
      </c>
      <c r="U292" s="39">
        <f t="shared" si="71"/>
        <v>-0.64843386410106951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630832586</v>
      </c>
      <c r="E293" s="33">
        <v>630832586</v>
      </c>
      <c r="F293" s="33">
        <v>216438295</v>
      </c>
      <c r="G293" s="38">
        <f t="shared" si="64"/>
        <v>0.34309942099281471</v>
      </c>
      <c r="H293" s="33">
        <v>137514126</v>
      </c>
      <c r="I293" s="38">
        <f t="shared" si="65"/>
        <v>0.21798830474492958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353952421</v>
      </c>
      <c r="O293" s="38">
        <f t="shared" si="69"/>
        <v>0.56108772573774435</v>
      </c>
      <c r="P293" s="33">
        <v>339301732</v>
      </c>
      <c r="Q293" s="33">
        <v>610405613</v>
      </c>
      <c r="R293" s="33">
        <v>610405613</v>
      </c>
      <c r="S293" s="33">
        <v>127656471</v>
      </c>
      <c r="T293" s="38">
        <f t="shared" si="70"/>
        <v>0.20913384195895329</v>
      </c>
      <c r="U293" s="38">
        <f t="shared" si="71"/>
        <v>-0.59471434115756294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142948207</v>
      </c>
      <c r="E294" s="33">
        <v>142948207</v>
      </c>
      <c r="F294" s="33">
        <v>50777924</v>
      </c>
      <c r="G294" s="38">
        <f t="shared" si="64"/>
        <v>0.35521903398200722</v>
      </c>
      <c r="H294" s="33">
        <v>14069404</v>
      </c>
      <c r="I294" s="38">
        <f t="shared" si="65"/>
        <v>9.8423088300785749E-2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64847328</v>
      </c>
      <c r="O294" s="38">
        <f t="shared" si="69"/>
        <v>0.45364212228279294</v>
      </c>
      <c r="P294" s="33">
        <v>64612736</v>
      </c>
      <c r="Q294" s="33">
        <v>119335542</v>
      </c>
      <c r="R294" s="33">
        <v>119335542</v>
      </c>
      <c r="S294" s="33">
        <v>11682649</v>
      </c>
      <c r="T294" s="38">
        <f t="shared" si="70"/>
        <v>9.7897481372314035E-2</v>
      </c>
      <c r="U294" s="38">
        <f t="shared" si="71"/>
        <v>-0.78225029814555447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16916818</v>
      </c>
      <c r="E295" s="33">
        <v>16916818</v>
      </c>
      <c r="F295" s="33">
        <v>7025406</v>
      </c>
      <c r="G295" s="38">
        <f t="shared" si="64"/>
        <v>0.41529122084306869</v>
      </c>
      <c r="H295" s="33">
        <v>10052920</v>
      </c>
      <c r="I295" s="38">
        <f t="shared" si="65"/>
        <v>0.5942559646855573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17078326</v>
      </c>
      <c r="O295" s="38">
        <f t="shared" si="69"/>
        <v>1.009547185528626</v>
      </c>
      <c r="P295" s="33">
        <v>11592281</v>
      </c>
      <c r="Q295" s="33">
        <v>14842062</v>
      </c>
      <c r="R295" s="33">
        <v>14842062</v>
      </c>
      <c r="S295" s="33">
        <v>4403351</v>
      </c>
      <c r="T295" s="38">
        <f t="shared" si="70"/>
        <v>0.29668054209718298</v>
      </c>
      <c r="U295" s="38">
        <f t="shared" si="71"/>
        <v>-0.13279189833303728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47457711</v>
      </c>
      <c r="E296" s="33">
        <v>47457711</v>
      </c>
      <c r="F296" s="33">
        <v>9748750</v>
      </c>
      <c r="G296" s="38">
        <f t="shared" si="64"/>
        <v>0.20541972620634821</v>
      </c>
      <c r="H296" s="33">
        <v>6538134</v>
      </c>
      <c r="I296" s="38">
        <f t="shared" si="65"/>
        <v>0.1377675800672308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16286884</v>
      </c>
      <c r="O296" s="38">
        <f t="shared" si="69"/>
        <v>0.34318730627357902</v>
      </c>
      <c r="P296" s="33">
        <v>22580270</v>
      </c>
      <c r="Q296" s="33">
        <v>65976209</v>
      </c>
      <c r="R296" s="33">
        <v>65976209</v>
      </c>
      <c r="S296" s="33">
        <v>2386129</v>
      </c>
      <c r="T296" s="38">
        <f t="shared" si="70"/>
        <v>3.6166506626653862E-2</v>
      </c>
      <c r="U296" s="38">
        <f t="shared" si="71"/>
        <v>-0.71044925503548007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136636000</v>
      </c>
      <c r="E297" s="33">
        <v>136636000</v>
      </c>
      <c r="F297" s="33">
        <v>54869957</v>
      </c>
      <c r="G297" s="38">
        <f t="shared" si="64"/>
        <v>0.40157760033958839</v>
      </c>
      <c r="H297" s="33">
        <v>44180628</v>
      </c>
      <c r="I297" s="38">
        <f t="shared" si="65"/>
        <v>0.32334544336778009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99050585</v>
      </c>
      <c r="O297" s="38">
        <f t="shared" si="69"/>
        <v>0.72492304370736849</v>
      </c>
      <c r="P297" s="33">
        <v>69478803</v>
      </c>
      <c r="Q297" s="33">
        <v>131651640</v>
      </c>
      <c r="R297" s="33">
        <v>131651640</v>
      </c>
      <c r="S297" s="33">
        <v>12132459</v>
      </c>
      <c r="T297" s="38">
        <f t="shared" si="70"/>
        <v>9.215577565156044E-2</v>
      </c>
      <c r="U297" s="38">
        <f t="shared" si="71"/>
        <v>-0.36411357000494093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974791322</v>
      </c>
      <c r="E298" s="34">
        <f>SUM(E293:E297)</f>
        <v>974791322</v>
      </c>
      <c r="F298" s="34">
        <f>SUM(F293:F297)</f>
        <v>338860332</v>
      </c>
      <c r="G298" s="39">
        <f t="shared" si="64"/>
        <v>0.34762345986498228</v>
      </c>
      <c r="H298" s="34">
        <f>SUM(H293:H297)</f>
        <v>212355212</v>
      </c>
      <c r="I298" s="39">
        <f t="shared" si="65"/>
        <v>0.217846842916396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551215544</v>
      </c>
      <c r="O298" s="39">
        <f t="shared" si="69"/>
        <v>0.56547030278137822</v>
      </c>
      <c r="P298" s="34">
        <f>SUM(P293:P297)</f>
        <v>507565822</v>
      </c>
      <c r="Q298" s="34">
        <f>SUM(Q293:Q297)</f>
        <v>942211066</v>
      </c>
      <c r="R298" s="34">
        <f>SUM(R293:R297)</f>
        <v>942211066</v>
      </c>
      <c r="S298" s="34">
        <f>SUM(S293:S297)</f>
        <v>158261059</v>
      </c>
      <c r="T298" s="39">
        <f t="shared" si="70"/>
        <v>0.16796773537363655</v>
      </c>
      <c r="U298" s="39">
        <f t="shared" si="71"/>
        <v>-0.58162034795163964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3066008517</v>
      </c>
      <c r="E299" s="34">
        <f>SUM(E263:E266,E268:E274,E276:E284,E286:E291,E293:E297)</f>
        <v>3066008518</v>
      </c>
      <c r="F299" s="34">
        <f>SUM(F263:F266,F268:F274,F276:F284,F286:F291,F293:F297)</f>
        <v>1090641437</v>
      </c>
      <c r="G299" s="39">
        <f t="shared" si="64"/>
        <v>0.35572028940975053</v>
      </c>
      <c r="H299" s="34">
        <f>SUM(H263:H266,H268:H274,H276:H284,H286:H291,H293:H297)</f>
        <v>564752489</v>
      </c>
      <c r="I299" s="39">
        <f t="shared" si="65"/>
        <v>0.18419795178931658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1655393926</v>
      </c>
      <c r="O299" s="39">
        <f t="shared" si="69"/>
        <v>0.53991824119906706</v>
      </c>
      <c r="P299" s="34">
        <f>SUM(P263:P266,P268:P274,P276:P284,P286:P291,P293:P297)</f>
        <v>1707988355</v>
      </c>
      <c r="Q299" s="34">
        <f>SUM(Q263:Q266,Q268:Q274,Q276:Q284,Q286:Q291,Q293:Q297)</f>
        <v>2909896359</v>
      </c>
      <c r="R299" s="34">
        <f>SUM(R263:R266,R268:R274,R276:R284,R286:R291,R293:R297)</f>
        <v>2909896359</v>
      </c>
      <c r="S299" s="34">
        <f>SUM(S263:S266,S268:S274,S276:S284,S286:S291,S293:S297)</f>
        <v>527875865</v>
      </c>
      <c r="T299" s="39">
        <f t="shared" si="70"/>
        <v>0.18140710179155903</v>
      </c>
      <c r="U299" s="39">
        <f t="shared" si="71"/>
        <v>-0.66934640546773516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16493396074</v>
      </c>
      <c r="E302" s="33">
        <v>16493396074</v>
      </c>
      <c r="F302" s="33">
        <v>4467695024</v>
      </c>
      <c r="G302" s="38">
        <f t="shared" ref="G302:G339" si="72">IF(($D302     =0),0,($F302     /$D302     ))</f>
        <v>0.27087781097082991</v>
      </c>
      <c r="H302" s="33">
        <v>4304232643</v>
      </c>
      <c r="I302" s="38">
        <f t="shared" ref="I302:I339" si="73">IF(($D302     =0),0,($H302     /$D302     ))</f>
        <v>0.26096703333191296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8771927667</v>
      </c>
      <c r="O302" s="38">
        <f t="shared" ref="O302:O339" si="77">IF(($D302     =0),0,($N302     /$D302     ))</f>
        <v>0.53184484430274281</v>
      </c>
      <c r="P302" s="33">
        <v>9019556805</v>
      </c>
      <c r="Q302" s="33">
        <v>16045814377</v>
      </c>
      <c r="R302" s="33">
        <v>16045814377</v>
      </c>
      <c r="S302" s="33">
        <v>4574329029</v>
      </c>
      <c r="T302" s="38">
        <f t="shared" ref="T302:T339" si="78">IF(($Q302     =0),0,($S302     /$Q302     ))</f>
        <v>0.28507926874417938</v>
      </c>
      <c r="U302" s="38">
        <f t="shared" ref="U302:U339" si="79">IF(($P302     =0),0,(($H302     /$P302     )-1))</f>
        <v>-0.52278889794075645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16493396074</v>
      </c>
      <c r="E303" s="34">
        <f>E302</f>
        <v>16493396074</v>
      </c>
      <c r="F303" s="34">
        <f>F302</f>
        <v>4467695024</v>
      </c>
      <c r="G303" s="39">
        <f t="shared" si="72"/>
        <v>0.27087781097082991</v>
      </c>
      <c r="H303" s="34">
        <f>H302</f>
        <v>4304232643</v>
      </c>
      <c r="I303" s="39">
        <f t="shared" si="73"/>
        <v>0.26096703333191296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8771927667</v>
      </c>
      <c r="O303" s="39">
        <f t="shared" si="77"/>
        <v>0.53184484430274281</v>
      </c>
      <c r="P303" s="34">
        <f>P302</f>
        <v>9019556805</v>
      </c>
      <c r="Q303" s="34">
        <f>Q302</f>
        <v>16045814377</v>
      </c>
      <c r="R303" s="34">
        <f>R302</f>
        <v>16045814377</v>
      </c>
      <c r="S303" s="34">
        <f>S302</f>
        <v>4574329029</v>
      </c>
      <c r="T303" s="39">
        <f t="shared" si="78"/>
        <v>0.28507926874417938</v>
      </c>
      <c r="U303" s="39">
        <f t="shared" si="79"/>
        <v>-0.52278889794075645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127893772</v>
      </c>
      <c r="E304" s="33">
        <v>127893772</v>
      </c>
      <c r="F304" s="33">
        <v>45041997</v>
      </c>
      <c r="G304" s="38">
        <f t="shared" si="72"/>
        <v>0.3521828803360339</v>
      </c>
      <c r="H304" s="33">
        <v>34493493</v>
      </c>
      <c r="I304" s="38">
        <f t="shared" si="73"/>
        <v>0.26970424329966591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79535490</v>
      </c>
      <c r="O304" s="38">
        <f t="shared" si="77"/>
        <v>0.62188712363569976</v>
      </c>
      <c r="P304" s="33">
        <v>86012063</v>
      </c>
      <c r="Q304" s="33">
        <v>135340292</v>
      </c>
      <c r="R304" s="33">
        <v>135340292</v>
      </c>
      <c r="S304" s="33">
        <v>39033938</v>
      </c>
      <c r="T304" s="38">
        <f t="shared" si="78"/>
        <v>0.28841328345885348</v>
      </c>
      <c r="U304" s="38">
        <f t="shared" si="79"/>
        <v>-0.59896912366815336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69034254</v>
      </c>
      <c r="E305" s="33">
        <v>69034254</v>
      </c>
      <c r="F305" s="33">
        <v>19707179</v>
      </c>
      <c r="G305" s="38">
        <f t="shared" si="72"/>
        <v>0.28546957282974333</v>
      </c>
      <c r="H305" s="33">
        <v>14410440</v>
      </c>
      <c r="I305" s="38">
        <f t="shared" si="73"/>
        <v>0.20874332907254997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34117619</v>
      </c>
      <c r="O305" s="38">
        <f t="shared" si="77"/>
        <v>0.49421290190229333</v>
      </c>
      <c r="P305" s="33">
        <v>33908317</v>
      </c>
      <c r="Q305" s="33">
        <v>67315211</v>
      </c>
      <c r="R305" s="33">
        <v>67315211</v>
      </c>
      <c r="S305" s="33">
        <v>14612225</v>
      </c>
      <c r="T305" s="38">
        <f t="shared" si="78"/>
        <v>0.21707166601616981</v>
      </c>
      <c r="U305" s="38">
        <f t="shared" si="79"/>
        <v>-0.57501753920726884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103736594</v>
      </c>
      <c r="E306" s="33">
        <v>101430171</v>
      </c>
      <c r="F306" s="33">
        <v>31201770</v>
      </c>
      <c r="G306" s="38">
        <f t="shared" si="72"/>
        <v>0.30077881677896617</v>
      </c>
      <c r="H306" s="33">
        <v>22411973</v>
      </c>
      <c r="I306" s="38">
        <f t="shared" si="73"/>
        <v>0.21604693325481653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53613743</v>
      </c>
      <c r="O306" s="38">
        <f t="shared" si="77"/>
        <v>0.51682575003378273</v>
      </c>
      <c r="P306" s="33">
        <v>51140105</v>
      </c>
      <c r="Q306" s="33">
        <v>93999345</v>
      </c>
      <c r="R306" s="33">
        <v>93999345</v>
      </c>
      <c r="S306" s="33">
        <v>19693179</v>
      </c>
      <c r="T306" s="38">
        <f t="shared" si="78"/>
        <v>0.20950336409259021</v>
      </c>
      <c r="U306" s="38">
        <f t="shared" si="79"/>
        <v>-0.56175348095198474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341953280</v>
      </c>
      <c r="E307" s="33">
        <v>342400026</v>
      </c>
      <c r="F307" s="33">
        <v>102029798</v>
      </c>
      <c r="G307" s="38">
        <f t="shared" si="72"/>
        <v>0.29837350295338594</v>
      </c>
      <c r="H307" s="33">
        <v>73048786</v>
      </c>
      <c r="I307" s="38">
        <f t="shared" si="73"/>
        <v>0.21362212405156633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175078584</v>
      </c>
      <c r="O307" s="38">
        <f t="shared" si="77"/>
        <v>0.51199562700495227</v>
      </c>
      <c r="P307" s="33">
        <v>186480910</v>
      </c>
      <c r="Q307" s="33">
        <v>344578712</v>
      </c>
      <c r="R307" s="33">
        <v>344578712</v>
      </c>
      <c r="S307" s="33">
        <v>87388834</v>
      </c>
      <c r="T307" s="38">
        <f t="shared" si="78"/>
        <v>0.25361065833921859</v>
      </c>
      <c r="U307" s="38">
        <f t="shared" si="79"/>
        <v>-0.60827740490970361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239263654</v>
      </c>
      <c r="E308" s="33">
        <v>258733518</v>
      </c>
      <c r="F308" s="33">
        <v>60402396</v>
      </c>
      <c r="G308" s="38">
        <f t="shared" si="72"/>
        <v>0.25245119762318768</v>
      </c>
      <c r="H308" s="33">
        <v>55150094</v>
      </c>
      <c r="I308" s="38">
        <f t="shared" si="73"/>
        <v>0.23049925501848267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115552490</v>
      </c>
      <c r="O308" s="38">
        <f t="shared" si="77"/>
        <v>0.48295045264167036</v>
      </c>
      <c r="P308" s="33">
        <v>111978283</v>
      </c>
      <c r="Q308" s="33">
        <v>211342595</v>
      </c>
      <c r="R308" s="33">
        <v>211342595</v>
      </c>
      <c r="S308" s="33">
        <v>54336305</v>
      </c>
      <c r="T308" s="38">
        <f t="shared" si="78"/>
        <v>0.25710058589940188</v>
      </c>
      <c r="U308" s="38">
        <f t="shared" si="79"/>
        <v>-0.50749294843179549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119480266</v>
      </c>
      <c r="E309" s="33">
        <v>119480266</v>
      </c>
      <c r="F309" s="33">
        <v>27919456</v>
      </c>
      <c r="G309" s="38">
        <f t="shared" si="72"/>
        <v>0.2336742035709897</v>
      </c>
      <c r="H309" s="33">
        <v>41710116</v>
      </c>
      <c r="I309" s="38">
        <f t="shared" si="73"/>
        <v>0.34909627670229659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69629572</v>
      </c>
      <c r="O309" s="38">
        <f t="shared" si="77"/>
        <v>0.58277048027328626</v>
      </c>
      <c r="P309" s="33">
        <v>67675865</v>
      </c>
      <c r="Q309" s="33">
        <v>126038801</v>
      </c>
      <c r="R309" s="33">
        <v>126038801</v>
      </c>
      <c r="S309" s="33">
        <v>24854482</v>
      </c>
      <c r="T309" s="38">
        <f t="shared" si="78"/>
        <v>0.19719706790927025</v>
      </c>
      <c r="U309" s="38">
        <f t="shared" si="79"/>
        <v>-0.38367812513367949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1001361820</v>
      </c>
      <c r="E310" s="34">
        <f>SUM(E304:E309)</f>
        <v>1018972007</v>
      </c>
      <c r="F310" s="34">
        <f>SUM(F304:F309)</f>
        <v>286302596</v>
      </c>
      <c r="G310" s="39">
        <f t="shared" si="72"/>
        <v>0.28591323364016413</v>
      </c>
      <c r="H310" s="34">
        <f>SUM(H304:H309)</f>
        <v>241224902</v>
      </c>
      <c r="I310" s="39">
        <f t="shared" si="73"/>
        <v>0.24089684386009444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527527498</v>
      </c>
      <c r="O310" s="39">
        <f t="shared" si="77"/>
        <v>0.52681007750025854</v>
      </c>
      <c r="P310" s="34">
        <f>SUM(P304:P309)</f>
        <v>537195543</v>
      </c>
      <c r="Q310" s="34">
        <f>SUM(Q304:Q309)</f>
        <v>978614956</v>
      </c>
      <c r="R310" s="34">
        <f>SUM(R304:R309)</f>
        <v>978614956</v>
      </c>
      <c r="S310" s="34">
        <f>SUM(S304:S309)</f>
        <v>239918963</v>
      </c>
      <c r="T310" s="39">
        <f t="shared" si="78"/>
        <v>0.24516175798155285</v>
      </c>
      <c r="U310" s="39">
        <f t="shared" si="79"/>
        <v>-0.55095513143525832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110918198</v>
      </c>
      <c r="E311" s="33">
        <v>112720901</v>
      </c>
      <c r="F311" s="33">
        <v>49868467</v>
      </c>
      <c r="G311" s="38">
        <f t="shared" si="72"/>
        <v>0.44959680105874061</v>
      </c>
      <c r="H311" s="33">
        <v>17211885</v>
      </c>
      <c r="I311" s="38">
        <f t="shared" si="73"/>
        <v>0.15517638503286899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67080352</v>
      </c>
      <c r="O311" s="38">
        <f t="shared" si="77"/>
        <v>0.60477318609160957</v>
      </c>
      <c r="P311" s="33">
        <v>59284154</v>
      </c>
      <c r="Q311" s="33">
        <v>101029565</v>
      </c>
      <c r="R311" s="33">
        <v>101029565</v>
      </c>
      <c r="S311" s="33">
        <v>15282337</v>
      </c>
      <c r="T311" s="38">
        <f t="shared" si="78"/>
        <v>0.15126598832727825</v>
      </c>
      <c r="U311" s="38">
        <f t="shared" si="79"/>
        <v>-0.7096714073038809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474275061</v>
      </c>
      <c r="E312" s="33">
        <v>478980061</v>
      </c>
      <c r="F312" s="33">
        <v>139563355</v>
      </c>
      <c r="G312" s="38">
        <f t="shared" si="72"/>
        <v>0.29426669558743673</v>
      </c>
      <c r="H312" s="33">
        <v>128739535</v>
      </c>
      <c r="I312" s="38">
        <f t="shared" si="73"/>
        <v>0.27144487574057791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268302890</v>
      </c>
      <c r="O312" s="38">
        <f t="shared" si="77"/>
        <v>0.56571157132801464</v>
      </c>
      <c r="P312" s="33">
        <v>205856805</v>
      </c>
      <c r="Q312" s="33">
        <v>379751993</v>
      </c>
      <c r="R312" s="33">
        <v>379751993</v>
      </c>
      <c r="S312" s="33">
        <v>88499659</v>
      </c>
      <c r="T312" s="38">
        <f t="shared" si="78"/>
        <v>0.23304593690440487</v>
      </c>
      <c r="U312" s="38">
        <f t="shared" si="79"/>
        <v>-0.37461608325262796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512119046</v>
      </c>
      <c r="E313" s="33">
        <v>512119046</v>
      </c>
      <c r="F313" s="33">
        <v>190388867</v>
      </c>
      <c r="G313" s="38">
        <f t="shared" si="72"/>
        <v>0.37176681571807818</v>
      </c>
      <c r="H313" s="33">
        <v>116055170</v>
      </c>
      <c r="I313" s="38">
        <f t="shared" si="73"/>
        <v>0.2266175626672553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306444037</v>
      </c>
      <c r="O313" s="38">
        <f t="shared" si="77"/>
        <v>0.59838437838533343</v>
      </c>
      <c r="P313" s="33">
        <v>291924975</v>
      </c>
      <c r="Q313" s="33">
        <v>494309575</v>
      </c>
      <c r="R313" s="33">
        <v>494309575</v>
      </c>
      <c r="S313" s="33">
        <v>108952732</v>
      </c>
      <c r="T313" s="38">
        <f t="shared" si="78"/>
        <v>0.22041396224218396</v>
      </c>
      <c r="U313" s="38">
        <f t="shared" si="79"/>
        <v>-0.6024486428405107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213090800</v>
      </c>
      <c r="E314" s="33">
        <v>213090800</v>
      </c>
      <c r="F314" s="33">
        <v>87506380</v>
      </c>
      <c r="G314" s="38">
        <f t="shared" si="72"/>
        <v>0.41065301739915566</v>
      </c>
      <c r="H314" s="33">
        <v>51231625</v>
      </c>
      <c r="I314" s="38">
        <f t="shared" si="73"/>
        <v>0.24042157146155535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138738005</v>
      </c>
      <c r="O314" s="38">
        <f t="shared" si="77"/>
        <v>0.65107458886071101</v>
      </c>
      <c r="P314" s="33">
        <v>136100431</v>
      </c>
      <c r="Q314" s="33">
        <v>200299072</v>
      </c>
      <c r="R314" s="33">
        <v>200299072</v>
      </c>
      <c r="S314" s="33">
        <v>53818897</v>
      </c>
      <c r="T314" s="38">
        <f t="shared" si="78"/>
        <v>0.26869269269505153</v>
      </c>
      <c r="U314" s="38">
        <f t="shared" si="79"/>
        <v>-0.62357485113327815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156905354</v>
      </c>
      <c r="E315" s="33">
        <v>159809548</v>
      </c>
      <c r="F315" s="33">
        <v>120723188</v>
      </c>
      <c r="G315" s="38">
        <f t="shared" si="72"/>
        <v>0.76940132967036934</v>
      </c>
      <c r="H315" s="33">
        <v>21075178</v>
      </c>
      <c r="I315" s="38">
        <f t="shared" si="73"/>
        <v>0.13431777477778101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141798366</v>
      </c>
      <c r="O315" s="38">
        <f t="shared" si="77"/>
        <v>0.90371910444815029</v>
      </c>
      <c r="P315" s="33">
        <v>109882523</v>
      </c>
      <c r="Q315" s="33">
        <v>130479344</v>
      </c>
      <c r="R315" s="33">
        <v>130479344</v>
      </c>
      <c r="S315" s="33">
        <v>24265157</v>
      </c>
      <c r="T315" s="38">
        <f t="shared" si="78"/>
        <v>0.18596933626520992</v>
      </c>
      <c r="U315" s="38">
        <f t="shared" si="79"/>
        <v>-0.80820263837589534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244231600</v>
      </c>
      <c r="E316" s="33">
        <v>244129232</v>
      </c>
      <c r="F316" s="33">
        <v>103336230</v>
      </c>
      <c r="G316" s="38">
        <f t="shared" si="72"/>
        <v>0.42310753399641982</v>
      </c>
      <c r="H316" s="33">
        <v>81324494</v>
      </c>
      <c r="I316" s="38">
        <f t="shared" si="73"/>
        <v>0.33298104749753921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184660724</v>
      </c>
      <c r="O316" s="38">
        <f t="shared" si="77"/>
        <v>0.75608858149395897</v>
      </c>
      <c r="P316" s="33">
        <v>180305716</v>
      </c>
      <c r="Q316" s="33">
        <v>237769800</v>
      </c>
      <c r="R316" s="33">
        <v>237769800</v>
      </c>
      <c r="S316" s="33">
        <v>71992208</v>
      </c>
      <c r="T316" s="38">
        <f t="shared" si="78"/>
        <v>0.30278112695556797</v>
      </c>
      <c r="U316" s="38">
        <f t="shared" si="79"/>
        <v>-0.54896330629917467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1711540059</v>
      </c>
      <c r="E317" s="34">
        <f>SUM(E311:E316)</f>
        <v>1720849588</v>
      </c>
      <c r="F317" s="34">
        <f>SUM(F311:F316)</f>
        <v>691386487</v>
      </c>
      <c r="G317" s="39">
        <f t="shared" si="72"/>
        <v>0.40395577267642557</v>
      </c>
      <c r="H317" s="34">
        <f>SUM(H311:H316)</f>
        <v>415637887</v>
      </c>
      <c r="I317" s="39">
        <f t="shared" si="73"/>
        <v>0.2428443814764373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1107024374</v>
      </c>
      <c r="O317" s="39">
        <f t="shared" si="77"/>
        <v>0.64680015415286285</v>
      </c>
      <c r="P317" s="34">
        <f>SUM(P311:P316)</f>
        <v>983354604</v>
      </c>
      <c r="Q317" s="34">
        <f>SUM(Q311:Q316)</f>
        <v>1543639349</v>
      </c>
      <c r="R317" s="34">
        <f>SUM(R311:R316)</f>
        <v>1543639349</v>
      </c>
      <c r="S317" s="34">
        <f>SUM(S311:S316)</f>
        <v>362810990</v>
      </c>
      <c r="T317" s="39">
        <f t="shared" si="78"/>
        <v>0.23503611140454286</v>
      </c>
      <c r="U317" s="39">
        <f t="shared" si="79"/>
        <v>-0.57732654597913491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241342375</v>
      </c>
      <c r="E318" s="33">
        <v>241342375</v>
      </c>
      <c r="F318" s="33">
        <v>74917644</v>
      </c>
      <c r="G318" s="38">
        <f t="shared" si="72"/>
        <v>0.3104205964659128</v>
      </c>
      <c r="H318" s="33">
        <v>57070333</v>
      </c>
      <c r="I318" s="38">
        <f t="shared" si="73"/>
        <v>0.23647042091137124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131987977</v>
      </c>
      <c r="O318" s="38">
        <f t="shared" si="77"/>
        <v>0.54689101737728407</v>
      </c>
      <c r="P318" s="33">
        <v>83043811</v>
      </c>
      <c r="Q318" s="33">
        <v>230754388</v>
      </c>
      <c r="R318" s="33">
        <v>230754388</v>
      </c>
      <c r="S318" s="33">
        <v>26056297</v>
      </c>
      <c r="T318" s="38">
        <f t="shared" si="78"/>
        <v>0.11291788306101463</v>
      </c>
      <c r="U318" s="38">
        <f t="shared" si="79"/>
        <v>-0.31276837716419348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325712234</v>
      </c>
      <c r="E319" s="33">
        <v>325712234</v>
      </c>
      <c r="F319" s="33">
        <v>78906409</v>
      </c>
      <c r="G319" s="38">
        <f t="shared" si="72"/>
        <v>0.24225804487282476</v>
      </c>
      <c r="H319" s="33">
        <v>79642601</v>
      </c>
      <c r="I319" s="38">
        <f t="shared" si="73"/>
        <v>0.24451829770692618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158549010</v>
      </c>
      <c r="O319" s="38">
        <f t="shared" si="77"/>
        <v>0.48677634257975094</v>
      </c>
      <c r="P319" s="33">
        <v>153842314</v>
      </c>
      <c r="Q319" s="33">
        <v>318314976</v>
      </c>
      <c r="R319" s="33">
        <v>318314976</v>
      </c>
      <c r="S319" s="33">
        <v>77181010</v>
      </c>
      <c r="T319" s="38">
        <f t="shared" si="78"/>
        <v>0.24246741692731416</v>
      </c>
      <c r="U319" s="38">
        <f t="shared" si="79"/>
        <v>-0.48231017247959496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90641250</v>
      </c>
      <c r="E320" s="33">
        <v>90641250</v>
      </c>
      <c r="F320" s="33">
        <v>42634214</v>
      </c>
      <c r="G320" s="38">
        <f t="shared" si="72"/>
        <v>0.47036215850950863</v>
      </c>
      <c r="H320" s="33">
        <v>15563067</v>
      </c>
      <c r="I320" s="38">
        <f t="shared" si="73"/>
        <v>0.1716996069670266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58197281</v>
      </c>
      <c r="O320" s="38">
        <f t="shared" si="77"/>
        <v>0.64206176547653526</v>
      </c>
      <c r="P320" s="33">
        <v>58607297</v>
      </c>
      <c r="Q320" s="33">
        <v>85889570</v>
      </c>
      <c r="R320" s="33">
        <v>85889570</v>
      </c>
      <c r="S320" s="33">
        <v>17351164</v>
      </c>
      <c r="T320" s="38">
        <f t="shared" si="78"/>
        <v>0.20201712501296723</v>
      </c>
      <c r="U320" s="38">
        <f t="shared" si="79"/>
        <v>-0.73445171852917901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61021894</v>
      </c>
      <c r="E321" s="33">
        <v>61416571</v>
      </c>
      <c r="F321" s="33">
        <v>17881041</v>
      </c>
      <c r="G321" s="38">
        <f t="shared" si="72"/>
        <v>0.29302664712439114</v>
      </c>
      <c r="H321" s="33">
        <v>14699249</v>
      </c>
      <c r="I321" s="38">
        <f t="shared" si="73"/>
        <v>0.24088483717008194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32580290</v>
      </c>
      <c r="O321" s="38">
        <f t="shared" si="77"/>
        <v>0.5339114842944731</v>
      </c>
      <c r="P321" s="33">
        <v>28393064</v>
      </c>
      <c r="Q321" s="33">
        <v>54571142</v>
      </c>
      <c r="R321" s="33">
        <v>54571142</v>
      </c>
      <c r="S321" s="33">
        <v>13348399</v>
      </c>
      <c r="T321" s="38">
        <f t="shared" si="78"/>
        <v>0.24460545465586922</v>
      </c>
      <c r="U321" s="38">
        <f t="shared" si="79"/>
        <v>-0.48229437302011502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86776004</v>
      </c>
      <c r="E322" s="33">
        <v>85897454</v>
      </c>
      <c r="F322" s="33">
        <v>34833587</v>
      </c>
      <c r="G322" s="38">
        <f t="shared" si="72"/>
        <v>0.40141957908087122</v>
      </c>
      <c r="H322" s="33">
        <v>23159945</v>
      </c>
      <c r="I322" s="38">
        <f t="shared" si="73"/>
        <v>0.26689342597522697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57993532</v>
      </c>
      <c r="O322" s="38">
        <f t="shared" si="77"/>
        <v>0.66831300505609825</v>
      </c>
      <c r="P322" s="33">
        <v>60473009</v>
      </c>
      <c r="Q322" s="33">
        <v>82260505</v>
      </c>
      <c r="R322" s="33">
        <v>82260505</v>
      </c>
      <c r="S322" s="33">
        <v>26412765</v>
      </c>
      <c r="T322" s="38">
        <f t="shared" si="78"/>
        <v>0.32108683261791304</v>
      </c>
      <c r="U322" s="38">
        <f t="shared" si="79"/>
        <v>-0.61702013207247552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805493757</v>
      </c>
      <c r="E323" s="34">
        <f>SUM(E318:E322)</f>
        <v>805009884</v>
      </c>
      <c r="F323" s="34">
        <f>SUM(F318:F322)</f>
        <v>249172895</v>
      </c>
      <c r="G323" s="39">
        <f t="shared" si="72"/>
        <v>0.30934180784718363</v>
      </c>
      <c r="H323" s="34">
        <f>SUM(H318:H322)</f>
        <v>190135195</v>
      </c>
      <c r="I323" s="39">
        <f t="shared" si="73"/>
        <v>0.23604800576995658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439308090</v>
      </c>
      <c r="O323" s="39">
        <f t="shared" si="77"/>
        <v>0.54538981361714023</v>
      </c>
      <c r="P323" s="34">
        <f>SUM(P318:P322)</f>
        <v>384359495</v>
      </c>
      <c r="Q323" s="34">
        <f>SUM(Q318:Q322)</f>
        <v>771790581</v>
      </c>
      <c r="R323" s="34">
        <f>SUM(R318:R322)</f>
        <v>771790581</v>
      </c>
      <c r="S323" s="34">
        <f>SUM(S318:S322)</f>
        <v>160349635</v>
      </c>
      <c r="T323" s="39">
        <f t="shared" si="78"/>
        <v>0.2077631406076981</v>
      </c>
      <c r="U323" s="39">
        <f t="shared" si="79"/>
        <v>-0.50531937554970507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34570964</v>
      </c>
      <c r="E324" s="33">
        <v>34570964</v>
      </c>
      <c r="F324" s="33">
        <v>9231376</v>
      </c>
      <c r="G324" s="38">
        <f t="shared" si="72"/>
        <v>0.26702686103864504</v>
      </c>
      <c r="H324" s="33">
        <v>9113392</v>
      </c>
      <c r="I324" s="38">
        <f t="shared" si="73"/>
        <v>0.26361405484672051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18344768</v>
      </c>
      <c r="O324" s="38">
        <f t="shared" si="77"/>
        <v>0.53064091588536555</v>
      </c>
      <c r="P324" s="33">
        <v>15693681</v>
      </c>
      <c r="Q324" s="33">
        <v>28711920</v>
      </c>
      <c r="R324" s="33">
        <v>28711920</v>
      </c>
      <c r="S324" s="33">
        <v>6540276</v>
      </c>
      <c r="T324" s="38">
        <f t="shared" si="78"/>
        <v>0.2277895731110981</v>
      </c>
      <c r="U324" s="38">
        <f t="shared" si="79"/>
        <v>-0.41929544763908477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124267681</v>
      </c>
      <c r="E325" s="33">
        <v>124475038</v>
      </c>
      <c r="F325" s="33">
        <v>117999440</v>
      </c>
      <c r="G325" s="38">
        <f t="shared" si="72"/>
        <v>0.9495585581902023</v>
      </c>
      <c r="H325" s="33">
        <v>4950299</v>
      </c>
      <c r="I325" s="38">
        <f t="shared" si="73"/>
        <v>3.983577194137871E-2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122949739</v>
      </c>
      <c r="O325" s="38">
        <f t="shared" si="77"/>
        <v>0.98939433013158107</v>
      </c>
      <c r="P325" s="33">
        <v>108908228</v>
      </c>
      <c r="Q325" s="33">
        <v>116543132</v>
      </c>
      <c r="R325" s="33">
        <v>116543132</v>
      </c>
      <c r="S325" s="33">
        <v>1079417</v>
      </c>
      <c r="T325" s="38">
        <f t="shared" si="78"/>
        <v>9.261952905127005E-3</v>
      </c>
      <c r="U325" s="38">
        <f t="shared" si="79"/>
        <v>-0.95454614319865716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209795445</v>
      </c>
      <c r="E326" s="33">
        <v>209854818</v>
      </c>
      <c r="F326" s="33">
        <v>59675286</v>
      </c>
      <c r="G326" s="38">
        <f t="shared" si="72"/>
        <v>0.2844450984147916</v>
      </c>
      <c r="H326" s="33">
        <v>53093224</v>
      </c>
      <c r="I326" s="38">
        <f t="shared" si="73"/>
        <v>0.2530713857967698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112768510</v>
      </c>
      <c r="O326" s="38">
        <f t="shared" si="77"/>
        <v>0.5375164842115614</v>
      </c>
      <c r="P326" s="33">
        <v>104315705</v>
      </c>
      <c r="Q326" s="33">
        <v>207684768</v>
      </c>
      <c r="R326" s="33">
        <v>207684768</v>
      </c>
      <c r="S326" s="33">
        <v>48212188</v>
      </c>
      <c r="T326" s="38">
        <f t="shared" si="78"/>
        <v>0.23214118427789562</v>
      </c>
      <c r="U326" s="38">
        <f t="shared" si="79"/>
        <v>-0.49103326292047778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421115513</v>
      </c>
      <c r="E327" s="33">
        <v>421676849</v>
      </c>
      <c r="F327" s="33">
        <v>111310629</v>
      </c>
      <c r="G327" s="38">
        <f t="shared" si="72"/>
        <v>0.26432326894592456</v>
      </c>
      <c r="H327" s="33">
        <v>91203380</v>
      </c>
      <c r="I327" s="38">
        <f t="shared" si="73"/>
        <v>0.21657568335650459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202514009</v>
      </c>
      <c r="O327" s="38">
        <f t="shared" si="77"/>
        <v>0.48089895230242918</v>
      </c>
      <c r="P327" s="33">
        <v>195116346</v>
      </c>
      <c r="Q327" s="33">
        <v>393147081</v>
      </c>
      <c r="R327" s="33">
        <v>393147081</v>
      </c>
      <c r="S327" s="33">
        <v>87737012</v>
      </c>
      <c r="T327" s="38">
        <f t="shared" si="78"/>
        <v>0.22316587414774675</v>
      </c>
      <c r="U327" s="38">
        <f t="shared" si="79"/>
        <v>-0.53256924973369479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108140600</v>
      </c>
      <c r="E328" s="33">
        <v>108140600</v>
      </c>
      <c r="F328" s="33">
        <v>104844067</v>
      </c>
      <c r="G328" s="38">
        <f t="shared" si="72"/>
        <v>0.96951623164657863</v>
      </c>
      <c r="H328" s="33">
        <v>2168963</v>
      </c>
      <c r="I328" s="38">
        <f t="shared" si="73"/>
        <v>2.0056879654819743E-2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107013030</v>
      </c>
      <c r="O328" s="38">
        <f t="shared" si="77"/>
        <v>0.98957311130139836</v>
      </c>
      <c r="P328" s="33">
        <v>99655783</v>
      </c>
      <c r="Q328" s="33">
        <v>101413411</v>
      </c>
      <c r="R328" s="33">
        <v>101413411</v>
      </c>
      <c r="S328" s="33">
        <v>361455</v>
      </c>
      <c r="T328" s="38">
        <f t="shared" si="78"/>
        <v>3.5641735785812392E-3</v>
      </c>
      <c r="U328" s="38">
        <f t="shared" si="79"/>
        <v>-0.9782354527283178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185691104</v>
      </c>
      <c r="E329" s="33">
        <v>185691104</v>
      </c>
      <c r="F329" s="33">
        <v>43234290</v>
      </c>
      <c r="G329" s="38">
        <f t="shared" si="72"/>
        <v>0.23282908587801815</v>
      </c>
      <c r="H329" s="33">
        <v>48794708</v>
      </c>
      <c r="I329" s="38">
        <f t="shared" si="73"/>
        <v>0.26277353599017861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92028998</v>
      </c>
      <c r="O329" s="38">
        <f t="shared" si="77"/>
        <v>0.49560262186819676</v>
      </c>
      <c r="P329" s="33">
        <v>132999665</v>
      </c>
      <c r="Q329" s="33">
        <v>174557312</v>
      </c>
      <c r="R329" s="33">
        <v>174557312</v>
      </c>
      <c r="S329" s="33">
        <v>86635826</v>
      </c>
      <c r="T329" s="38">
        <f t="shared" si="78"/>
        <v>0.49631736996500037</v>
      </c>
      <c r="U329" s="38">
        <f t="shared" si="79"/>
        <v>-0.63312157214832077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282864928</v>
      </c>
      <c r="E330" s="33">
        <v>282864928</v>
      </c>
      <c r="F330" s="33">
        <v>127990291</v>
      </c>
      <c r="G330" s="38">
        <f t="shared" si="72"/>
        <v>0.45247847410761366</v>
      </c>
      <c r="H330" s="33">
        <v>50745027</v>
      </c>
      <c r="I330" s="38">
        <f t="shared" si="73"/>
        <v>0.17939667302975079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178735318</v>
      </c>
      <c r="O330" s="38">
        <f t="shared" si="77"/>
        <v>0.63187514713736448</v>
      </c>
      <c r="P330" s="33">
        <v>251315731</v>
      </c>
      <c r="Q330" s="33">
        <v>273288859</v>
      </c>
      <c r="R330" s="33">
        <v>273288859</v>
      </c>
      <c r="S330" s="33">
        <v>10305527</v>
      </c>
      <c r="T330" s="38">
        <f t="shared" si="78"/>
        <v>3.770928327524687E-2</v>
      </c>
      <c r="U330" s="38">
        <f t="shared" si="79"/>
        <v>-0.79808256809837341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1741496</v>
      </c>
      <c r="E331" s="33">
        <v>1741496</v>
      </c>
      <c r="F331" s="33">
        <v>64772</v>
      </c>
      <c r="G331" s="38">
        <f t="shared" si="72"/>
        <v>3.7193309660200194E-2</v>
      </c>
      <c r="H331" s="33">
        <v>178356</v>
      </c>
      <c r="I331" s="38">
        <f t="shared" si="73"/>
        <v>0.10241539458029189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243128</v>
      </c>
      <c r="O331" s="38">
        <f t="shared" si="77"/>
        <v>0.13960870424049207</v>
      </c>
      <c r="P331" s="33">
        <v>30000</v>
      </c>
      <c r="Q331" s="33">
        <v>227826</v>
      </c>
      <c r="R331" s="33">
        <v>227826</v>
      </c>
      <c r="S331" s="33">
        <v>30000</v>
      </c>
      <c r="T331" s="38">
        <f t="shared" si="78"/>
        <v>0.13167943957230518</v>
      </c>
      <c r="U331" s="38">
        <f t="shared" si="79"/>
        <v>4.9451999999999998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1368187731</v>
      </c>
      <c r="E332" s="34">
        <f>SUM(E324:E331)</f>
        <v>1369015797</v>
      </c>
      <c r="F332" s="34">
        <f>SUM(F324:F331)</f>
        <v>574350151</v>
      </c>
      <c r="G332" s="39">
        <f t="shared" si="72"/>
        <v>0.41978899385408974</v>
      </c>
      <c r="H332" s="34">
        <f>SUM(H324:H331)</f>
        <v>260247349</v>
      </c>
      <c r="I332" s="39">
        <f t="shared" si="73"/>
        <v>0.19021318719894295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834597500</v>
      </c>
      <c r="O332" s="39">
        <f t="shared" si="77"/>
        <v>0.61000218105303272</v>
      </c>
      <c r="P332" s="34">
        <f>SUM(P324:P331)</f>
        <v>908035139</v>
      </c>
      <c r="Q332" s="34">
        <f>SUM(Q324:Q331)</f>
        <v>1295574309</v>
      </c>
      <c r="R332" s="34">
        <f>SUM(R324:R331)</f>
        <v>1295574309</v>
      </c>
      <c r="S332" s="34">
        <f>SUM(S324:S331)</f>
        <v>240901701</v>
      </c>
      <c r="T332" s="39">
        <f t="shared" si="78"/>
        <v>0.18594201762609974</v>
      </c>
      <c r="U332" s="39">
        <f t="shared" si="79"/>
        <v>-0.71339506829371713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28993402</v>
      </c>
      <c r="E333" s="33">
        <v>28993402</v>
      </c>
      <c r="F333" s="33">
        <v>13170923</v>
      </c>
      <c r="G333" s="38">
        <f t="shared" si="72"/>
        <v>0.45427311358632561</v>
      </c>
      <c r="H333" s="33">
        <v>1742448</v>
      </c>
      <c r="I333" s="38">
        <f t="shared" si="73"/>
        <v>6.0098087144102648E-2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14913371</v>
      </c>
      <c r="O333" s="38">
        <f t="shared" si="77"/>
        <v>0.5143712007304283</v>
      </c>
      <c r="P333" s="33">
        <v>23347140</v>
      </c>
      <c r="Q333" s="33">
        <v>27862234</v>
      </c>
      <c r="R333" s="33">
        <v>27862234</v>
      </c>
      <c r="S333" s="33">
        <v>10334012</v>
      </c>
      <c r="T333" s="38">
        <f t="shared" si="78"/>
        <v>0.37089674862396171</v>
      </c>
      <c r="U333" s="38">
        <f t="shared" si="79"/>
        <v>-0.92536781807107849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37902100</v>
      </c>
      <c r="E334" s="33">
        <v>37902100</v>
      </c>
      <c r="F334" s="33">
        <v>13395411</v>
      </c>
      <c r="G334" s="38">
        <f t="shared" si="72"/>
        <v>0.35342134077003651</v>
      </c>
      <c r="H334" s="33">
        <v>10009366</v>
      </c>
      <c r="I334" s="38">
        <f t="shared" si="73"/>
        <v>0.26408473409125088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23404777</v>
      </c>
      <c r="O334" s="38">
        <f t="shared" si="77"/>
        <v>0.61750607486128739</v>
      </c>
      <c r="P334" s="33">
        <v>8972006</v>
      </c>
      <c r="Q334" s="33">
        <v>12675335</v>
      </c>
      <c r="R334" s="33">
        <v>12675335</v>
      </c>
      <c r="S334" s="33">
        <v>2222851</v>
      </c>
      <c r="T334" s="38">
        <f t="shared" si="78"/>
        <v>0.17536822498182494</v>
      </c>
      <c r="U334" s="38">
        <f t="shared" si="79"/>
        <v>0.11562185758680954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60244167</v>
      </c>
      <c r="E335" s="33">
        <v>60244174</v>
      </c>
      <c r="F335" s="33">
        <v>20204804</v>
      </c>
      <c r="G335" s="38">
        <f t="shared" si="72"/>
        <v>0.33538191340582402</v>
      </c>
      <c r="H335" s="33">
        <v>13475992</v>
      </c>
      <c r="I335" s="38">
        <f t="shared" si="73"/>
        <v>0.22368957313327945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33680796</v>
      </c>
      <c r="O335" s="38">
        <f t="shared" si="77"/>
        <v>0.55907148653910343</v>
      </c>
      <c r="P335" s="33">
        <v>24214763</v>
      </c>
      <c r="Q335" s="33">
        <v>54129948</v>
      </c>
      <c r="R335" s="33">
        <v>54129948</v>
      </c>
      <c r="S335" s="33">
        <v>10978479</v>
      </c>
      <c r="T335" s="38">
        <f t="shared" si="78"/>
        <v>0.20281709858653477</v>
      </c>
      <c r="U335" s="38">
        <f t="shared" si="79"/>
        <v>-0.44348032644383095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3866600</v>
      </c>
      <c r="E336" s="33">
        <v>3866600</v>
      </c>
      <c r="F336" s="33">
        <v>1098259</v>
      </c>
      <c r="G336" s="38">
        <f t="shared" si="72"/>
        <v>0.28403739719650339</v>
      </c>
      <c r="H336" s="33">
        <v>1185407</v>
      </c>
      <c r="I336" s="38">
        <f t="shared" si="73"/>
        <v>0.30657606165623547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2283666</v>
      </c>
      <c r="O336" s="38">
        <f t="shared" si="77"/>
        <v>0.59061345885273886</v>
      </c>
      <c r="P336" s="33">
        <v>6699800</v>
      </c>
      <c r="Q336" s="33">
        <v>6608500</v>
      </c>
      <c r="R336" s="33">
        <v>6608500</v>
      </c>
      <c r="S336" s="33">
        <v>3410612</v>
      </c>
      <c r="T336" s="38">
        <f t="shared" si="78"/>
        <v>0.5160947264886131</v>
      </c>
      <c r="U336" s="38">
        <f t="shared" si="79"/>
        <v>-0.82306830054628499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131006269</v>
      </c>
      <c r="E337" s="34">
        <f>SUM(E333:E336)</f>
        <v>131006276</v>
      </c>
      <c r="F337" s="34">
        <f>SUM(F333:F336)</f>
        <v>47869397</v>
      </c>
      <c r="G337" s="39">
        <f t="shared" si="72"/>
        <v>0.36539775817903797</v>
      </c>
      <c r="H337" s="34">
        <f>SUM(H333:H336)</f>
        <v>26413213</v>
      </c>
      <c r="I337" s="39">
        <f t="shared" si="73"/>
        <v>0.20161793173424394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74282610</v>
      </c>
      <c r="O337" s="39">
        <f t="shared" si="77"/>
        <v>0.56701568991328188</v>
      </c>
      <c r="P337" s="34">
        <f>SUM(P333:P336)</f>
        <v>63233709</v>
      </c>
      <c r="Q337" s="34">
        <f>SUM(Q333:Q336)</f>
        <v>101276017</v>
      </c>
      <c r="R337" s="34">
        <f>SUM(R333:R336)</f>
        <v>101276017</v>
      </c>
      <c r="S337" s="34">
        <f>SUM(S333:S336)</f>
        <v>26945954</v>
      </c>
      <c r="T337" s="39">
        <f t="shared" si="78"/>
        <v>0.26606451160100419</v>
      </c>
      <c r="U337" s="39">
        <f t="shared" si="79"/>
        <v>-0.58229220746801369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21510985710</v>
      </c>
      <c r="E338" s="34">
        <f>SUM(E302,E304:E309,E311:E316,E318:E322,E324:E331,E333:E336)</f>
        <v>21538249626</v>
      </c>
      <c r="F338" s="34">
        <f>SUM(F302,F304:F309,F311:F316,F318:F322,F324:F331,F333:F336)</f>
        <v>6316776550</v>
      </c>
      <c r="G338" s="39">
        <f t="shared" si="72"/>
        <v>0.29365351430936354</v>
      </c>
      <c r="H338" s="34">
        <f>SUM(H302,H304:H309,H311:H316,H318:H322,H324:H331,H333:H336)</f>
        <v>5437891189</v>
      </c>
      <c r="I338" s="39">
        <f t="shared" si="73"/>
        <v>0.25279600211309888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11754667739</v>
      </c>
      <c r="O338" s="39">
        <f t="shared" si="77"/>
        <v>0.54644951642246242</v>
      </c>
      <c r="P338" s="34">
        <f>SUM(P302,P304:P309,P311:P316,P318:P322,P324:P331,P333:P336)</f>
        <v>11895735295</v>
      </c>
      <c r="Q338" s="34">
        <f>SUM(Q302,Q304:Q309,Q311:Q316,Q318:Q322,Q324:Q331,Q333:Q336)</f>
        <v>20736709589</v>
      </c>
      <c r="R338" s="34">
        <f>SUM(R302,R304:R309,R311:R316,R318:R322,R324:R331,R333:R336)</f>
        <v>20736709589</v>
      </c>
      <c r="S338" s="34">
        <f>SUM(S302,S304:S309,S311:S316,S318:S322,S324:S331,S333:S336)</f>
        <v>5605256272</v>
      </c>
      <c r="T338" s="39">
        <f t="shared" si="78"/>
        <v>0.27030596382433619</v>
      </c>
      <c r="U338" s="39">
        <f t="shared" si="79"/>
        <v>-0.54287052845857731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173669256252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173588669726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53796122298</v>
      </c>
      <c r="G339" s="41">
        <f t="shared" si="72"/>
        <v>0.3097619202096426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46098672113</v>
      </c>
      <c r="I339" s="41">
        <f t="shared" si="73"/>
        <v>0.26543945144850078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99894794411</v>
      </c>
      <c r="O339" s="41">
        <f t="shared" si="77"/>
        <v>0.57520137165814345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101547469509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167890208192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167890208192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48245779936</v>
      </c>
      <c r="T339" s="41">
        <f t="shared" si="78"/>
        <v>0.28736506110484961</v>
      </c>
      <c r="U339" s="41">
        <f t="shared" si="79"/>
        <v>-0.5460381993180603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0" max="16383" man="1"/>
    <brk id="231" max="16383" man="1"/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56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0</v>
      </c>
      <c r="E8" s="33">
        <v>0</v>
      </c>
      <c r="F8" s="33">
        <v>0</v>
      </c>
      <c r="G8" s="38">
        <f>IF(($D8       =0),0,($F8       /$D8       ))</f>
        <v>0</v>
      </c>
      <c r="H8" s="33">
        <v>0</v>
      </c>
      <c r="I8" s="38">
        <f>IF(($D8       =0),0,($H8       /$D8       ))</f>
        <v>0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0</v>
      </c>
      <c r="O8" s="38">
        <f>IF(($D8       =0),0,($N8       /$D8       ))</f>
        <v>0</v>
      </c>
      <c r="P8" s="33">
        <v>0</v>
      </c>
      <c r="Q8" s="33">
        <v>0</v>
      </c>
      <c r="R8" s="33">
        <v>0</v>
      </c>
      <c r="S8" s="33">
        <v>0</v>
      </c>
      <c r="T8" s="38">
        <f>IF(($Q8       =0),0,($S8       /$Q8       ))</f>
        <v>0</v>
      </c>
      <c r="U8" s="38">
        <f>IF(($P8       =0),0,(($H8       /$P8       )-1))</f>
        <v>0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0</v>
      </c>
      <c r="E9" s="33">
        <v>0</v>
      </c>
      <c r="F9" s="33">
        <v>0</v>
      </c>
      <c r="G9" s="38">
        <f>IF(($D9       =0),0,($F9       /$D9       ))</f>
        <v>0</v>
      </c>
      <c r="H9" s="33">
        <v>2821</v>
      </c>
      <c r="I9" s="38">
        <f>IF(($D9       =0),0,($H9       /$D9       ))</f>
        <v>0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2821</v>
      </c>
      <c r="O9" s="38">
        <f>IF(($D9       =0),0,($N9       /$D9       ))</f>
        <v>0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0</v>
      </c>
      <c r="E10" s="34">
        <f>SUM(E8:E9)</f>
        <v>0</v>
      </c>
      <c r="F10" s="34">
        <f>SUM(F8:F9)</f>
        <v>0</v>
      </c>
      <c r="G10" s="39">
        <f t="shared" ref="G10:G54" si="0">IF(($D10      =0),0,($F10      /$D10      ))</f>
        <v>0</v>
      </c>
      <c r="H10" s="34">
        <f>SUM(H8:H9)</f>
        <v>2821</v>
      </c>
      <c r="I10" s="39">
        <f t="shared" ref="I10:I54" si="1">IF(($D10      =0),0,($H10      /$D10      ))</f>
        <v>0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2821</v>
      </c>
      <c r="O10" s="39">
        <f t="shared" ref="O10:O54" si="5">IF(($D10      =0),0,($N10      /$D10      ))</f>
        <v>0</v>
      </c>
      <c r="P10" s="34">
        <f>SUM(P8:P9)</f>
        <v>0</v>
      </c>
      <c r="Q10" s="34">
        <f>SUM(Q8:Q9)</f>
        <v>0</v>
      </c>
      <c r="R10" s="34">
        <f>SUM(R8:R9)</f>
        <v>0</v>
      </c>
      <c r="S10" s="34">
        <f>SUM(S8:S9)</f>
        <v>0</v>
      </c>
      <c r="T10" s="39">
        <f t="shared" ref="T10:T54" si="6">IF(($Q10      =0),0,($S10      /$Q10      ))</f>
        <v>0</v>
      </c>
      <c r="U10" s="39">
        <f t="shared" ref="U10:U54" si="7">IF(($P10      =0),0,(($H10      /$P10      )-1))</f>
        <v>0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0</v>
      </c>
      <c r="E14" s="33">
        <v>0</v>
      </c>
      <c r="F14" s="33">
        <v>0</v>
      </c>
      <c r="G14" s="38">
        <f t="shared" si="0"/>
        <v>0</v>
      </c>
      <c r="H14" s="33">
        <v>0</v>
      </c>
      <c r="I14" s="38">
        <f t="shared" si="1"/>
        <v>0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0</v>
      </c>
      <c r="O14" s="38">
        <f t="shared" si="5"/>
        <v>0</v>
      </c>
      <c r="P14" s="33">
        <v>0</v>
      </c>
      <c r="Q14" s="33">
        <v>0</v>
      </c>
      <c r="R14" s="33">
        <v>0</v>
      </c>
      <c r="S14" s="33">
        <v>0</v>
      </c>
      <c r="T14" s="38">
        <f t="shared" si="6"/>
        <v>0</v>
      </c>
      <c r="U14" s="38">
        <f t="shared" si="7"/>
        <v>0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0</v>
      </c>
      <c r="E16" s="33">
        <v>0</v>
      </c>
      <c r="F16" s="33">
        <v>0</v>
      </c>
      <c r="G16" s="38">
        <f t="shared" si="0"/>
        <v>0</v>
      </c>
      <c r="H16" s="33">
        <v>0</v>
      </c>
      <c r="I16" s="38">
        <f t="shared" si="1"/>
        <v>0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0</v>
      </c>
      <c r="O16" s="38">
        <f t="shared" si="5"/>
        <v>0</v>
      </c>
      <c r="P16" s="33">
        <v>0</v>
      </c>
      <c r="Q16" s="33">
        <v>0</v>
      </c>
      <c r="R16" s="33">
        <v>0</v>
      </c>
      <c r="S16" s="33">
        <v>0</v>
      </c>
      <c r="T16" s="38">
        <f t="shared" si="6"/>
        <v>0</v>
      </c>
      <c r="U16" s="38">
        <f t="shared" si="7"/>
        <v>0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0</v>
      </c>
      <c r="E19" s="34">
        <f>SUM(E11:E18)</f>
        <v>0</v>
      </c>
      <c r="F19" s="34">
        <f>SUM(F11:F18)</f>
        <v>0</v>
      </c>
      <c r="G19" s="39">
        <f t="shared" si="0"/>
        <v>0</v>
      </c>
      <c r="H19" s="34">
        <f>SUM(H11:H18)</f>
        <v>0</v>
      </c>
      <c r="I19" s="39">
        <f t="shared" si="1"/>
        <v>0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0</v>
      </c>
      <c r="O19" s="39">
        <f t="shared" si="5"/>
        <v>0</v>
      </c>
      <c r="P19" s="34">
        <f>SUM(P11:P18)</f>
        <v>0</v>
      </c>
      <c r="Q19" s="34">
        <f>SUM(Q11:Q18)</f>
        <v>0</v>
      </c>
      <c r="R19" s="34">
        <f>SUM(R11:R18)</f>
        <v>0</v>
      </c>
      <c r="S19" s="34">
        <f>SUM(S11:S18)</f>
        <v>0</v>
      </c>
      <c r="T19" s="39">
        <f t="shared" si="6"/>
        <v>0</v>
      </c>
      <c r="U19" s="39">
        <f t="shared" si="7"/>
        <v>0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225000</v>
      </c>
      <c r="E25" s="33">
        <v>225000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2956991</v>
      </c>
      <c r="R25" s="33">
        <v>2956991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225000</v>
      </c>
      <c r="E27" s="34">
        <f>SUM(E20:E26)</f>
        <v>225000</v>
      </c>
      <c r="F27" s="34">
        <f>SUM(F20:F26)</f>
        <v>0</v>
      </c>
      <c r="G27" s="39">
        <f t="shared" si="0"/>
        <v>0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0</v>
      </c>
      <c r="O27" s="39">
        <f t="shared" si="5"/>
        <v>0</v>
      </c>
      <c r="P27" s="34">
        <f>SUM(P20:P26)</f>
        <v>0</v>
      </c>
      <c r="Q27" s="34">
        <f>SUM(Q20:Q26)</f>
        <v>2956991</v>
      </c>
      <c r="R27" s="34">
        <f>SUM(R20:R26)</f>
        <v>2956991</v>
      </c>
      <c r="S27" s="34">
        <f>SUM(S20:S26)</f>
        <v>0</v>
      </c>
      <c r="T27" s="39">
        <f t="shared" si="6"/>
        <v>0</v>
      </c>
      <c r="U27" s="39">
        <f t="shared" si="7"/>
        <v>0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0</v>
      </c>
      <c r="E35" s="34">
        <f>SUM(E28:E34)</f>
        <v>0</v>
      </c>
      <c r="F35" s="34">
        <f>SUM(F28:F34)</f>
        <v>0</v>
      </c>
      <c r="G35" s="39">
        <f t="shared" si="0"/>
        <v>0</v>
      </c>
      <c r="H35" s="34">
        <f>SUM(H28:H34)</f>
        <v>0</v>
      </c>
      <c r="I35" s="39">
        <f t="shared" si="1"/>
        <v>0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0</v>
      </c>
      <c r="O35" s="39">
        <f t="shared" si="5"/>
        <v>0</v>
      </c>
      <c r="P35" s="34">
        <f>SUM(P28:P34)</f>
        <v>0</v>
      </c>
      <c r="Q35" s="34">
        <f>SUM(Q28:Q34)</f>
        <v>0</v>
      </c>
      <c r="R35" s="34">
        <f>SUM(R28:R34)</f>
        <v>0</v>
      </c>
      <c r="S35" s="34">
        <f>SUM(S28:S34)</f>
        <v>0</v>
      </c>
      <c r="T35" s="39">
        <f t="shared" si="6"/>
        <v>0</v>
      </c>
      <c r="U35" s="39">
        <f t="shared" si="7"/>
        <v>0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0</v>
      </c>
      <c r="E40" s="34">
        <f>SUM(E36:E39)</f>
        <v>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0</v>
      </c>
      <c r="Q40" s="34">
        <f>SUM(Q36:Q39)</f>
        <v>0</v>
      </c>
      <c r="R40" s="34">
        <f>SUM(R36:R39)</f>
        <v>0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8604786</v>
      </c>
      <c r="E46" s="33">
        <v>8604786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8409220</v>
      </c>
      <c r="R46" s="33">
        <v>8409220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8604786</v>
      </c>
      <c r="E47" s="34">
        <f>SUM(E41:E46)</f>
        <v>8604786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8409220</v>
      </c>
      <c r="R47" s="34">
        <f>SUM(R41:R46)</f>
        <v>8409220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535000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535000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535000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535000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8829786</v>
      </c>
      <c r="E54" s="34">
        <f>SUM(E8:E9,E11:E18,E20:E26,E28:E34,E36:E39,E41:E46,E48:E52)</f>
        <v>8829786</v>
      </c>
      <c r="F54" s="34">
        <f>SUM(F8:F9,F11:F18,F20:F26,F28:F34,F36:F39,F41:F46,F48:F52)</f>
        <v>0</v>
      </c>
      <c r="G54" s="39">
        <f t="shared" si="0"/>
        <v>0</v>
      </c>
      <c r="H54" s="34">
        <f>SUM(H8:H9,H11:H18,H20:H26,H28:H34,H36:H39,H41:H46,H48:H52)</f>
        <v>537821</v>
      </c>
      <c r="I54" s="39">
        <f t="shared" si="1"/>
        <v>6.0909856705473948E-2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537821</v>
      </c>
      <c r="O54" s="39">
        <f t="shared" si="5"/>
        <v>6.0909856705473948E-2</v>
      </c>
      <c r="P54" s="34">
        <f>SUM(P8:P9,P11:P18,P20:P26,P28:P34,P36:P39,P41:P46,P48:P52)</f>
        <v>0</v>
      </c>
      <c r="Q54" s="34">
        <f>SUM(Q8:Q9,Q11:Q18,Q20:Q26,Q28:Q34,Q36:Q39,Q41:Q46,Q48:Q52)</f>
        <v>11366211</v>
      </c>
      <c r="R54" s="34">
        <f>SUM(R8:R9,R11:R18,R20:R26,R28:R34,R36:R39,R41:R46,R48:R52)</f>
        <v>11366211</v>
      </c>
      <c r="S54" s="34">
        <f>SUM(S8:S9,S11:S18,S20:S26,S28:S34,S36:S39,S41:S46,S48:S52)</f>
        <v>0</v>
      </c>
      <c r="T54" s="39">
        <f t="shared" si="6"/>
        <v>0</v>
      </c>
      <c r="U54" s="39">
        <f t="shared" si="7"/>
        <v>0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0</v>
      </c>
      <c r="E57" s="33">
        <v>0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0</v>
      </c>
      <c r="O57" s="38">
        <f t="shared" ref="O57:O85" si="13">IF(($D57      =0),0,($N57      /$D57      ))</f>
        <v>0</v>
      </c>
      <c r="P57" s="33">
        <v>0</v>
      </c>
      <c r="Q57" s="33">
        <v>0</v>
      </c>
      <c r="R57" s="33">
        <v>0</v>
      </c>
      <c r="S57" s="33">
        <v>0</v>
      </c>
      <c r="T57" s="38">
        <f t="shared" ref="T57:T85" si="14">IF(($Q57      =0),0,($S57      /$Q57      ))</f>
        <v>0</v>
      </c>
      <c r="U57" s="38">
        <f t="shared" ref="U57:U85" si="15">IF(($P57      =0),0,(($H57      /$P57      )-1))</f>
        <v>0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0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0</v>
      </c>
      <c r="O58" s="39">
        <f t="shared" si="13"/>
        <v>0</v>
      </c>
      <c r="P58" s="34">
        <f>P57</f>
        <v>0</v>
      </c>
      <c r="Q58" s="34">
        <f>Q57</f>
        <v>0</v>
      </c>
      <c r="R58" s="34">
        <f>R57</f>
        <v>0</v>
      </c>
      <c r="S58" s="34">
        <f>S57</f>
        <v>0</v>
      </c>
      <c r="T58" s="39">
        <f t="shared" si="14"/>
        <v>0</v>
      </c>
      <c r="U58" s="39">
        <f t="shared" si="15"/>
        <v>0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1572212</v>
      </c>
      <c r="E65" s="33">
        <v>1572212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707500</v>
      </c>
      <c r="Q65" s="33">
        <v>1572212</v>
      </c>
      <c r="R65" s="33">
        <v>1572212</v>
      </c>
      <c r="S65" s="33">
        <v>707500</v>
      </c>
      <c r="T65" s="38">
        <f t="shared" si="14"/>
        <v>0.45000292581407597</v>
      </c>
      <c r="U65" s="38">
        <f t="shared" si="15"/>
        <v>-1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1572212</v>
      </c>
      <c r="E70" s="34">
        <f>SUM(E64:E69)</f>
        <v>1572212</v>
      </c>
      <c r="F70" s="34">
        <f>SUM(F64:F69)</f>
        <v>0</v>
      </c>
      <c r="G70" s="39">
        <f t="shared" si="8"/>
        <v>0</v>
      </c>
      <c r="H70" s="34">
        <f>SUM(H64:H69)</f>
        <v>0</v>
      </c>
      <c r="I70" s="39">
        <f t="shared" si="9"/>
        <v>0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0</v>
      </c>
      <c r="O70" s="39">
        <f t="shared" si="13"/>
        <v>0</v>
      </c>
      <c r="P70" s="34">
        <f>SUM(P64:P69)</f>
        <v>707500</v>
      </c>
      <c r="Q70" s="34">
        <f>SUM(Q64:Q69)</f>
        <v>1572212</v>
      </c>
      <c r="R70" s="34">
        <f>SUM(R64:R69)</f>
        <v>1572212</v>
      </c>
      <c r="S70" s="34">
        <f>SUM(S64:S69)</f>
        <v>707500</v>
      </c>
      <c r="T70" s="39">
        <f t="shared" si="14"/>
        <v>0.45000292581407597</v>
      </c>
      <c r="U70" s="39">
        <f t="shared" si="15"/>
        <v>-1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1503109</v>
      </c>
      <c r="E76" s="33">
        <v>1503109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1877821</v>
      </c>
      <c r="R76" s="33">
        <v>1877821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1503109</v>
      </c>
      <c r="E78" s="34">
        <f>SUM(E71:E77)</f>
        <v>1503109</v>
      </c>
      <c r="F78" s="34">
        <f>SUM(F71:F77)</f>
        <v>0</v>
      </c>
      <c r="G78" s="39">
        <f t="shared" si="8"/>
        <v>0</v>
      </c>
      <c r="H78" s="34">
        <f>SUM(H71:H77)</f>
        <v>0</v>
      </c>
      <c r="I78" s="39">
        <f t="shared" si="9"/>
        <v>0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0</v>
      </c>
      <c r="O78" s="39">
        <f t="shared" si="13"/>
        <v>0</v>
      </c>
      <c r="P78" s="34">
        <f>SUM(P71:P77)</f>
        <v>0</v>
      </c>
      <c r="Q78" s="34">
        <f>SUM(Q71:Q77)</f>
        <v>1877821</v>
      </c>
      <c r="R78" s="34">
        <f>SUM(R71:R77)</f>
        <v>1877821</v>
      </c>
      <c r="S78" s="34">
        <f>SUM(S71:S77)</f>
        <v>0</v>
      </c>
      <c r="T78" s="39">
        <f t="shared" si="14"/>
        <v>0</v>
      </c>
      <c r="U78" s="39">
        <f t="shared" si="15"/>
        <v>0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0</v>
      </c>
      <c r="E84" s="34">
        <f>SUM(E79:E83)</f>
        <v>0</v>
      </c>
      <c r="F84" s="34">
        <f>SUM(F79:F83)</f>
        <v>0</v>
      </c>
      <c r="G84" s="39">
        <f t="shared" si="8"/>
        <v>0</v>
      </c>
      <c r="H84" s="34">
        <f>SUM(H79:H83)</f>
        <v>0</v>
      </c>
      <c r="I84" s="39">
        <f t="shared" si="9"/>
        <v>0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0</v>
      </c>
      <c r="O84" s="39">
        <f t="shared" si="13"/>
        <v>0</v>
      </c>
      <c r="P84" s="34">
        <f>SUM(P79:P83)</f>
        <v>0</v>
      </c>
      <c r="Q84" s="34">
        <f>SUM(Q79:Q83)</f>
        <v>0</v>
      </c>
      <c r="R84" s="34">
        <f>SUM(R79:R83)</f>
        <v>0</v>
      </c>
      <c r="S84" s="34">
        <f>SUM(S79:S83)</f>
        <v>0</v>
      </c>
      <c r="T84" s="39">
        <f t="shared" si="14"/>
        <v>0</v>
      </c>
      <c r="U84" s="39">
        <f t="shared" si="15"/>
        <v>0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3075321</v>
      </c>
      <c r="E85" s="34">
        <f>SUM(E57,E59:E62,E64:E69,E71:E77,E79:E83)</f>
        <v>3075321</v>
      </c>
      <c r="F85" s="34">
        <f>SUM(F57,F59:F62,F64:F69,F71:F77,F79:F83)</f>
        <v>0</v>
      </c>
      <c r="G85" s="39">
        <f t="shared" si="8"/>
        <v>0</v>
      </c>
      <c r="H85" s="34">
        <f>SUM(H57,H59:H62,H64:H69,H71:H77,H79:H83)</f>
        <v>0</v>
      </c>
      <c r="I85" s="39">
        <f t="shared" si="9"/>
        <v>0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0</v>
      </c>
      <c r="O85" s="39">
        <f t="shared" si="13"/>
        <v>0</v>
      </c>
      <c r="P85" s="34">
        <f>SUM(P57,P59:P62,P64:P69,P71:P77,P79:P83)</f>
        <v>707500</v>
      </c>
      <c r="Q85" s="34">
        <f>SUM(Q57,Q59:Q62,Q64:Q69,Q71:Q77,Q79:Q83)</f>
        <v>3450033</v>
      </c>
      <c r="R85" s="34">
        <f>SUM(R57,R59:R62,R64:R69,R71:R77,R79:R83)</f>
        <v>3450033</v>
      </c>
      <c r="S85" s="34">
        <f>SUM(S57,S59:S62,S64:S69,S71:S77,S79:S83)</f>
        <v>707500</v>
      </c>
      <c r="T85" s="39">
        <f t="shared" si="14"/>
        <v>0.20507050222418163</v>
      </c>
      <c r="U85" s="39">
        <f t="shared" si="15"/>
        <v>-1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0</v>
      </c>
      <c r="E88" s="33">
        <v>0</v>
      </c>
      <c r="F88" s="33">
        <v>0</v>
      </c>
      <c r="G88" s="38">
        <f t="shared" ref="G88:G99" si="16">IF(($D88      =0),0,($F88      /$D88      ))</f>
        <v>0</v>
      </c>
      <c r="H88" s="33">
        <v>0</v>
      </c>
      <c r="I88" s="38">
        <f t="shared" ref="I88:I99" si="17">IF(($D88      =0),0,($H88      /$D88      ))</f>
        <v>0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0</v>
      </c>
      <c r="O88" s="38">
        <f t="shared" ref="O88:O99" si="21">IF(($D88      =0),0,($N88      /$D88      ))</f>
        <v>0</v>
      </c>
      <c r="P88" s="33">
        <v>0</v>
      </c>
      <c r="Q88" s="33">
        <v>0</v>
      </c>
      <c r="R88" s="33">
        <v>0</v>
      </c>
      <c r="S88" s="33">
        <v>0</v>
      </c>
      <c r="T88" s="38">
        <f t="shared" ref="T88:T99" si="22">IF(($Q88      =0),0,($S88      /$Q88      ))</f>
        <v>0</v>
      </c>
      <c r="U88" s="38">
        <f t="shared" ref="U88:U99" si="23">IF(($P88      =0),0,(($H88      /$P88      )-1))</f>
        <v>0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0</v>
      </c>
      <c r="E89" s="33">
        <v>0</v>
      </c>
      <c r="F89" s="33">
        <v>90</v>
      </c>
      <c r="G89" s="38">
        <f t="shared" si="16"/>
        <v>0</v>
      </c>
      <c r="H89" s="33">
        <v>0</v>
      </c>
      <c r="I89" s="38">
        <f t="shared" si="17"/>
        <v>0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90</v>
      </c>
      <c r="O89" s="38">
        <f t="shared" si="21"/>
        <v>0</v>
      </c>
      <c r="P89" s="33">
        <v>0</v>
      </c>
      <c r="Q89" s="33">
        <v>0</v>
      </c>
      <c r="R89" s="33">
        <v>0</v>
      </c>
      <c r="S89" s="33">
        <v>0</v>
      </c>
      <c r="T89" s="38">
        <f t="shared" si="22"/>
        <v>0</v>
      </c>
      <c r="U89" s="38">
        <f t="shared" si="23"/>
        <v>0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219631</v>
      </c>
      <c r="E90" s="33">
        <v>219631</v>
      </c>
      <c r="F90" s="33">
        <v>2872</v>
      </c>
      <c r="G90" s="38">
        <f t="shared" si="16"/>
        <v>1.3076478274924761E-2</v>
      </c>
      <c r="H90" s="33">
        <v>905</v>
      </c>
      <c r="I90" s="38">
        <f t="shared" si="17"/>
        <v>4.1205476458241325E-3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3777</v>
      </c>
      <c r="O90" s="38">
        <f t="shared" si="21"/>
        <v>1.7197025920748892E-2</v>
      </c>
      <c r="P90" s="33">
        <v>48643287</v>
      </c>
      <c r="Q90" s="33">
        <v>79247988</v>
      </c>
      <c r="R90" s="33">
        <v>79247988</v>
      </c>
      <c r="S90" s="33">
        <v>24886701</v>
      </c>
      <c r="T90" s="38">
        <f t="shared" si="22"/>
        <v>0.31403574561413472</v>
      </c>
      <c r="U90" s="38">
        <f t="shared" si="23"/>
        <v>-0.99998139517175311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219631</v>
      </c>
      <c r="E91" s="34">
        <f>SUM(E88:E90)</f>
        <v>219631</v>
      </c>
      <c r="F91" s="34">
        <f>SUM(F88:F90)</f>
        <v>2962</v>
      </c>
      <c r="G91" s="39">
        <f t="shared" si="16"/>
        <v>1.3486256493846497E-2</v>
      </c>
      <c r="H91" s="34">
        <f>SUM(H88:H90)</f>
        <v>905</v>
      </c>
      <c r="I91" s="39">
        <f t="shared" si="17"/>
        <v>4.1205476458241325E-3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3867</v>
      </c>
      <c r="O91" s="39">
        <f t="shared" si="21"/>
        <v>1.7606804139670629E-2</v>
      </c>
      <c r="P91" s="34">
        <f>SUM(P88:P90)</f>
        <v>48643287</v>
      </c>
      <c r="Q91" s="34">
        <f>SUM(Q88:Q90)</f>
        <v>79247988</v>
      </c>
      <c r="R91" s="34">
        <f>SUM(R88:R90)</f>
        <v>79247988</v>
      </c>
      <c r="S91" s="34">
        <f>SUM(S88:S90)</f>
        <v>24886701</v>
      </c>
      <c r="T91" s="39">
        <f t="shared" si="22"/>
        <v>0.31403574561413472</v>
      </c>
      <c r="U91" s="39">
        <f t="shared" si="23"/>
        <v>-0.99998139517175311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0</v>
      </c>
      <c r="E92" s="33">
        <v>0</v>
      </c>
      <c r="F92" s="33">
        <v>0</v>
      </c>
      <c r="G92" s="38">
        <f t="shared" si="16"/>
        <v>0</v>
      </c>
      <c r="H92" s="33">
        <v>0</v>
      </c>
      <c r="I92" s="38">
        <f t="shared" si="17"/>
        <v>0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0</v>
      </c>
      <c r="O92" s="38">
        <f t="shared" si="21"/>
        <v>0</v>
      </c>
      <c r="P92" s="33">
        <v>0</v>
      </c>
      <c r="Q92" s="33">
        <v>0</v>
      </c>
      <c r="R92" s="33">
        <v>0</v>
      </c>
      <c r="S92" s="33">
        <v>0</v>
      </c>
      <c r="T92" s="38">
        <f t="shared" si="22"/>
        <v>0</v>
      </c>
      <c r="U92" s="38">
        <f t="shared" si="23"/>
        <v>0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0</v>
      </c>
      <c r="E96" s="34">
        <f>SUM(E92:E95)</f>
        <v>0</v>
      </c>
      <c r="F96" s="34">
        <f>SUM(F92:F95)</f>
        <v>0</v>
      </c>
      <c r="G96" s="39">
        <f t="shared" si="16"/>
        <v>0</v>
      </c>
      <c r="H96" s="34">
        <f>SUM(H92:H95)</f>
        <v>0</v>
      </c>
      <c r="I96" s="39">
        <f t="shared" si="17"/>
        <v>0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0</v>
      </c>
      <c r="O96" s="39">
        <f t="shared" si="21"/>
        <v>0</v>
      </c>
      <c r="P96" s="34">
        <f>SUM(P92:P95)</f>
        <v>0</v>
      </c>
      <c r="Q96" s="34">
        <f>SUM(Q92:Q95)</f>
        <v>0</v>
      </c>
      <c r="R96" s="34">
        <f>SUM(R92:R95)</f>
        <v>0</v>
      </c>
      <c r="S96" s="34">
        <f>SUM(S92:S95)</f>
        <v>0</v>
      </c>
      <c r="T96" s="39">
        <f t="shared" si="22"/>
        <v>0</v>
      </c>
      <c r="U96" s="39">
        <f t="shared" si="23"/>
        <v>0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0</v>
      </c>
      <c r="E97" s="33">
        <v>0</v>
      </c>
      <c r="F97" s="33">
        <v>0</v>
      </c>
      <c r="G97" s="38">
        <f t="shared" si="16"/>
        <v>0</v>
      </c>
      <c r="H97" s="33">
        <v>0</v>
      </c>
      <c r="I97" s="38">
        <f t="shared" si="17"/>
        <v>0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0</v>
      </c>
      <c r="O97" s="38">
        <f t="shared" si="21"/>
        <v>0</v>
      </c>
      <c r="P97" s="33">
        <v>0</v>
      </c>
      <c r="Q97" s="33">
        <v>0</v>
      </c>
      <c r="R97" s="33">
        <v>0</v>
      </c>
      <c r="S97" s="33">
        <v>0</v>
      </c>
      <c r="T97" s="38">
        <f t="shared" si="22"/>
        <v>0</v>
      </c>
      <c r="U97" s="38">
        <f t="shared" si="23"/>
        <v>0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7897223</v>
      </c>
      <c r="E99" s="33">
        <v>7897223</v>
      </c>
      <c r="F99" s="33">
        <v>3290511</v>
      </c>
      <c r="G99" s="38">
        <f t="shared" si="16"/>
        <v>0.41666684605461946</v>
      </c>
      <c r="H99" s="33">
        <v>2550384</v>
      </c>
      <c r="I99" s="38">
        <f t="shared" si="17"/>
        <v>0.32294693970272842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5840895</v>
      </c>
      <c r="O99" s="38">
        <f t="shared" si="21"/>
        <v>0.73961378575734782</v>
      </c>
      <c r="P99" s="33">
        <v>3607836</v>
      </c>
      <c r="Q99" s="33">
        <v>9202364</v>
      </c>
      <c r="R99" s="33">
        <v>9202364</v>
      </c>
      <c r="S99" s="33">
        <v>0</v>
      </c>
      <c r="T99" s="38">
        <f t="shared" si="22"/>
        <v>0</v>
      </c>
      <c r="U99" s="38">
        <f t="shared" si="23"/>
        <v>-0.2930986885213186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13759817</v>
      </c>
      <c r="E100" s="33">
        <v>13759817</v>
      </c>
      <c r="F100" s="33">
        <v>3871400</v>
      </c>
      <c r="G100" s="38">
        <f>IF(($D100     =0),0,($F100     /$D100     ))</f>
        <v>0.2813554860504322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3871400</v>
      </c>
      <c r="O100" s="38">
        <f>IF(($D100     =0),0,($N100     /$D100     ))</f>
        <v>0.2813554860504322</v>
      </c>
      <c r="P100" s="33">
        <v>6799080</v>
      </c>
      <c r="Q100" s="33">
        <v>9749840</v>
      </c>
      <c r="R100" s="33">
        <v>9749840</v>
      </c>
      <c r="S100" s="33">
        <v>2927680</v>
      </c>
      <c r="T100" s="38">
        <f>IF(($Q100     =0),0,($S100     /$Q100     ))</f>
        <v>0.3002797994633758</v>
      </c>
      <c r="U100" s="38">
        <f>IF(($P100     =0),0,(($H100     /$P100     )-1))</f>
        <v>-1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21657040</v>
      </c>
      <c r="E101" s="34">
        <f>SUM(E97:E100)</f>
        <v>21657040</v>
      </c>
      <c r="F101" s="34">
        <f>SUM(F97:F100)</f>
        <v>7161911</v>
      </c>
      <c r="G101" s="39">
        <f>IF(($D101     =0),0,($F101     /$D101     ))</f>
        <v>0.3306966695356337</v>
      </c>
      <c r="H101" s="34">
        <f>SUM(H97:H100)</f>
        <v>2550384</v>
      </c>
      <c r="I101" s="39">
        <f>IF(($D101     =0),0,($H101     /$D101     ))</f>
        <v>0.11776235348875008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9712295</v>
      </c>
      <c r="O101" s="39">
        <f>IF(($D101     =0),0,($N101     /$D101     ))</f>
        <v>0.44845902302438373</v>
      </c>
      <c r="P101" s="34">
        <f>SUM(P97:P100)</f>
        <v>10406916</v>
      </c>
      <c r="Q101" s="34">
        <f>SUM(Q97:Q100)</f>
        <v>18952204</v>
      </c>
      <c r="R101" s="34">
        <f>SUM(R97:R100)</f>
        <v>18952204</v>
      </c>
      <c r="S101" s="34">
        <f>SUM(S97:S100)</f>
        <v>2927680</v>
      </c>
      <c r="T101" s="39">
        <f>IF(($Q101     =0),0,($S101     /$Q101     ))</f>
        <v>0.15447702019248</v>
      </c>
      <c r="U101" s="39">
        <f>IF(($P101     =0),0,(($H101     /$P101     )-1))</f>
        <v>-0.75493373829480315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21876671</v>
      </c>
      <c r="E102" s="34">
        <f>SUM(E88:E90,E92:E95,E97:E100)</f>
        <v>21876671</v>
      </c>
      <c r="F102" s="34">
        <f>SUM(F88:F90,F92:F95,F97:F100)</f>
        <v>7164873</v>
      </c>
      <c r="G102" s="39">
        <f>IF(($D102     =0),0,($F102     /$D102     ))</f>
        <v>0.32751203325222561</v>
      </c>
      <c r="H102" s="34">
        <f>SUM(H88:H90,H92:H95,H97:H100)</f>
        <v>2551289</v>
      </c>
      <c r="I102" s="39">
        <f>IF(($D102     =0),0,($H102     /$D102     ))</f>
        <v>0.11662144574007627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9716162</v>
      </c>
      <c r="O102" s="39">
        <f>IF(($D102     =0),0,($N102     /$D102     ))</f>
        <v>0.44413347899230188</v>
      </c>
      <c r="P102" s="34">
        <f>SUM(P88:P90,P92:P95,P97:P100)</f>
        <v>59050203</v>
      </c>
      <c r="Q102" s="34">
        <f>SUM(Q88:Q90,Q92:Q95,Q97:Q100)</f>
        <v>98200192</v>
      </c>
      <c r="R102" s="34">
        <f>SUM(R88:R90,R92:R95,R97:R100)</f>
        <v>98200192</v>
      </c>
      <c r="S102" s="34">
        <f>SUM(S88:S90,S92:S95,S97:S100)</f>
        <v>27814381</v>
      </c>
      <c r="T102" s="39">
        <f>IF(($Q102     =0),0,($S102     /$Q102     ))</f>
        <v>0.2832416152506097</v>
      </c>
      <c r="U102" s="39">
        <f>IF(($P102     =0),0,(($H102     /$P102     )-1))</f>
        <v>-0.95679457698053971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0</v>
      </c>
      <c r="E105" s="33">
        <v>0</v>
      </c>
      <c r="F105" s="33">
        <v>23601</v>
      </c>
      <c r="G105" s="38">
        <f t="shared" ref="G105:G136" si="24">IF(($D105     =0),0,($F105     /$D105     ))</f>
        <v>0</v>
      </c>
      <c r="H105" s="33">
        <v>7951</v>
      </c>
      <c r="I105" s="38">
        <f t="shared" ref="I105:I136" si="25">IF(($D105     =0),0,($H105     /$D105     ))</f>
        <v>0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31552</v>
      </c>
      <c r="O105" s="38">
        <f t="shared" ref="O105:O136" si="29">IF(($D105     =0),0,($N105     /$D105     ))</f>
        <v>0</v>
      </c>
      <c r="P105" s="33">
        <v>18642</v>
      </c>
      <c r="Q105" s="33">
        <v>0</v>
      </c>
      <c r="R105" s="33">
        <v>0</v>
      </c>
      <c r="S105" s="33">
        <v>-4738</v>
      </c>
      <c r="T105" s="38">
        <f t="shared" ref="T105:T136" si="30">IF(($Q105     =0),0,($S105     /$Q105     ))</f>
        <v>0</v>
      </c>
      <c r="U105" s="38">
        <f t="shared" ref="U105:U136" si="31">IF(($P105     =0),0,(($H105     /$P105     )-1))</f>
        <v>-0.5734899688874584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0</v>
      </c>
      <c r="E106" s="34">
        <f>E105</f>
        <v>0</v>
      </c>
      <c r="F106" s="34">
        <f>F105</f>
        <v>23601</v>
      </c>
      <c r="G106" s="39">
        <f t="shared" si="24"/>
        <v>0</v>
      </c>
      <c r="H106" s="34">
        <f>H105</f>
        <v>7951</v>
      </c>
      <c r="I106" s="39">
        <f t="shared" si="25"/>
        <v>0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31552</v>
      </c>
      <c r="O106" s="39">
        <f t="shared" si="29"/>
        <v>0</v>
      </c>
      <c r="P106" s="34">
        <f>P105</f>
        <v>18642</v>
      </c>
      <c r="Q106" s="34">
        <f>Q105</f>
        <v>0</v>
      </c>
      <c r="R106" s="34">
        <f>R105</f>
        <v>0</v>
      </c>
      <c r="S106" s="34">
        <f>S105</f>
        <v>-4738</v>
      </c>
      <c r="T106" s="39">
        <f t="shared" si="30"/>
        <v>0</v>
      </c>
      <c r="U106" s="39">
        <f t="shared" si="31"/>
        <v>-0.5734899688874584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0</v>
      </c>
      <c r="E112" s="34">
        <f>SUM(E107:E111)</f>
        <v>0</v>
      </c>
      <c r="F112" s="34">
        <f>SUM(F107:F111)</f>
        <v>0</v>
      </c>
      <c r="G112" s="39">
        <f t="shared" si="24"/>
        <v>0</v>
      </c>
      <c r="H112" s="34">
        <f>SUM(H107:H111)</f>
        <v>0</v>
      </c>
      <c r="I112" s="39">
        <f t="shared" si="25"/>
        <v>0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0</v>
      </c>
      <c r="O112" s="39">
        <f t="shared" si="29"/>
        <v>0</v>
      </c>
      <c r="P112" s="34">
        <f>SUM(P107:P111)</f>
        <v>0</v>
      </c>
      <c r="Q112" s="34">
        <f>SUM(Q107:Q111)</f>
        <v>0</v>
      </c>
      <c r="R112" s="34">
        <f>SUM(R107:R111)</f>
        <v>0</v>
      </c>
      <c r="S112" s="34">
        <f>SUM(S107:S111)</f>
        <v>0</v>
      </c>
      <c r="T112" s="39">
        <f t="shared" si="30"/>
        <v>0</v>
      </c>
      <c r="U112" s="39">
        <f t="shared" si="31"/>
        <v>0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0</v>
      </c>
      <c r="E117" s="33">
        <v>0</v>
      </c>
      <c r="F117" s="33">
        <v>0</v>
      </c>
      <c r="G117" s="38">
        <f t="shared" si="24"/>
        <v>0</v>
      </c>
      <c r="H117" s="33">
        <v>0</v>
      </c>
      <c r="I117" s="38">
        <f t="shared" si="25"/>
        <v>0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0</v>
      </c>
      <c r="O117" s="38">
        <f t="shared" si="29"/>
        <v>0</v>
      </c>
      <c r="P117" s="33">
        <v>0</v>
      </c>
      <c r="Q117" s="33">
        <v>0</v>
      </c>
      <c r="R117" s="33">
        <v>0</v>
      </c>
      <c r="S117" s="33">
        <v>0</v>
      </c>
      <c r="T117" s="38">
        <f t="shared" si="30"/>
        <v>0</v>
      </c>
      <c r="U117" s="38">
        <f t="shared" si="31"/>
        <v>0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0</v>
      </c>
      <c r="E121" s="34">
        <f>SUM(E113:E120)</f>
        <v>0</v>
      </c>
      <c r="F121" s="34">
        <f>SUM(F113:F120)</f>
        <v>0</v>
      </c>
      <c r="G121" s="39">
        <f t="shared" si="24"/>
        <v>0</v>
      </c>
      <c r="H121" s="34">
        <f>SUM(H113:H120)</f>
        <v>0</v>
      </c>
      <c r="I121" s="39">
        <f t="shared" si="25"/>
        <v>0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0</v>
      </c>
      <c r="O121" s="39">
        <f t="shared" si="29"/>
        <v>0</v>
      </c>
      <c r="P121" s="34">
        <f>SUM(P113:P120)</f>
        <v>0</v>
      </c>
      <c r="Q121" s="34">
        <f>SUM(Q113:Q120)</f>
        <v>0</v>
      </c>
      <c r="R121" s="34">
        <f>SUM(R113:R120)</f>
        <v>0</v>
      </c>
      <c r="S121" s="34">
        <f>SUM(S113:S120)</f>
        <v>0</v>
      </c>
      <c r="T121" s="39">
        <f t="shared" si="30"/>
        <v>0</v>
      </c>
      <c r="U121" s="39">
        <f t="shared" si="31"/>
        <v>0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0</v>
      </c>
      <c r="E133" s="33">
        <v>0</v>
      </c>
      <c r="F133" s="33">
        <v>0</v>
      </c>
      <c r="G133" s="38">
        <f t="shared" si="24"/>
        <v>0</v>
      </c>
      <c r="H133" s="33">
        <v>0</v>
      </c>
      <c r="I133" s="38">
        <f t="shared" si="25"/>
        <v>0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0</v>
      </c>
      <c r="O133" s="38">
        <f t="shared" si="29"/>
        <v>0</v>
      </c>
      <c r="P133" s="33">
        <v>0</v>
      </c>
      <c r="Q133" s="33">
        <v>0</v>
      </c>
      <c r="R133" s="33">
        <v>0</v>
      </c>
      <c r="S133" s="33">
        <v>0</v>
      </c>
      <c r="T133" s="38">
        <f t="shared" si="30"/>
        <v>0</v>
      </c>
      <c r="U133" s="38">
        <f t="shared" si="31"/>
        <v>0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0</v>
      </c>
      <c r="E137" s="34">
        <f>SUM(E133:E136)</f>
        <v>0</v>
      </c>
      <c r="F137" s="34">
        <f>SUM(F133:F136)</f>
        <v>0</v>
      </c>
      <c r="G137" s="39">
        <f t="shared" ref="G137:G170" si="32">IF(($D137     =0),0,($F137     /$D137     ))</f>
        <v>0</v>
      </c>
      <c r="H137" s="34">
        <f>SUM(H133:H136)</f>
        <v>0</v>
      </c>
      <c r="I137" s="39">
        <f t="shared" ref="I137:I170" si="33">IF(($D137     =0),0,($H137     /$D137     ))</f>
        <v>0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0</v>
      </c>
      <c r="O137" s="39">
        <f t="shared" ref="O137:O170" si="37">IF(($D137     =0),0,($N137     /$D137     ))</f>
        <v>0</v>
      </c>
      <c r="P137" s="34">
        <f>SUM(P133:P136)</f>
        <v>0</v>
      </c>
      <c r="Q137" s="34">
        <f>SUM(Q133:Q136)</f>
        <v>0</v>
      </c>
      <c r="R137" s="34">
        <f>SUM(R133:R136)</f>
        <v>0</v>
      </c>
      <c r="S137" s="34">
        <f>SUM(S133:S136)</f>
        <v>0</v>
      </c>
      <c r="T137" s="39">
        <f t="shared" ref="T137:T170" si="38">IF(($Q137     =0),0,($S137     /$Q137     ))</f>
        <v>0</v>
      </c>
      <c r="U137" s="39">
        <f t="shared" ref="U137:U170" si="39">IF(($P137     =0),0,(($H137     /$P137     )-1))</f>
        <v>0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0</v>
      </c>
      <c r="E144" s="34">
        <f>SUM(E138:E143)</f>
        <v>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0</v>
      </c>
      <c r="Q144" s="34">
        <f>SUM(Q138:Q143)</f>
        <v>0</v>
      </c>
      <c r="R144" s="34">
        <f>SUM(R138:R143)</f>
        <v>0</v>
      </c>
      <c r="S144" s="34">
        <f>SUM(S138:S143)</f>
        <v>0</v>
      </c>
      <c r="T144" s="39">
        <f t="shared" si="38"/>
        <v>0</v>
      </c>
      <c r="U144" s="39">
        <f t="shared" si="39"/>
        <v>0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530500</v>
      </c>
      <c r="E152" s="33">
        <v>530500</v>
      </c>
      <c r="F152" s="33">
        <v>0</v>
      </c>
      <c r="G152" s="38">
        <f t="shared" si="32"/>
        <v>0</v>
      </c>
      <c r="H152" s="33">
        <v>0</v>
      </c>
      <c r="I152" s="38">
        <f t="shared" si="33"/>
        <v>0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0</v>
      </c>
      <c r="O152" s="38">
        <f t="shared" si="37"/>
        <v>0</v>
      </c>
      <c r="P152" s="33">
        <v>0</v>
      </c>
      <c r="Q152" s="33">
        <v>40200</v>
      </c>
      <c r="R152" s="33">
        <v>40200</v>
      </c>
      <c r="S152" s="33">
        <v>0</v>
      </c>
      <c r="T152" s="38">
        <f t="shared" si="38"/>
        <v>0</v>
      </c>
      <c r="U152" s="38">
        <f t="shared" si="39"/>
        <v>0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530500</v>
      </c>
      <c r="E157" s="34">
        <f>SUM(E151:E156)</f>
        <v>530500</v>
      </c>
      <c r="F157" s="34">
        <f>SUM(F151:F156)</f>
        <v>0</v>
      </c>
      <c r="G157" s="39">
        <f t="shared" si="32"/>
        <v>0</v>
      </c>
      <c r="H157" s="34">
        <f>SUM(H151:H156)</f>
        <v>0</v>
      </c>
      <c r="I157" s="39">
        <f t="shared" si="33"/>
        <v>0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0</v>
      </c>
      <c r="O157" s="39">
        <f t="shared" si="37"/>
        <v>0</v>
      </c>
      <c r="P157" s="34">
        <f>SUM(P151:P156)</f>
        <v>0</v>
      </c>
      <c r="Q157" s="34">
        <f>SUM(Q151:Q156)</f>
        <v>40200</v>
      </c>
      <c r="R157" s="34">
        <f>SUM(R151:R156)</f>
        <v>40200</v>
      </c>
      <c r="S157" s="34">
        <f>SUM(S151:S156)</f>
        <v>0</v>
      </c>
      <c r="T157" s="39">
        <f t="shared" si="38"/>
        <v>0</v>
      </c>
      <c r="U157" s="39">
        <f t="shared" si="39"/>
        <v>0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741984</v>
      </c>
      <c r="E159" s="33">
        <v>741984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741984</v>
      </c>
      <c r="R159" s="33">
        <v>741984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741984</v>
      </c>
      <c r="E163" s="34">
        <f>SUM(E158:E162)</f>
        <v>741984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0</v>
      </c>
      <c r="O163" s="39">
        <f t="shared" si="37"/>
        <v>0</v>
      </c>
      <c r="P163" s="34">
        <f>SUM(P158:P162)</f>
        <v>0</v>
      </c>
      <c r="Q163" s="34">
        <f>SUM(Q158:Q162)</f>
        <v>741984</v>
      </c>
      <c r="R163" s="34">
        <f>SUM(R158:R162)</f>
        <v>741984</v>
      </c>
      <c r="S163" s="34">
        <f>SUM(S158:S162)</f>
        <v>0</v>
      </c>
      <c r="T163" s="39">
        <f t="shared" si="38"/>
        <v>0</v>
      </c>
      <c r="U163" s="39">
        <f t="shared" si="39"/>
        <v>0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1272484</v>
      </c>
      <c r="E170" s="34">
        <f>SUM(E105,E107:E111,E113:E120,E122:E125,E127:E131,E133:E136,E138:E143,E145:E149,E151:E156,E158:E162,E164:E168)</f>
        <v>1272484</v>
      </c>
      <c r="F170" s="34">
        <f>SUM(F105,F107:F111,F113:F120,F122:F125,F127:F131,F133:F136,F138:F143,F145:F149,F151:F156,F158:F162,F164:F168)</f>
        <v>23601</v>
      </c>
      <c r="G170" s="39">
        <f t="shared" si="32"/>
        <v>1.85471880196529E-2</v>
      </c>
      <c r="H170" s="34">
        <f>SUM(H105,H107:H111,H113:H120,H122:H125,H127:H131,H133:H136,H138:H143,H145:H149,H151:H156,H158:H162,H164:H168)</f>
        <v>7951</v>
      </c>
      <c r="I170" s="39">
        <f t="shared" si="33"/>
        <v>6.2484086243913481E-3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31552</v>
      </c>
      <c r="O170" s="39">
        <f t="shared" si="37"/>
        <v>2.4795596644044248E-2</v>
      </c>
      <c r="P170" s="34">
        <f>SUM(P105,P107:P111,P113:P120,P122:P125,P127:P131,P133:P136,P138:P143,P145:P149,P151:P156,P158:P162,P164:P168)</f>
        <v>18642</v>
      </c>
      <c r="Q170" s="34">
        <f>SUM(Q105,Q107:Q111,Q113:Q120,Q122:Q125,Q127:Q131,Q133:Q136,Q138:Q143,Q145:Q149,Q151:Q156,Q158:Q162,Q164:Q168)</f>
        <v>782184</v>
      </c>
      <c r="R170" s="34">
        <f>SUM(R105,R107:R111,R113:R120,R122:R125,R127:R131,R133:R136,R138:R143,R145:R149,R151:R156,R158:R162,R164:R168)</f>
        <v>782184</v>
      </c>
      <c r="S170" s="34">
        <f>SUM(S105,S107:S111,S113:S120,S122:S125,S127:S131,S133:S136,S138:S143,S145:S149,S151:S156,S158:S162,S164:S168)</f>
        <v>-4738</v>
      </c>
      <c r="T170" s="39">
        <f t="shared" si="38"/>
        <v>-6.0573982592331214E-3</v>
      </c>
      <c r="U170" s="39">
        <f t="shared" si="39"/>
        <v>-0.5734899688874584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15789456</v>
      </c>
      <c r="E184" s="33">
        <v>15789456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15789456</v>
      </c>
      <c r="E185" s="34">
        <f>SUM(E180:E184)</f>
        <v>15789456</v>
      </c>
      <c r="F185" s="34">
        <f>SUM(F180:F184)</f>
        <v>0</v>
      </c>
      <c r="G185" s="39">
        <f t="shared" si="40"/>
        <v>0</v>
      </c>
      <c r="H185" s="34">
        <f>SUM(H180:H184)</f>
        <v>0</v>
      </c>
      <c r="I185" s="39">
        <f t="shared" si="41"/>
        <v>0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0</v>
      </c>
      <c r="O185" s="39">
        <f t="shared" si="45"/>
        <v>0</v>
      </c>
      <c r="P185" s="34">
        <f>SUM(P180:P184)</f>
        <v>0</v>
      </c>
      <c r="Q185" s="34">
        <f>SUM(Q180:Q184)</f>
        <v>0</v>
      </c>
      <c r="R185" s="34">
        <f>SUM(R180:R184)</f>
        <v>0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1100</v>
      </c>
      <c r="E188" s="33">
        <v>1100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1045</v>
      </c>
      <c r="R188" s="33">
        <v>1045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6808000</v>
      </c>
      <c r="E190" s="33">
        <v>6808000</v>
      </c>
      <c r="F190" s="33">
        <v>2836665</v>
      </c>
      <c r="G190" s="38">
        <f t="shared" si="40"/>
        <v>0.41666642185663927</v>
      </c>
      <c r="H190" s="33">
        <v>2248246</v>
      </c>
      <c r="I190" s="38">
        <f t="shared" si="41"/>
        <v>0.33023589894242067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5084911</v>
      </c>
      <c r="O190" s="38">
        <f t="shared" si="45"/>
        <v>0.74690232079905994</v>
      </c>
      <c r="P190" s="33">
        <v>5687489</v>
      </c>
      <c r="Q190" s="33">
        <v>6801000</v>
      </c>
      <c r="R190" s="33">
        <v>6801000</v>
      </c>
      <c r="S190" s="33">
        <v>2627042</v>
      </c>
      <c r="T190" s="38">
        <f t="shared" si="46"/>
        <v>0.38627290104396411</v>
      </c>
      <c r="U190" s="38">
        <f t="shared" si="47"/>
        <v>-0.60470323546999394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6809100</v>
      </c>
      <c r="E191" s="34">
        <f>SUM(E186:E190)</f>
        <v>6809100</v>
      </c>
      <c r="F191" s="34">
        <f>SUM(F186:F190)</f>
        <v>2836665</v>
      </c>
      <c r="G191" s="39">
        <f t="shared" si="40"/>
        <v>0.41659911001453936</v>
      </c>
      <c r="H191" s="34">
        <f>SUM(H186:H190)</f>
        <v>2248246</v>
      </c>
      <c r="I191" s="39">
        <f t="shared" si="41"/>
        <v>0.33018254982303097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5084911</v>
      </c>
      <c r="O191" s="39">
        <f t="shared" si="45"/>
        <v>0.74678165983757028</v>
      </c>
      <c r="P191" s="34">
        <f>SUM(P186:P190)</f>
        <v>5687489</v>
      </c>
      <c r="Q191" s="34">
        <f>SUM(Q186:Q190)</f>
        <v>6802045</v>
      </c>
      <c r="R191" s="34">
        <f>SUM(R186:R190)</f>
        <v>6802045</v>
      </c>
      <c r="S191" s="34">
        <f>SUM(S186:S190)</f>
        <v>2627042</v>
      </c>
      <c r="T191" s="39">
        <f t="shared" si="46"/>
        <v>0.38621355783444539</v>
      </c>
      <c r="U191" s="39">
        <f t="shared" si="47"/>
        <v>-0.60470323546999394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2661</v>
      </c>
      <c r="R195" s="33">
        <v>2661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0</v>
      </c>
      <c r="E198" s="34">
        <f>SUM(E192:E197)</f>
        <v>0</v>
      </c>
      <c r="F198" s="34">
        <f>SUM(F192:F197)</f>
        <v>0</v>
      </c>
      <c r="G198" s="39">
        <f t="shared" si="40"/>
        <v>0</v>
      </c>
      <c r="H198" s="34">
        <f>SUM(H192:H197)</f>
        <v>0</v>
      </c>
      <c r="I198" s="39">
        <f t="shared" si="41"/>
        <v>0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0</v>
      </c>
      <c r="O198" s="39">
        <f t="shared" si="45"/>
        <v>0</v>
      </c>
      <c r="P198" s="34">
        <f>SUM(P192:P197)</f>
        <v>0</v>
      </c>
      <c r="Q198" s="34">
        <f>SUM(Q192:Q197)</f>
        <v>2661</v>
      </c>
      <c r="R198" s="34">
        <f>SUM(R192:R197)</f>
        <v>2661</v>
      </c>
      <c r="S198" s="34">
        <f>SUM(S192:S197)</f>
        <v>0</v>
      </c>
      <c r="T198" s="39">
        <f t="shared" si="46"/>
        <v>0</v>
      </c>
      <c r="U198" s="39">
        <f t="shared" si="47"/>
        <v>0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12187707</v>
      </c>
      <c r="E200" s="33">
        <v>12187707</v>
      </c>
      <c r="F200" s="33">
        <v>5078225</v>
      </c>
      <c r="G200" s="38">
        <f t="shared" si="40"/>
        <v>0.41666779485263306</v>
      </c>
      <c r="H200" s="33">
        <v>3059293</v>
      </c>
      <c r="I200" s="38">
        <f t="shared" si="41"/>
        <v>0.25101464943323631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8137518</v>
      </c>
      <c r="O200" s="38">
        <f t="shared" si="45"/>
        <v>0.66768244428586931</v>
      </c>
      <c r="P200" s="33">
        <v>10964200</v>
      </c>
      <c r="Q200" s="33">
        <v>9864211</v>
      </c>
      <c r="R200" s="33">
        <v>9864211</v>
      </c>
      <c r="S200" s="33">
        <v>9320165</v>
      </c>
      <c r="T200" s="38">
        <f t="shared" si="46"/>
        <v>0.94484647581038161</v>
      </c>
      <c r="U200" s="38">
        <f t="shared" si="47"/>
        <v>-0.72097435289396405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12187707</v>
      </c>
      <c r="E204" s="34">
        <f>SUM(E199:E203)</f>
        <v>12187707</v>
      </c>
      <c r="F204" s="34">
        <f>SUM(F199:F203)</f>
        <v>5078225</v>
      </c>
      <c r="G204" s="39">
        <f t="shared" si="40"/>
        <v>0.41666779485263306</v>
      </c>
      <c r="H204" s="34">
        <f>SUM(H199:H203)</f>
        <v>3059293</v>
      </c>
      <c r="I204" s="39">
        <f t="shared" si="41"/>
        <v>0.25101464943323631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8137518</v>
      </c>
      <c r="O204" s="39">
        <f t="shared" si="45"/>
        <v>0.66768244428586931</v>
      </c>
      <c r="P204" s="34">
        <f>SUM(P199:P203)</f>
        <v>10964200</v>
      </c>
      <c r="Q204" s="34">
        <f>SUM(Q199:Q203)</f>
        <v>9864211</v>
      </c>
      <c r="R204" s="34">
        <f>SUM(R199:R203)</f>
        <v>9864211</v>
      </c>
      <c r="S204" s="34">
        <f>SUM(S199:S203)</f>
        <v>9320165</v>
      </c>
      <c r="T204" s="39">
        <f t="shared" si="46"/>
        <v>0.94484647581038161</v>
      </c>
      <c r="U204" s="39">
        <f t="shared" si="47"/>
        <v>-0.72097435289396405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34786263</v>
      </c>
      <c r="E205" s="34">
        <f>SUM(E173:E178,E180:E184,E186:E190,E192:E197,E199:E203)</f>
        <v>34786263</v>
      </c>
      <c r="F205" s="34">
        <f>SUM(F173:F178,F180:F184,F186:F190,F192:F197,F199:F203)</f>
        <v>7914890</v>
      </c>
      <c r="G205" s="39">
        <f t="shared" si="40"/>
        <v>0.22752918299962258</v>
      </c>
      <c r="H205" s="34">
        <f>SUM(H173:H178,H180:H184,H186:H190,H192:H197,H199:H203)</f>
        <v>5307539</v>
      </c>
      <c r="I205" s="39">
        <f t="shared" si="41"/>
        <v>0.15257571645450965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13222429</v>
      </c>
      <c r="O205" s="39">
        <f t="shared" si="45"/>
        <v>0.38010489945413223</v>
      </c>
      <c r="P205" s="34">
        <f>SUM(P173:P178,P180:P184,P186:P190,P192:P197,P199:P203)</f>
        <v>16651689</v>
      </c>
      <c r="Q205" s="34">
        <f>SUM(Q173:Q178,Q180:Q184,Q186:Q190,Q192:Q197,Q199:Q203)</f>
        <v>16668917</v>
      </c>
      <c r="R205" s="34">
        <f>SUM(R173:R178,R180:R184,R186:R190,R192:R197,R199:R203)</f>
        <v>16668917</v>
      </c>
      <c r="S205" s="34">
        <f>SUM(S173:S178,S180:S184,S186:S190,S192:S197,S199:S203)</f>
        <v>11947207</v>
      </c>
      <c r="T205" s="39">
        <f t="shared" si="46"/>
        <v>0.71673564635302944</v>
      </c>
      <c r="U205" s="39">
        <f t="shared" si="47"/>
        <v>-0.68126122220995122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0</v>
      </c>
      <c r="O208" s="38">
        <f t="shared" ref="O208:O231" si="53">IF(($D208     =0),0,($N208     /$D208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IF(($Q208     =0),0,($S208     /$Q208     ))</f>
        <v>0</v>
      </c>
      <c r="U208" s="38">
        <f t="shared" ref="U208:U231" si="55">IF(($P208     =0),0,(($H208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2210</v>
      </c>
      <c r="E215" s="33">
        <v>2210</v>
      </c>
      <c r="F215" s="33">
        <v>0</v>
      </c>
      <c r="G215" s="38">
        <f t="shared" si="48"/>
        <v>0</v>
      </c>
      <c r="H215" s="33">
        <v>261</v>
      </c>
      <c r="I215" s="38">
        <f t="shared" si="49"/>
        <v>0.11809954751131221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261</v>
      </c>
      <c r="O215" s="38">
        <f t="shared" si="53"/>
        <v>0.11809954751131221</v>
      </c>
      <c r="P215" s="33">
        <v>395</v>
      </c>
      <c r="Q215" s="33">
        <v>2121</v>
      </c>
      <c r="R215" s="33">
        <v>2121</v>
      </c>
      <c r="S215" s="33">
        <v>395</v>
      </c>
      <c r="T215" s="38">
        <f t="shared" si="54"/>
        <v>0.18623290900518624</v>
      </c>
      <c r="U215" s="38">
        <f t="shared" si="55"/>
        <v>-0.33924050632911396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2210</v>
      </c>
      <c r="E216" s="34">
        <f>SUM(E208:E215)</f>
        <v>2210</v>
      </c>
      <c r="F216" s="34">
        <f>SUM(F208:F215)</f>
        <v>0</v>
      </c>
      <c r="G216" s="39">
        <f t="shared" si="48"/>
        <v>0</v>
      </c>
      <c r="H216" s="34">
        <f>SUM(H208:H215)</f>
        <v>261</v>
      </c>
      <c r="I216" s="39">
        <f t="shared" si="49"/>
        <v>0.11809954751131221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261</v>
      </c>
      <c r="O216" s="39">
        <f t="shared" si="53"/>
        <v>0.11809954751131221</v>
      </c>
      <c r="P216" s="34">
        <f>SUM(P208:P215)</f>
        <v>395</v>
      </c>
      <c r="Q216" s="34">
        <f>SUM(Q208:Q215)</f>
        <v>2121</v>
      </c>
      <c r="R216" s="34">
        <f>SUM(R208:R215)</f>
        <v>2121</v>
      </c>
      <c r="S216" s="34">
        <f>SUM(S208:S215)</f>
        <v>395</v>
      </c>
      <c r="T216" s="39">
        <f t="shared" si="54"/>
        <v>0.18623290900518624</v>
      </c>
      <c r="U216" s="39">
        <f t="shared" si="55"/>
        <v>-0.33924050632911396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0</v>
      </c>
      <c r="E219" s="33">
        <v>0</v>
      </c>
      <c r="F219" s="33">
        <v>0</v>
      </c>
      <c r="G219" s="38">
        <f t="shared" si="48"/>
        <v>0</v>
      </c>
      <c r="H219" s="33">
        <v>0</v>
      </c>
      <c r="I219" s="38">
        <f t="shared" si="49"/>
        <v>0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0</v>
      </c>
      <c r="O219" s="38">
        <f t="shared" si="53"/>
        <v>0</v>
      </c>
      <c r="P219" s="33">
        <v>0</v>
      </c>
      <c r="Q219" s="33">
        <v>0</v>
      </c>
      <c r="R219" s="33">
        <v>0</v>
      </c>
      <c r="S219" s="33">
        <v>0</v>
      </c>
      <c r="T219" s="38">
        <f t="shared" si="54"/>
        <v>0</v>
      </c>
      <c r="U219" s="38">
        <f t="shared" si="55"/>
        <v>0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0</v>
      </c>
      <c r="E224" s="34">
        <f>SUM(E217:E223)</f>
        <v>0</v>
      </c>
      <c r="F224" s="34">
        <f>SUM(F217:F223)</f>
        <v>0</v>
      </c>
      <c r="G224" s="39">
        <f t="shared" si="48"/>
        <v>0</v>
      </c>
      <c r="H224" s="34">
        <f>SUM(H217:H223)</f>
        <v>0</v>
      </c>
      <c r="I224" s="39">
        <f t="shared" si="49"/>
        <v>0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0</v>
      </c>
      <c r="O224" s="39">
        <f t="shared" si="53"/>
        <v>0</v>
      </c>
      <c r="P224" s="34">
        <f>SUM(P217:P223)</f>
        <v>0</v>
      </c>
      <c r="Q224" s="34">
        <f>SUM(Q217:Q223)</f>
        <v>0</v>
      </c>
      <c r="R224" s="34">
        <f>SUM(R217:R223)</f>
        <v>0</v>
      </c>
      <c r="S224" s="34">
        <f>SUM(S217:S223)</f>
        <v>0</v>
      </c>
      <c r="T224" s="39">
        <f t="shared" si="54"/>
        <v>0</v>
      </c>
      <c r="U224" s="39">
        <f t="shared" si="55"/>
        <v>0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144</v>
      </c>
      <c r="E228" s="33">
        <v>144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137</v>
      </c>
      <c r="R228" s="33">
        <v>137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144</v>
      </c>
      <c r="E230" s="34">
        <f>SUM(E225:E229)</f>
        <v>144</v>
      </c>
      <c r="F230" s="34">
        <f>SUM(F225:F229)</f>
        <v>0</v>
      </c>
      <c r="G230" s="39">
        <f t="shared" si="48"/>
        <v>0</v>
      </c>
      <c r="H230" s="34">
        <f>SUM(H225:H229)</f>
        <v>0</v>
      </c>
      <c r="I230" s="39">
        <f t="shared" si="49"/>
        <v>0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0</v>
      </c>
      <c r="O230" s="39">
        <f t="shared" si="53"/>
        <v>0</v>
      </c>
      <c r="P230" s="34">
        <f>SUM(P225:P229)</f>
        <v>0</v>
      </c>
      <c r="Q230" s="34">
        <f>SUM(Q225:Q229)</f>
        <v>137</v>
      </c>
      <c r="R230" s="34">
        <f>SUM(R225:R229)</f>
        <v>137</v>
      </c>
      <c r="S230" s="34">
        <f>SUM(S225:S229)</f>
        <v>0</v>
      </c>
      <c r="T230" s="39">
        <f t="shared" si="54"/>
        <v>0</v>
      </c>
      <c r="U230" s="39">
        <f t="shared" si="55"/>
        <v>0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2354</v>
      </c>
      <c r="E231" s="34">
        <f>SUM(E208:E215,E217:E223,E225:E229)</f>
        <v>2354</v>
      </c>
      <c r="F231" s="34">
        <f>SUM(F208:F215,F217:F223,F225:F229)</f>
        <v>0</v>
      </c>
      <c r="G231" s="39">
        <f t="shared" si="48"/>
        <v>0</v>
      </c>
      <c r="H231" s="34">
        <f>SUM(H208:H215,H217:H223,H225:H229)</f>
        <v>261</v>
      </c>
      <c r="I231" s="39">
        <f t="shared" si="49"/>
        <v>0.110875106202209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261</v>
      </c>
      <c r="O231" s="39">
        <f t="shared" si="53"/>
        <v>0.110875106202209</v>
      </c>
      <c r="P231" s="34">
        <f>SUM(P208:P215,P217:P223,P225:P229)</f>
        <v>395</v>
      </c>
      <c r="Q231" s="34">
        <f>SUM(Q208:Q215,Q217:Q223,Q225:Q229)</f>
        <v>2258</v>
      </c>
      <c r="R231" s="34">
        <f>SUM(R208:R215,R217:R223,R225:R229)</f>
        <v>2258</v>
      </c>
      <c r="S231" s="34">
        <f>SUM(S208:S215,S217:S223,S225:S229)</f>
        <v>395</v>
      </c>
      <c r="T231" s="39">
        <f t="shared" si="54"/>
        <v>0.17493356953055803</v>
      </c>
      <c r="U231" s="39">
        <f t="shared" si="55"/>
        <v>-0.33924050632911396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0</v>
      </c>
      <c r="E240" s="34">
        <f>SUM(E234:E239)</f>
        <v>0</v>
      </c>
      <c r="F240" s="34">
        <f>SUM(F234:F239)</f>
        <v>0</v>
      </c>
      <c r="G240" s="39">
        <f t="shared" si="56"/>
        <v>0</v>
      </c>
      <c r="H240" s="34">
        <f>SUM(H234:H239)</f>
        <v>0</v>
      </c>
      <c r="I240" s="39">
        <f t="shared" si="57"/>
        <v>0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0</v>
      </c>
      <c r="O240" s="39">
        <f t="shared" si="61"/>
        <v>0</v>
      </c>
      <c r="P240" s="34">
        <f>SUM(P234:P239)</f>
        <v>0</v>
      </c>
      <c r="Q240" s="34">
        <f>SUM(Q234:Q239)</f>
        <v>0</v>
      </c>
      <c r="R240" s="34">
        <f>SUM(R234:R239)</f>
        <v>0</v>
      </c>
      <c r="S240" s="34">
        <f>SUM(S234:S239)</f>
        <v>0</v>
      </c>
      <c r="T240" s="39">
        <f t="shared" si="62"/>
        <v>0</v>
      </c>
      <c r="U240" s="39">
        <f t="shared" si="63"/>
        <v>0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0</v>
      </c>
      <c r="E243" s="33">
        <v>0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9649982</v>
      </c>
      <c r="E245" s="33">
        <v>9649982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9191711</v>
      </c>
      <c r="R245" s="33">
        <v>9191711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9649982</v>
      </c>
      <c r="E247" s="34">
        <f>SUM(E241:E246)</f>
        <v>9649982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0</v>
      </c>
      <c r="O247" s="39">
        <f t="shared" si="61"/>
        <v>0</v>
      </c>
      <c r="P247" s="34">
        <f>SUM(P241:P246)</f>
        <v>0</v>
      </c>
      <c r="Q247" s="34">
        <f>SUM(Q241:Q246)</f>
        <v>9191711</v>
      </c>
      <c r="R247" s="34">
        <f>SUM(R241:R246)</f>
        <v>9191711</v>
      </c>
      <c r="S247" s="34">
        <f>SUM(S241:S246)</f>
        <v>0</v>
      </c>
      <c r="T247" s="39">
        <f t="shared" si="62"/>
        <v>0</v>
      </c>
      <c r="U247" s="39">
        <f t="shared" si="63"/>
        <v>0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13728301</v>
      </c>
      <c r="E253" s="33">
        <v>13728301</v>
      </c>
      <c r="F253" s="33">
        <v>8325562</v>
      </c>
      <c r="G253" s="38">
        <f t="shared" si="56"/>
        <v>0.60645246633214123</v>
      </c>
      <c r="H253" s="33">
        <v>6839115</v>
      </c>
      <c r="I253" s="38">
        <f t="shared" si="57"/>
        <v>0.49817635845834091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15164677</v>
      </c>
      <c r="O253" s="38">
        <f t="shared" si="61"/>
        <v>1.1046288247904821</v>
      </c>
      <c r="P253" s="33">
        <v>8965613</v>
      </c>
      <c r="Q253" s="33">
        <v>15674263</v>
      </c>
      <c r="R253" s="33">
        <v>15674263</v>
      </c>
      <c r="S253" s="33">
        <v>2195626</v>
      </c>
      <c r="T253" s="38">
        <f t="shared" si="62"/>
        <v>0.14007842027405051</v>
      </c>
      <c r="U253" s="38">
        <f t="shared" si="63"/>
        <v>-0.23718378207937374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13728301</v>
      </c>
      <c r="E254" s="34">
        <f>SUM(E248:E253)</f>
        <v>13728301</v>
      </c>
      <c r="F254" s="34">
        <f>SUM(F248:F253)</f>
        <v>8325562</v>
      </c>
      <c r="G254" s="39">
        <f t="shared" si="56"/>
        <v>0.60645246633214123</v>
      </c>
      <c r="H254" s="34">
        <f>SUM(H248:H253)</f>
        <v>6839115</v>
      </c>
      <c r="I254" s="39">
        <f t="shared" si="57"/>
        <v>0.49817635845834091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15164677</v>
      </c>
      <c r="O254" s="39">
        <f t="shared" si="61"/>
        <v>1.1046288247904821</v>
      </c>
      <c r="P254" s="34">
        <f>SUM(P248:P253)</f>
        <v>8965613</v>
      </c>
      <c r="Q254" s="34">
        <f>SUM(Q248:Q253)</f>
        <v>15674263</v>
      </c>
      <c r="R254" s="34">
        <f>SUM(R248:R253)</f>
        <v>15674263</v>
      </c>
      <c r="S254" s="34">
        <f>SUM(S248:S253)</f>
        <v>2195626</v>
      </c>
      <c r="T254" s="39">
        <f t="shared" si="62"/>
        <v>0.14007842027405051</v>
      </c>
      <c r="U254" s="39">
        <f t="shared" si="63"/>
        <v>-0.23718378207937374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0</v>
      </c>
      <c r="E255" s="33">
        <v>0</v>
      </c>
      <c r="F255" s="33">
        <v>0</v>
      </c>
      <c r="G255" s="38">
        <f t="shared" si="56"/>
        <v>0</v>
      </c>
      <c r="H255" s="33">
        <v>0</v>
      </c>
      <c r="I255" s="38">
        <f t="shared" si="57"/>
        <v>0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0</v>
      </c>
      <c r="O255" s="38">
        <f t="shared" si="61"/>
        <v>0</v>
      </c>
      <c r="P255" s="33">
        <v>0</v>
      </c>
      <c r="Q255" s="33">
        <v>0</v>
      </c>
      <c r="R255" s="33">
        <v>0</v>
      </c>
      <c r="S255" s="33">
        <v>0</v>
      </c>
      <c r="T255" s="38">
        <f t="shared" si="62"/>
        <v>0</v>
      </c>
      <c r="U255" s="38">
        <f t="shared" si="63"/>
        <v>0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0</v>
      </c>
      <c r="E259" s="34">
        <f>SUM(E255:E258)</f>
        <v>0</v>
      </c>
      <c r="F259" s="34">
        <f>SUM(F255:F258)</f>
        <v>0</v>
      </c>
      <c r="G259" s="39">
        <f t="shared" si="56"/>
        <v>0</v>
      </c>
      <c r="H259" s="34">
        <f>SUM(H255:H258)</f>
        <v>0</v>
      </c>
      <c r="I259" s="39">
        <f t="shared" si="57"/>
        <v>0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0</v>
      </c>
      <c r="O259" s="39">
        <f t="shared" si="61"/>
        <v>0</v>
      </c>
      <c r="P259" s="34">
        <f>SUM(P255:P258)</f>
        <v>0</v>
      </c>
      <c r="Q259" s="34">
        <f>SUM(Q255:Q258)</f>
        <v>0</v>
      </c>
      <c r="R259" s="34">
        <f>SUM(R255:R258)</f>
        <v>0</v>
      </c>
      <c r="S259" s="34">
        <f>SUM(S255:S258)</f>
        <v>0</v>
      </c>
      <c r="T259" s="39">
        <f t="shared" si="62"/>
        <v>0</v>
      </c>
      <c r="U259" s="39">
        <f t="shared" si="63"/>
        <v>0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23378283</v>
      </c>
      <c r="E260" s="34">
        <f>SUM(E234:E239,E241:E246,E248:E253,E255:E258)</f>
        <v>23378283</v>
      </c>
      <c r="F260" s="34">
        <f>SUM(F234:F239,F241:F246,F248:F253,F255:F258)</f>
        <v>8325562</v>
      </c>
      <c r="G260" s="39">
        <f t="shared" si="56"/>
        <v>0.35612375810490443</v>
      </c>
      <c r="H260" s="34">
        <f>SUM(H234:H239,H241:H246,H248:H253,H255:H258)</f>
        <v>6839115</v>
      </c>
      <c r="I260" s="39">
        <f t="shared" si="57"/>
        <v>0.29254137269191238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15164677</v>
      </c>
      <c r="O260" s="39">
        <f t="shared" si="61"/>
        <v>0.64866513079681687</v>
      </c>
      <c r="P260" s="34">
        <f>SUM(P234:P239,P241:P246,P248:P253,P255:P258)</f>
        <v>8965613</v>
      </c>
      <c r="Q260" s="34">
        <f>SUM(Q234:Q239,Q241:Q246,Q248:Q253,Q255:Q258)</f>
        <v>24865974</v>
      </c>
      <c r="R260" s="34">
        <f>SUM(R234:R239,R241:R246,R248:R253,R255:R258)</f>
        <v>24865974</v>
      </c>
      <c r="S260" s="34">
        <f>SUM(S234:S239,S241:S246,S248:S253,S255:S258)</f>
        <v>2195626</v>
      </c>
      <c r="T260" s="39">
        <f t="shared" si="62"/>
        <v>8.8298411314996147E-2</v>
      </c>
      <c r="U260" s="39">
        <f t="shared" si="63"/>
        <v>-0.23718378207937374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2348838</v>
      </c>
      <c r="E263" s="33">
        <v>2348838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0</v>
      </c>
      <c r="O263" s="38">
        <f t="shared" ref="O263:O299" si="69">IF(($D263     =0),0,($N263     /$D263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3447484</v>
      </c>
      <c r="E266" s="33">
        <v>3447484</v>
      </c>
      <c r="F266" s="33">
        <v>507155</v>
      </c>
      <c r="G266" s="38">
        <f t="shared" si="64"/>
        <v>0.14710873204922778</v>
      </c>
      <c r="H266" s="33">
        <v>590489</v>
      </c>
      <c r="I266" s="38">
        <f t="shared" si="65"/>
        <v>0.1712811430016789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1097644</v>
      </c>
      <c r="O266" s="38">
        <f t="shared" si="69"/>
        <v>0.31838987505090671</v>
      </c>
      <c r="P266" s="33">
        <v>595642</v>
      </c>
      <c r="Q266" s="33">
        <v>2713796</v>
      </c>
      <c r="R266" s="33">
        <v>2713796</v>
      </c>
      <c r="S266" s="33">
        <v>66343</v>
      </c>
      <c r="T266" s="38">
        <f t="shared" si="70"/>
        <v>2.444656857037154E-2</v>
      </c>
      <c r="U266" s="38">
        <f t="shared" si="71"/>
        <v>-8.65116966231394E-3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5796322</v>
      </c>
      <c r="E267" s="34">
        <f>SUM(E263:E266)</f>
        <v>5796322</v>
      </c>
      <c r="F267" s="34">
        <f>SUM(F263:F266)</f>
        <v>507155</v>
      </c>
      <c r="G267" s="39">
        <f t="shared" si="64"/>
        <v>8.7496001774918647E-2</v>
      </c>
      <c r="H267" s="34">
        <f>SUM(H263:H266)</f>
        <v>590489</v>
      </c>
      <c r="I267" s="39">
        <f t="shared" si="65"/>
        <v>0.10187304984091636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1097644</v>
      </c>
      <c r="O267" s="39">
        <f t="shared" si="69"/>
        <v>0.189369051615835</v>
      </c>
      <c r="P267" s="34">
        <f>SUM(P263:P266)</f>
        <v>595642</v>
      </c>
      <c r="Q267" s="34">
        <f>SUM(Q263:Q266)</f>
        <v>2713796</v>
      </c>
      <c r="R267" s="34">
        <f>SUM(R263:R266)</f>
        <v>2713796</v>
      </c>
      <c r="S267" s="34">
        <f>SUM(S263:S266)</f>
        <v>66343</v>
      </c>
      <c r="T267" s="39">
        <f t="shared" si="70"/>
        <v>2.444656857037154E-2</v>
      </c>
      <c r="U267" s="39">
        <f t="shared" si="71"/>
        <v>-8.65116966231394E-3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0</v>
      </c>
      <c r="E275" s="34">
        <f>SUM(E268:E274)</f>
        <v>0</v>
      </c>
      <c r="F275" s="34">
        <f>SUM(F268:F274)</f>
        <v>0</v>
      </c>
      <c r="G275" s="39">
        <f t="shared" si="64"/>
        <v>0</v>
      </c>
      <c r="H275" s="34">
        <f>SUM(H268:H274)</f>
        <v>0</v>
      </c>
      <c r="I275" s="39">
        <f t="shared" si="65"/>
        <v>0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0</v>
      </c>
      <c r="O275" s="39">
        <f t="shared" si="69"/>
        <v>0</v>
      </c>
      <c r="P275" s="34">
        <f>SUM(P268:P274)</f>
        <v>0</v>
      </c>
      <c r="Q275" s="34">
        <f>SUM(Q268:Q274)</f>
        <v>0</v>
      </c>
      <c r="R275" s="34">
        <f>SUM(R268:R274)</f>
        <v>0</v>
      </c>
      <c r="S275" s="34">
        <f>SUM(S268:S274)</f>
        <v>0</v>
      </c>
      <c r="T275" s="39">
        <f t="shared" si="70"/>
        <v>0</v>
      </c>
      <c r="U275" s="39">
        <f t="shared" si="71"/>
        <v>0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0</v>
      </c>
      <c r="E285" s="34">
        <f>SUM(E276:E284)</f>
        <v>0</v>
      </c>
      <c r="F285" s="34">
        <f>SUM(F276:F284)</f>
        <v>0</v>
      </c>
      <c r="G285" s="39">
        <f t="shared" si="64"/>
        <v>0</v>
      </c>
      <c r="H285" s="34">
        <f>SUM(H276:H284)</f>
        <v>0</v>
      </c>
      <c r="I285" s="39">
        <f t="shared" si="65"/>
        <v>0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0</v>
      </c>
      <c r="O285" s="39">
        <f t="shared" si="69"/>
        <v>0</v>
      </c>
      <c r="P285" s="34">
        <f>SUM(P276:P284)</f>
        <v>0</v>
      </c>
      <c r="Q285" s="34">
        <f>SUM(Q276:Q284)</f>
        <v>0</v>
      </c>
      <c r="R285" s="34">
        <f>SUM(R276:R284)</f>
        <v>0</v>
      </c>
      <c r="S285" s="34">
        <f>SUM(S276:S284)</f>
        <v>0</v>
      </c>
      <c r="T285" s="39">
        <f t="shared" si="70"/>
        <v>0</v>
      </c>
      <c r="U285" s="39">
        <f t="shared" si="71"/>
        <v>0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0</v>
      </c>
      <c r="E293" s="33">
        <v>0</v>
      </c>
      <c r="F293" s="33">
        <v>0</v>
      </c>
      <c r="G293" s="38">
        <f t="shared" si="64"/>
        <v>0</v>
      </c>
      <c r="H293" s="33">
        <v>0</v>
      </c>
      <c r="I293" s="38">
        <f t="shared" si="65"/>
        <v>0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0</v>
      </c>
      <c r="O293" s="38">
        <f t="shared" si="69"/>
        <v>0</v>
      </c>
      <c r="P293" s="33">
        <v>0</v>
      </c>
      <c r="Q293" s="33">
        <v>0</v>
      </c>
      <c r="R293" s="33">
        <v>0</v>
      </c>
      <c r="S293" s="33">
        <v>0</v>
      </c>
      <c r="T293" s="38">
        <f t="shared" si="70"/>
        <v>0</v>
      </c>
      <c r="U293" s="38">
        <f t="shared" si="71"/>
        <v>0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0</v>
      </c>
      <c r="E298" s="34">
        <f>SUM(E293:E297)</f>
        <v>0</v>
      </c>
      <c r="F298" s="34">
        <f>SUM(F293:F297)</f>
        <v>0</v>
      </c>
      <c r="G298" s="39">
        <f t="shared" si="64"/>
        <v>0</v>
      </c>
      <c r="H298" s="34">
        <f>SUM(H293:H297)</f>
        <v>0</v>
      </c>
      <c r="I298" s="39">
        <f t="shared" si="65"/>
        <v>0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0</v>
      </c>
      <c r="O298" s="39">
        <f t="shared" si="69"/>
        <v>0</v>
      </c>
      <c r="P298" s="34">
        <f>SUM(P293:P297)</f>
        <v>0</v>
      </c>
      <c r="Q298" s="34">
        <f>SUM(Q293:Q297)</f>
        <v>0</v>
      </c>
      <c r="R298" s="34">
        <f>SUM(R293:R297)</f>
        <v>0</v>
      </c>
      <c r="S298" s="34">
        <f>SUM(S293:S297)</f>
        <v>0</v>
      </c>
      <c r="T298" s="39">
        <f t="shared" si="70"/>
        <v>0</v>
      </c>
      <c r="U298" s="39">
        <f t="shared" si="71"/>
        <v>0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5796322</v>
      </c>
      <c r="E299" s="34">
        <f>SUM(E263:E266,E268:E274,E276:E284,E286:E291,E293:E297)</f>
        <v>5796322</v>
      </c>
      <c r="F299" s="34">
        <f>SUM(F263:F266,F268:F274,F276:F284,F286:F291,F293:F297)</f>
        <v>507155</v>
      </c>
      <c r="G299" s="39">
        <f t="shared" si="64"/>
        <v>8.7496001774918647E-2</v>
      </c>
      <c r="H299" s="34">
        <f>SUM(H263:H266,H268:H274,H276:H284,H286:H291,H293:H297)</f>
        <v>590489</v>
      </c>
      <c r="I299" s="39">
        <f t="shared" si="65"/>
        <v>0.10187304984091636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1097644</v>
      </c>
      <c r="O299" s="39">
        <f t="shared" si="69"/>
        <v>0.189369051615835</v>
      </c>
      <c r="P299" s="34">
        <f>SUM(P263:P266,P268:P274,P276:P284,P286:P291,P293:P297)</f>
        <v>595642</v>
      </c>
      <c r="Q299" s="34">
        <f>SUM(Q263:Q266,Q268:Q274,Q276:Q284,Q286:Q291,Q293:Q297)</f>
        <v>2713796</v>
      </c>
      <c r="R299" s="34">
        <f>SUM(R263:R266,R268:R274,R276:R284,R286:R291,R293:R297)</f>
        <v>2713796</v>
      </c>
      <c r="S299" s="34">
        <f>SUM(S263:S266,S268:S274,S276:S284,S286:S291,S293:S297)</f>
        <v>66343</v>
      </c>
      <c r="T299" s="39">
        <f t="shared" si="70"/>
        <v>2.444656857037154E-2</v>
      </c>
      <c r="U299" s="39">
        <f t="shared" si="71"/>
        <v>-8.65116966231394E-3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3081</v>
      </c>
      <c r="E302" s="33">
        <v>3081</v>
      </c>
      <c r="F302" s="33">
        <v>111</v>
      </c>
      <c r="G302" s="38">
        <f t="shared" ref="G302:G339" si="72">IF(($D302     =0),0,($F302     /$D302     ))</f>
        <v>3.6027263875365138E-2</v>
      </c>
      <c r="H302" s="33">
        <v>2279</v>
      </c>
      <c r="I302" s="38">
        <f t="shared" ref="I302:I339" si="73">IF(($D302     =0),0,($H302     /$D302     ))</f>
        <v>0.73969490425186624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2390</v>
      </c>
      <c r="O302" s="38">
        <f t="shared" ref="O302:O339" si="77">IF(($D302     =0),0,($N302     /$D302     ))</f>
        <v>0.77572216812723138</v>
      </c>
      <c r="P302" s="33">
        <v>729</v>
      </c>
      <c r="Q302" s="33">
        <v>2988</v>
      </c>
      <c r="R302" s="33">
        <v>2988</v>
      </c>
      <c r="S302" s="33">
        <v>102</v>
      </c>
      <c r="T302" s="38">
        <f t="shared" ref="T302:T339" si="78">IF(($Q302     =0),0,($S302     /$Q302     ))</f>
        <v>3.4136546184738957E-2</v>
      </c>
      <c r="U302" s="38">
        <f t="shared" ref="U302:U339" si="79">IF(($P302     =0),0,(($H302     /$P302     )-1))</f>
        <v>2.1262002743484225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3081</v>
      </c>
      <c r="E303" s="34">
        <f>E302</f>
        <v>3081</v>
      </c>
      <c r="F303" s="34">
        <f>F302</f>
        <v>111</v>
      </c>
      <c r="G303" s="39">
        <f t="shared" si="72"/>
        <v>3.6027263875365138E-2</v>
      </c>
      <c r="H303" s="34">
        <f>H302</f>
        <v>2279</v>
      </c>
      <c r="I303" s="39">
        <f t="shared" si="73"/>
        <v>0.73969490425186624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2390</v>
      </c>
      <c r="O303" s="39">
        <f t="shared" si="77"/>
        <v>0.77572216812723138</v>
      </c>
      <c r="P303" s="34">
        <f>P302</f>
        <v>729</v>
      </c>
      <c r="Q303" s="34">
        <f>Q302</f>
        <v>2988</v>
      </c>
      <c r="R303" s="34">
        <f>R302</f>
        <v>2988</v>
      </c>
      <c r="S303" s="34">
        <f>S302</f>
        <v>102</v>
      </c>
      <c r="T303" s="39">
        <f t="shared" si="78"/>
        <v>3.4136546184738957E-2</v>
      </c>
      <c r="U303" s="39">
        <f t="shared" si="79"/>
        <v>2.1262002743484225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350006</v>
      </c>
      <c r="E307" s="33">
        <v>350006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0</v>
      </c>
      <c r="O307" s="38">
        <f t="shared" si="77"/>
        <v>0</v>
      </c>
      <c r="P307" s="33">
        <v>0</v>
      </c>
      <c r="Q307" s="33">
        <v>262999</v>
      </c>
      <c r="R307" s="33">
        <v>262999</v>
      </c>
      <c r="S307" s="33">
        <v>0</v>
      </c>
      <c r="T307" s="38">
        <f t="shared" si="78"/>
        <v>0</v>
      </c>
      <c r="U307" s="38">
        <f t="shared" si="79"/>
        <v>0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350006</v>
      </c>
      <c r="E310" s="34">
        <f>SUM(E304:E309)</f>
        <v>350006</v>
      </c>
      <c r="F310" s="34">
        <f>SUM(F304:F309)</f>
        <v>0</v>
      </c>
      <c r="G310" s="39">
        <f t="shared" si="72"/>
        <v>0</v>
      </c>
      <c r="H310" s="34">
        <f>SUM(H304:H309)</f>
        <v>0</v>
      </c>
      <c r="I310" s="39">
        <f t="shared" si="73"/>
        <v>0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0</v>
      </c>
      <c r="O310" s="39">
        <f t="shared" si="77"/>
        <v>0</v>
      </c>
      <c r="P310" s="34">
        <f>SUM(P304:P309)</f>
        <v>0</v>
      </c>
      <c r="Q310" s="34">
        <f>SUM(Q304:Q309)</f>
        <v>262999</v>
      </c>
      <c r="R310" s="34">
        <f>SUM(R304:R309)</f>
        <v>262999</v>
      </c>
      <c r="S310" s="34">
        <f>SUM(S304:S309)</f>
        <v>0</v>
      </c>
      <c r="T310" s="39">
        <f t="shared" si="78"/>
        <v>0</v>
      </c>
      <c r="U310" s="39">
        <f t="shared" si="79"/>
        <v>0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0</v>
      </c>
      <c r="E311" s="33">
        <v>0</v>
      </c>
      <c r="F311" s="33">
        <v>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0</v>
      </c>
      <c r="O311" s="38">
        <f t="shared" si="77"/>
        <v>0</v>
      </c>
      <c r="P311" s="33">
        <v>0</v>
      </c>
      <c r="Q311" s="33">
        <v>0</v>
      </c>
      <c r="R311" s="33">
        <v>0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0</v>
      </c>
      <c r="E313" s="33">
        <v>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0</v>
      </c>
      <c r="R313" s="33">
        <v>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0</v>
      </c>
      <c r="E314" s="33">
        <v>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0</v>
      </c>
      <c r="R314" s="33">
        <v>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0</v>
      </c>
      <c r="E317" s="34">
        <f>SUM(E311:E316)</f>
        <v>0</v>
      </c>
      <c r="F317" s="34">
        <f>SUM(F311:F316)</f>
        <v>0</v>
      </c>
      <c r="G317" s="39">
        <f t="shared" si="72"/>
        <v>0</v>
      </c>
      <c r="H317" s="34">
        <f>SUM(H311:H316)</f>
        <v>0</v>
      </c>
      <c r="I317" s="39">
        <f t="shared" si="73"/>
        <v>0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0</v>
      </c>
      <c r="O317" s="39">
        <f t="shared" si="77"/>
        <v>0</v>
      </c>
      <c r="P317" s="34">
        <f>SUM(P311:P316)</f>
        <v>0</v>
      </c>
      <c r="Q317" s="34">
        <f>SUM(Q311:Q316)</f>
        <v>0</v>
      </c>
      <c r="R317" s="34">
        <f>SUM(R311:R316)</f>
        <v>0</v>
      </c>
      <c r="S317" s="34">
        <f>SUM(S311:S316)</f>
        <v>0</v>
      </c>
      <c r="T317" s="39">
        <f t="shared" si="78"/>
        <v>0</v>
      </c>
      <c r="U317" s="39">
        <f t="shared" si="79"/>
        <v>0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0</v>
      </c>
      <c r="E323" s="34">
        <f>SUM(E318:E322)</f>
        <v>0</v>
      </c>
      <c r="F323" s="34">
        <f>SUM(F318:F322)</f>
        <v>0</v>
      </c>
      <c r="G323" s="39">
        <f t="shared" si="72"/>
        <v>0</v>
      </c>
      <c r="H323" s="34">
        <f>SUM(H318:H322)</f>
        <v>0</v>
      </c>
      <c r="I323" s="39">
        <f t="shared" si="73"/>
        <v>0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0</v>
      </c>
      <c r="O323" s="39">
        <f t="shared" si="77"/>
        <v>0</v>
      </c>
      <c r="P323" s="34">
        <f>SUM(P318:P322)</f>
        <v>0</v>
      </c>
      <c r="Q323" s="34">
        <f>SUM(Q318:Q322)</f>
        <v>0</v>
      </c>
      <c r="R323" s="34">
        <f>SUM(R318:R322)</f>
        <v>0</v>
      </c>
      <c r="S323" s="34">
        <f>SUM(S318:S322)</f>
        <v>0</v>
      </c>
      <c r="T323" s="39">
        <f t="shared" si="78"/>
        <v>0</v>
      </c>
      <c r="U323" s="39">
        <f t="shared" si="79"/>
        <v>0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0</v>
      </c>
      <c r="Q325" s="33">
        <v>0</v>
      </c>
      <c r="R325" s="33">
        <v>0</v>
      </c>
      <c r="S325" s="33">
        <v>0</v>
      </c>
      <c r="T325" s="38">
        <f t="shared" si="78"/>
        <v>0</v>
      </c>
      <c r="U325" s="38">
        <f t="shared" si="79"/>
        <v>0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0</v>
      </c>
      <c r="E327" s="33">
        <v>0</v>
      </c>
      <c r="F327" s="33">
        <v>0</v>
      </c>
      <c r="G327" s="38">
        <f t="shared" si="72"/>
        <v>0</v>
      </c>
      <c r="H327" s="33">
        <v>0</v>
      </c>
      <c r="I327" s="38">
        <f t="shared" si="73"/>
        <v>0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0</v>
      </c>
      <c r="O327" s="38">
        <f t="shared" si="77"/>
        <v>0</v>
      </c>
      <c r="P327" s="33">
        <v>0</v>
      </c>
      <c r="Q327" s="33">
        <v>0</v>
      </c>
      <c r="R327" s="33">
        <v>0</v>
      </c>
      <c r="S327" s="33">
        <v>0</v>
      </c>
      <c r="T327" s="38">
        <f t="shared" si="78"/>
        <v>0</v>
      </c>
      <c r="U327" s="38">
        <f t="shared" si="79"/>
        <v>0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0</v>
      </c>
      <c r="E332" s="34">
        <f>SUM(E324:E331)</f>
        <v>0</v>
      </c>
      <c r="F332" s="34">
        <f>SUM(F324:F331)</f>
        <v>0</v>
      </c>
      <c r="G332" s="39">
        <f t="shared" si="72"/>
        <v>0</v>
      </c>
      <c r="H332" s="34">
        <f>SUM(H324:H331)</f>
        <v>0</v>
      </c>
      <c r="I332" s="39">
        <f t="shared" si="73"/>
        <v>0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0</v>
      </c>
      <c r="O332" s="39">
        <f t="shared" si="77"/>
        <v>0</v>
      </c>
      <c r="P332" s="34">
        <f>SUM(P324:P331)</f>
        <v>0</v>
      </c>
      <c r="Q332" s="34">
        <f>SUM(Q324:Q331)</f>
        <v>0</v>
      </c>
      <c r="R332" s="34">
        <f>SUM(R324:R331)</f>
        <v>0</v>
      </c>
      <c r="S332" s="34">
        <f>SUM(S324:S331)</f>
        <v>0</v>
      </c>
      <c r="T332" s="39">
        <f t="shared" si="78"/>
        <v>0</v>
      </c>
      <c r="U332" s="39">
        <f t="shared" si="79"/>
        <v>0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0</v>
      </c>
      <c r="Q337" s="34">
        <f>SUM(Q333:Q336)</f>
        <v>0</v>
      </c>
      <c r="R337" s="34">
        <f>SUM(R333:R336)</f>
        <v>0</v>
      </c>
      <c r="S337" s="34">
        <f>SUM(S333:S336)</f>
        <v>0</v>
      </c>
      <c r="T337" s="39">
        <f t="shared" si="78"/>
        <v>0</v>
      </c>
      <c r="U337" s="39">
        <f t="shared" si="79"/>
        <v>0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353087</v>
      </c>
      <c r="E338" s="34">
        <f>SUM(E302,E304:E309,E311:E316,E318:E322,E324:E331,E333:E336)</f>
        <v>353087</v>
      </c>
      <c r="F338" s="34">
        <f>SUM(F302,F304:F309,F311:F316,F318:F322,F324:F331,F333:F336)</f>
        <v>111</v>
      </c>
      <c r="G338" s="39">
        <f t="shared" si="72"/>
        <v>3.1437011274841609E-4</v>
      </c>
      <c r="H338" s="34">
        <f>SUM(H302,H304:H309,H311:H316,H318:H322,H324:H331,H333:H336)</f>
        <v>2279</v>
      </c>
      <c r="I338" s="39">
        <f t="shared" si="73"/>
        <v>6.4544998824652283E-3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2390</v>
      </c>
      <c r="O338" s="39">
        <f t="shared" si="77"/>
        <v>6.7688699952136444E-3</v>
      </c>
      <c r="P338" s="34">
        <f>SUM(P302,P304:P309,P311:P316,P318:P322,P324:P331,P333:P336)</f>
        <v>729</v>
      </c>
      <c r="Q338" s="34">
        <f>SUM(Q302,Q304:Q309,Q311:Q316,Q318:Q322,Q324:Q331,Q333:Q336)</f>
        <v>265987</v>
      </c>
      <c r="R338" s="34">
        <f>SUM(R302,R304:R309,R311:R316,R318:R322,R324:R331,R333:R336)</f>
        <v>265987</v>
      </c>
      <c r="S338" s="34">
        <f>SUM(S302,S304:S309,S311:S316,S318:S322,S324:S331,S333:S336)</f>
        <v>102</v>
      </c>
      <c r="T338" s="39">
        <f t="shared" si="78"/>
        <v>3.8347738799264627E-4</v>
      </c>
      <c r="U338" s="39">
        <f t="shared" si="79"/>
        <v>2.1262002743484225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99370571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99370571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23936192</v>
      </c>
      <c r="G339" s="41">
        <f t="shared" si="72"/>
        <v>0.24087807646793133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15836744</v>
      </c>
      <c r="I339" s="41">
        <f t="shared" si="73"/>
        <v>0.15937056455074611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39772936</v>
      </c>
      <c r="O339" s="41">
        <f t="shared" si="77"/>
        <v>0.40024864101867746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85990413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158315552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158315552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42726816</v>
      </c>
      <c r="T339" s="41">
        <f t="shared" si="78"/>
        <v>0.2698838835492296</v>
      </c>
      <c r="U339" s="41">
        <f t="shared" si="79"/>
        <v>-0.81583128342458355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0" max="16383" man="1"/>
    <brk id="231" max="16383" man="1"/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tabSelected="1" view="pageBreakPreview" topLeftCell="A235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33233411</v>
      </c>
      <c r="E8" s="33">
        <v>33233411</v>
      </c>
      <c r="F8" s="33">
        <v>2512810</v>
      </c>
      <c r="G8" s="38">
        <f>IF(($D8       =0),0,($F8       /$D8       ))</f>
        <v>7.561095669656058E-2</v>
      </c>
      <c r="H8" s="33">
        <v>1804615</v>
      </c>
      <c r="I8" s="38">
        <f>IF(($D8       =0),0,($H8       /$D8       ))</f>
        <v>5.4301227159619575E-2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4317425</v>
      </c>
      <c r="O8" s="38">
        <f>IF(($D8       =0),0,($N8       /$D8       ))</f>
        <v>0.12991218385618017</v>
      </c>
      <c r="P8" s="33">
        <v>4963616</v>
      </c>
      <c r="Q8" s="33">
        <v>31933684</v>
      </c>
      <c r="R8" s="33">
        <v>31933684</v>
      </c>
      <c r="S8" s="33">
        <v>2234501</v>
      </c>
      <c r="T8" s="38">
        <f>IF(($Q8       =0),0,($S8       /$Q8       ))</f>
        <v>6.9973166891737271E-2</v>
      </c>
      <c r="U8" s="38">
        <f>IF(($P8       =0),0,(($H8       /$P8       )-1))</f>
        <v>-0.63643138389432219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44557730</v>
      </c>
      <c r="E9" s="33">
        <v>44557730</v>
      </c>
      <c r="F9" s="33">
        <v>5374182</v>
      </c>
      <c r="G9" s="38">
        <f>IF(($D9       =0),0,($F9       /$D9       ))</f>
        <v>0.12061166491201414</v>
      </c>
      <c r="H9" s="33">
        <v>21520308</v>
      </c>
      <c r="I9" s="38">
        <f>IF(($D9       =0),0,($H9       /$D9       ))</f>
        <v>0.4829758607541273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26894490</v>
      </c>
      <c r="O9" s="38">
        <f>IF(($D9       =0),0,($N9       /$D9       ))</f>
        <v>0.60358752566614138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77791141</v>
      </c>
      <c r="E10" s="34">
        <f>SUM(E8:E9)</f>
        <v>77791141</v>
      </c>
      <c r="F10" s="34">
        <f>SUM(F8:F9)</f>
        <v>7886992</v>
      </c>
      <c r="G10" s="39">
        <f t="shared" ref="G10:G54" si="0">IF(($D10      =0),0,($F10      /$D10      ))</f>
        <v>0.1013867633076625</v>
      </c>
      <c r="H10" s="34">
        <f>SUM(H8:H9)</f>
        <v>23324923</v>
      </c>
      <c r="I10" s="39">
        <f t="shared" ref="I10:I54" si="1">IF(($D10      =0),0,($H10      /$D10      ))</f>
        <v>0.29984035071551401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31211915</v>
      </c>
      <c r="O10" s="39">
        <f t="shared" ref="O10:O54" si="5">IF(($D10      =0),0,($N10      /$D10      ))</f>
        <v>0.40122711402317651</v>
      </c>
      <c r="P10" s="34">
        <f>SUM(P8:P9)</f>
        <v>4963616</v>
      </c>
      <c r="Q10" s="34">
        <f>SUM(Q8:Q9)</f>
        <v>31933684</v>
      </c>
      <c r="R10" s="34">
        <f>SUM(R8:R9)</f>
        <v>31933684</v>
      </c>
      <c r="S10" s="34">
        <f>SUM(S8:S9)</f>
        <v>2234501</v>
      </c>
      <c r="T10" s="39">
        <f t="shared" ref="T10:T54" si="6">IF(($Q10      =0),0,($S10      /$Q10      ))</f>
        <v>6.9973166891737271E-2</v>
      </c>
      <c r="U10" s="39">
        <f t="shared" ref="U10:U54" si="7">IF(($P10      =0),0,(($H10      /$P10      )-1))</f>
        <v>3.6991795900408091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2512100</v>
      </c>
      <c r="E11" s="33">
        <v>2512100</v>
      </c>
      <c r="F11" s="33">
        <v>50131</v>
      </c>
      <c r="G11" s="38">
        <f t="shared" si="0"/>
        <v>1.995581386091318E-2</v>
      </c>
      <c r="H11" s="33">
        <v>2331739</v>
      </c>
      <c r="I11" s="38">
        <f t="shared" si="1"/>
        <v>0.92820309701046932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2381870</v>
      </c>
      <c r="O11" s="38">
        <f t="shared" si="5"/>
        <v>0.94815891087138249</v>
      </c>
      <c r="P11" s="33">
        <v>14351163</v>
      </c>
      <c r="Q11" s="33">
        <v>16035455</v>
      </c>
      <c r="R11" s="33">
        <v>16035455</v>
      </c>
      <c r="S11" s="33">
        <v>8234497</v>
      </c>
      <c r="T11" s="38">
        <f t="shared" si="6"/>
        <v>0.51351813840018878</v>
      </c>
      <c r="U11" s="38">
        <f t="shared" si="7"/>
        <v>-0.83752264537724219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2417800</v>
      </c>
      <c r="E12" s="33">
        <v>2417800</v>
      </c>
      <c r="F12" s="33">
        <v>31566</v>
      </c>
      <c r="G12" s="38">
        <f t="shared" si="0"/>
        <v>1.3055670444205476E-2</v>
      </c>
      <c r="H12" s="33">
        <v>2321048</v>
      </c>
      <c r="I12" s="38">
        <f t="shared" si="1"/>
        <v>0.95998345603441149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2352614</v>
      </c>
      <c r="O12" s="38">
        <f t="shared" si="5"/>
        <v>0.9730391264786169</v>
      </c>
      <c r="P12" s="33">
        <v>2365331</v>
      </c>
      <c r="Q12" s="33">
        <v>2412040</v>
      </c>
      <c r="R12" s="33">
        <v>2412040</v>
      </c>
      <c r="S12" s="33">
        <v>2333934</v>
      </c>
      <c r="T12" s="38">
        <f t="shared" si="6"/>
        <v>0.96761828162053698</v>
      </c>
      <c r="U12" s="38">
        <f t="shared" si="7"/>
        <v>-1.8721692651049726E-2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4816392</v>
      </c>
      <c r="E13" s="33">
        <v>4816392</v>
      </c>
      <c r="F13" s="33">
        <v>68587</v>
      </c>
      <c r="G13" s="38">
        <f t="shared" si="0"/>
        <v>1.4240327614529714E-2</v>
      </c>
      <c r="H13" s="33">
        <v>4197801</v>
      </c>
      <c r="I13" s="38">
        <f t="shared" si="1"/>
        <v>0.87156547888959202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4266388</v>
      </c>
      <c r="O13" s="38">
        <f t="shared" si="5"/>
        <v>0.88580580650412177</v>
      </c>
      <c r="P13" s="33">
        <v>277657</v>
      </c>
      <c r="Q13" s="33">
        <v>4869156</v>
      </c>
      <c r="R13" s="33">
        <v>4869156</v>
      </c>
      <c r="S13" s="33">
        <v>141173</v>
      </c>
      <c r="T13" s="38">
        <f t="shared" si="6"/>
        <v>2.8993320402961004E-2</v>
      </c>
      <c r="U13" s="38">
        <f t="shared" si="7"/>
        <v>14.118657192147145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2893036</v>
      </c>
      <c r="E14" s="33">
        <v>2893036</v>
      </c>
      <c r="F14" s="33">
        <v>988914</v>
      </c>
      <c r="G14" s="38">
        <f t="shared" si="0"/>
        <v>0.34182568070359304</v>
      </c>
      <c r="H14" s="33">
        <v>3143581</v>
      </c>
      <c r="I14" s="38">
        <f t="shared" si="1"/>
        <v>1.0866027937433202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4132495</v>
      </c>
      <c r="O14" s="38">
        <f t="shared" si="5"/>
        <v>1.4284284744469131</v>
      </c>
      <c r="P14" s="33">
        <v>1507572</v>
      </c>
      <c r="Q14" s="33">
        <v>2743570</v>
      </c>
      <c r="R14" s="33">
        <v>2743570</v>
      </c>
      <c r="S14" s="33">
        <v>1507542</v>
      </c>
      <c r="T14" s="38">
        <f t="shared" si="6"/>
        <v>0.54948187944903903</v>
      </c>
      <c r="U14" s="38">
        <f t="shared" si="7"/>
        <v>1.0851946043041392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13343107</v>
      </c>
      <c r="E15" s="33">
        <v>13343107</v>
      </c>
      <c r="F15" s="33">
        <v>3963482</v>
      </c>
      <c r="G15" s="38">
        <f t="shared" si="0"/>
        <v>0.29704340975456467</v>
      </c>
      <c r="H15" s="33">
        <v>30300</v>
      </c>
      <c r="I15" s="38">
        <f t="shared" si="1"/>
        <v>2.2708354208656198E-3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3993782</v>
      </c>
      <c r="O15" s="38">
        <f t="shared" si="5"/>
        <v>0.29931424517543026</v>
      </c>
      <c r="P15" s="33">
        <v>10284609</v>
      </c>
      <c r="Q15" s="33">
        <v>5423810</v>
      </c>
      <c r="R15" s="33">
        <v>5423810</v>
      </c>
      <c r="S15" s="33">
        <v>5177761</v>
      </c>
      <c r="T15" s="38">
        <f t="shared" si="6"/>
        <v>0.95463539467643599</v>
      </c>
      <c r="U15" s="38">
        <f t="shared" si="7"/>
        <v>-0.99705385007830638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2516445</v>
      </c>
      <c r="E16" s="33">
        <v>2516445</v>
      </c>
      <c r="F16" s="33">
        <v>107960</v>
      </c>
      <c r="G16" s="38">
        <f t="shared" si="0"/>
        <v>4.2901792012144113E-2</v>
      </c>
      <c r="H16" s="33">
        <v>2153310</v>
      </c>
      <c r="I16" s="38">
        <f t="shared" si="1"/>
        <v>0.85569523673277181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2261270</v>
      </c>
      <c r="O16" s="38">
        <f t="shared" si="5"/>
        <v>0.89859702874491598</v>
      </c>
      <c r="P16" s="33">
        <v>1997742</v>
      </c>
      <c r="Q16" s="33">
        <v>2498074</v>
      </c>
      <c r="R16" s="33">
        <v>2498074</v>
      </c>
      <c r="S16" s="33">
        <v>1920855</v>
      </c>
      <c r="T16" s="38">
        <f t="shared" si="6"/>
        <v>0.76893438705178474</v>
      </c>
      <c r="U16" s="38">
        <f t="shared" si="7"/>
        <v>7.7871917394738643E-2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1432282</v>
      </c>
      <c r="E17" s="33">
        <v>1432282</v>
      </c>
      <c r="F17" s="33">
        <v>311360</v>
      </c>
      <c r="G17" s="38">
        <f t="shared" si="0"/>
        <v>0.21738735807613305</v>
      </c>
      <c r="H17" s="33">
        <v>425259</v>
      </c>
      <c r="I17" s="38">
        <f t="shared" si="1"/>
        <v>0.29691010569147697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736619</v>
      </c>
      <c r="O17" s="38">
        <f t="shared" si="5"/>
        <v>0.51429746376760999</v>
      </c>
      <c r="P17" s="33">
        <v>118818</v>
      </c>
      <c r="Q17" s="33">
        <v>998257</v>
      </c>
      <c r="R17" s="33">
        <v>998257</v>
      </c>
      <c r="S17" s="33">
        <v>89305</v>
      </c>
      <c r="T17" s="38">
        <f t="shared" si="6"/>
        <v>8.9460930401690147E-2</v>
      </c>
      <c r="U17" s="38">
        <f t="shared" si="7"/>
        <v>2.579078927435237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29931162</v>
      </c>
      <c r="E19" s="34">
        <f>SUM(E11:E18)</f>
        <v>29931162</v>
      </c>
      <c r="F19" s="34">
        <f>SUM(F11:F18)</f>
        <v>5522000</v>
      </c>
      <c r="G19" s="39">
        <f t="shared" si="0"/>
        <v>0.18448999741473451</v>
      </c>
      <c r="H19" s="34">
        <f>SUM(H11:H18)</f>
        <v>14603038</v>
      </c>
      <c r="I19" s="39">
        <f t="shared" si="1"/>
        <v>0.48788743985281963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20125038</v>
      </c>
      <c r="O19" s="39">
        <f t="shared" si="5"/>
        <v>0.67237743726755417</v>
      </c>
      <c r="P19" s="34">
        <f>SUM(P11:P18)</f>
        <v>30902892</v>
      </c>
      <c r="Q19" s="34">
        <f>SUM(Q11:Q18)</f>
        <v>34980362</v>
      </c>
      <c r="R19" s="34">
        <f>SUM(R11:R18)</f>
        <v>34980362</v>
      </c>
      <c r="S19" s="34">
        <f>SUM(S11:S18)</f>
        <v>19405067</v>
      </c>
      <c r="T19" s="39">
        <f t="shared" si="6"/>
        <v>0.55474174338161508</v>
      </c>
      <c r="U19" s="39">
        <f t="shared" si="7"/>
        <v>-0.52745400009811383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5022000</v>
      </c>
      <c r="E20" s="33">
        <v>5022000</v>
      </c>
      <c r="F20" s="33">
        <v>1051152</v>
      </c>
      <c r="G20" s="38">
        <f t="shared" si="0"/>
        <v>0.2093094384707288</v>
      </c>
      <c r="H20" s="33">
        <v>1366489</v>
      </c>
      <c r="I20" s="38">
        <f t="shared" si="1"/>
        <v>0.27210055754679413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2417641</v>
      </c>
      <c r="O20" s="38">
        <f t="shared" si="5"/>
        <v>0.48140999601752288</v>
      </c>
      <c r="P20" s="33">
        <v>1479889</v>
      </c>
      <c r="Q20" s="33">
        <v>4547000</v>
      </c>
      <c r="R20" s="33">
        <v>4547000</v>
      </c>
      <c r="S20" s="33">
        <v>720328</v>
      </c>
      <c r="T20" s="38">
        <f t="shared" si="6"/>
        <v>0.15841829777875521</v>
      </c>
      <c r="U20" s="38">
        <f t="shared" si="7"/>
        <v>-7.6627368674272223E-2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8918072</v>
      </c>
      <c r="E21" s="33">
        <v>10006315</v>
      </c>
      <c r="F21" s="33">
        <v>2927827</v>
      </c>
      <c r="G21" s="38">
        <f t="shared" si="0"/>
        <v>0.32830268694847947</v>
      </c>
      <c r="H21" s="33">
        <v>3077811</v>
      </c>
      <c r="I21" s="38">
        <f t="shared" si="1"/>
        <v>0.34512067182234007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6005638</v>
      </c>
      <c r="O21" s="38">
        <f t="shared" si="5"/>
        <v>0.67342335877081949</v>
      </c>
      <c r="P21" s="33">
        <v>913880</v>
      </c>
      <c r="Q21" s="33">
        <v>426251</v>
      </c>
      <c r="R21" s="33">
        <v>426251</v>
      </c>
      <c r="S21" s="33">
        <v>906054</v>
      </c>
      <c r="T21" s="38">
        <f t="shared" si="6"/>
        <v>2.1256348958712121</v>
      </c>
      <c r="U21" s="38">
        <f t="shared" si="7"/>
        <v>2.367850264805007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2160000</v>
      </c>
      <c r="E22" s="33">
        <v>2160000</v>
      </c>
      <c r="F22" s="33">
        <v>19487937</v>
      </c>
      <c r="G22" s="38">
        <f t="shared" si="0"/>
        <v>9.0221930555555563</v>
      </c>
      <c r="H22" s="33">
        <v>15216331</v>
      </c>
      <c r="I22" s="38">
        <f t="shared" si="1"/>
        <v>7.0445976851851855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34704268</v>
      </c>
      <c r="O22" s="38">
        <f t="shared" si="5"/>
        <v>16.066790740740739</v>
      </c>
      <c r="P22" s="33">
        <v>246904</v>
      </c>
      <c r="Q22" s="33">
        <v>2200000</v>
      </c>
      <c r="R22" s="33">
        <v>2200000</v>
      </c>
      <c r="S22" s="33">
        <v>74820</v>
      </c>
      <c r="T22" s="38">
        <f t="shared" si="6"/>
        <v>3.4009090909090912E-2</v>
      </c>
      <c r="U22" s="38">
        <f t="shared" si="7"/>
        <v>60.628531737031395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1497000</v>
      </c>
      <c r="E23" s="33">
        <v>1497000</v>
      </c>
      <c r="F23" s="33">
        <v>697037</v>
      </c>
      <c r="G23" s="38">
        <f t="shared" si="0"/>
        <v>0.46562257849031397</v>
      </c>
      <c r="H23" s="33">
        <v>481459</v>
      </c>
      <c r="I23" s="38">
        <f t="shared" si="1"/>
        <v>0.32161589846359384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1178496</v>
      </c>
      <c r="O23" s="38">
        <f t="shared" si="5"/>
        <v>0.78723847695390781</v>
      </c>
      <c r="P23" s="33">
        <v>68483</v>
      </c>
      <c r="Q23" s="33">
        <v>1579000</v>
      </c>
      <c r="R23" s="33">
        <v>1579000</v>
      </c>
      <c r="S23" s="33">
        <v>44007</v>
      </c>
      <c r="T23" s="38">
        <f t="shared" si="6"/>
        <v>2.787017099430019E-2</v>
      </c>
      <c r="U23" s="38">
        <f t="shared" si="7"/>
        <v>6.0303432968765973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748166</v>
      </c>
      <c r="E24" s="33">
        <v>748165</v>
      </c>
      <c r="F24" s="33">
        <v>5194</v>
      </c>
      <c r="G24" s="38">
        <f t="shared" si="0"/>
        <v>6.9423095943948266E-3</v>
      </c>
      <c r="H24" s="33">
        <v>544355</v>
      </c>
      <c r="I24" s="38">
        <f t="shared" si="1"/>
        <v>0.72758585661470854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549549</v>
      </c>
      <c r="O24" s="38">
        <f t="shared" si="5"/>
        <v>0.73452816620910333</v>
      </c>
      <c r="P24" s="33">
        <v>540033</v>
      </c>
      <c r="Q24" s="33">
        <v>1089350</v>
      </c>
      <c r="R24" s="33">
        <v>1089350</v>
      </c>
      <c r="S24" s="33">
        <v>539703</v>
      </c>
      <c r="T24" s="38">
        <f t="shared" si="6"/>
        <v>0.49543581034561895</v>
      </c>
      <c r="U24" s="38">
        <f t="shared" si="7"/>
        <v>8.0032146183659503E-3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6078269</v>
      </c>
      <c r="E25" s="33">
        <v>6078269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10440196</v>
      </c>
      <c r="R25" s="33">
        <v>10440196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24423507</v>
      </c>
      <c r="E27" s="34">
        <f>SUM(E20:E26)</f>
        <v>25511749</v>
      </c>
      <c r="F27" s="34">
        <f>SUM(F20:F26)</f>
        <v>24169147</v>
      </c>
      <c r="G27" s="39">
        <f t="shared" si="0"/>
        <v>0.98958544323712394</v>
      </c>
      <c r="H27" s="34">
        <f>SUM(H20:H26)</f>
        <v>20686445</v>
      </c>
      <c r="I27" s="39">
        <f t="shared" si="1"/>
        <v>0.84698913223232031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44855592</v>
      </c>
      <c r="O27" s="39">
        <f t="shared" si="5"/>
        <v>1.8365745754694442</v>
      </c>
      <c r="P27" s="34">
        <f>SUM(P20:P26)</f>
        <v>3249189</v>
      </c>
      <c r="Q27" s="34">
        <f>SUM(Q20:Q26)</f>
        <v>20281797</v>
      </c>
      <c r="R27" s="34">
        <f>SUM(R20:R26)</f>
        <v>20281797</v>
      </c>
      <c r="S27" s="34">
        <f>SUM(S20:S26)</f>
        <v>2284912</v>
      </c>
      <c r="T27" s="39">
        <f t="shared" si="6"/>
        <v>0.11265826198733771</v>
      </c>
      <c r="U27" s="39">
        <f t="shared" si="7"/>
        <v>5.3666487237276748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4762084</v>
      </c>
      <c r="E28" s="33">
        <v>4762084</v>
      </c>
      <c r="F28" s="33">
        <v>560808</v>
      </c>
      <c r="G28" s="38">
        <f t="shared" si="0"/>
        <v>0.11776524731609102</v>
      </c>
      <c r="H28" s="33">
        <v>533551</v>
      </c>
      <c r="I28" s="38">
        <f t="shared" si="1"/>
        <v>0.11204149275821258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1094359</v>
      </c>
      <c r="O28" s="38">
        <f t="shared" si="5"/>
        <v>0.2298067400743036</v>
      </c>
      <c r="P28" s="33">
        <v>946748</v>
      </c>
      <c r="Q28" s="33">
        <v>7042829</v>
      </c>
      <c r="R28" s="33">
        <v>7042829</v>
      </c>
      <c r="S28" s="33">
        <v>461532</v>
      </c>
      <c r="T28" s="38">
        <f t="shared" si="6"/>
        <v>6.5532188840592323E-2</v>
      </c>
      <c r="U28" s="38">
        <f t="shared" si="7"/>
        <v>-0.43643820742161588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535167</v>
      </c>
      <c r="E29" s="33">
        <v>535167</v>
      </c>
      <c r="F29" s="33">
        <v>8927</v>
      </c>
      <c r="G29" s="38">
        <f t="shared" si="0"/>
        <v>1.6680774412473117E-2</v>
      </c>
      <c r="H29" s="33">
        <v>1826</v>
      </c>
      <c r="I29" s="38">
        <f t="shared" si="1"/>
        <v>3.4120190519968535E-3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10753</v>
      </c>
      <c r="O29" s="38">
        <f t="shared" si="5"/>
        <v>2.0092793464469971E-2</v>
      </c>
      <c r="P29" s="33">
        <v>18395</v>
      </c>
      <c r="Q29" s="33">
        <v>33782</v>
      </c>
      <c r="R29" s="33">
        <v>33782</v>
      </c>
      <c r="S29" s="33">
        <v>9177</v>
      </c>
      <c r="T29" s="38">
        <f t="shared" si="6"/>
        <v>0.27165354330708663</v>
      </c>
      <c r="U29" s="38">
        <f t="shared" si="7"/>
        <v>-0.90073389508018487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4025427</v>
      </c>
      <c r="E30" s="33">
        <v>4025427</v>
      </c>
      <c r="F30" s="33">
        <v>323836</v>
      </c>
      <c r="G30" s="38">
        <f t="shared" si="0"/>
        <v>8.0447614625727901E-2</v>
      </c>
      <c r="H30" s="33">
        <v>301375</v>
      </c>
      <c r="I30" s="38">
        <f t="shared" si="1"/>
        <v>7.4867833896876027E-2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625211</v>
      </c>
      <c r="O30" s="38">
        <f t="shared" si="5"/>
        <v>0.15531544852260393</v>
      </c>
      <c r="P30" s="33">
        <v>534569</v>
      </c>
      <c r="Q30" s="33">
        <v>1432598</v>
      </c>
      <c r="R30" s="33">
        <v>1432598</v>
      </c>
      <c r="S30" s="33">
        <v>259680</v>
      </c>
      <c r="T30" s="38">
        <f t="shared" si="6"/>
        <v>0.18126508622795787</v>
      </c>
      <c r="U30" s="38">
        <f t="shared" si="7"/>
        <v>-0.43622806410397907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918000</v>
      </c>
      <c r="E31" s="33">
        <v>918000</v>
      </c>
      <c r="F31" s="33">
        <v>63447</v>
      </c>
      <c r="G31" s="38">
        <f t="shared" si="0"/>
        <v>6.9114379084967315E-2</v>
      </c>
      <c r="H31" s="33">
        <v>369408</v>
      </c>
      <c r="I31" s="38">
        <f t="shared" si="1"/>
        <v>0.40240522875816992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432855</v>
      </c>
      <c r="O31" s="38">
        <f t="shared" si="5"/>
        <v>0.47151960784313723</v>
      </c>
      <c r="P31" s="33">
        <v>89950</v>
      </c>
      <c r="Q31" s="33">
        <v>1024000</v>
      </c>
      <c r="R31" s="33">
        <v>1024000</v>
      </c>
      <c r="S31" s="33">
        <v>51228</v>
      </c>
      <c r="T31" s="38">
        <f t="shared" si="6"/>
        <v>5.0027343750000001E-2</v>
      </c>
      <c r="U31" s="38">
        <f t="shared" si="7"/>
        <v>3.1068148971650915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904828</v>
      </c>
      <c r="E32" s="33">
        <v>904828</v>
      </c>
      <c r="F32" s="33">
        <v>9551</v>
      </c>
      <c r="G32" s="38">
        <f t="shared" si="0"/>
        <v>1.0555597306891476E-2</v>
      </c>
      <c r="H32" s="33">
        <v>8156</v>
      </c>
      <c r="I32" s="38">
        <f t="shared" si="1"/>
        <v>9.0138678290238583E-3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17707</v>
      </c>
      <c r="O32" s="38">
        <f t="shared" si="5"/>
        <v>1.9569465135915336E-2</v>
      </c>
      <c r="P32" s="33">
        <v>21860</v>
      </c>
      <c r="Q32" s="33">
        <v>826467</v>
      </c>
      <c r="R32" s="33">
        <v>826467</v>
      </c>
      <c r="S32" s="33">
        <v>12058</v>
      </c>
      <c r="T32" s="38">
        <f t="shared" si="6"/>
        <v>1.458981423335717E-2</v>
      </c>
      <c r="U32" s="38">
        <f t="shared" si="7"/>
        <v>-0.62689844464775846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7605031</v>
      </c>
      <c r="E33" s="33">
        <v>7605031</v>
      </c>
      <c r="F33" s="33">
        <v>405013</v>
      </c>
      <c r="G33" s="38">
        <f t="shared" si="0"/>
        <v>5.3255930186214891E-2</v>
      </c>
      <c r="H33" s="33">
        <v>367386</v>
      </c>
      <c r="I33" s="38">
        <f t="shared" si="1"/>
        <v>4.8308284344929037E-2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772399</v>
      </c>
      <c r="O33" s="38">
        <f t="shared" si="5"/>
        <v>0.10156421453114392</v>
      </c>
      <c r="P33" s="33">
        <v>1134785</v>
      </c>
      <c r="Q33" s="33">
        <v>7329053</v>
      </c>
      <c r="R33" s="33">
        <v>7329053</v>
      </c>
      <c r="S33" s="33">
        <v>479850</v>
      </c>
      <c r="T33" s="38">
        <f t="shared" si="6"/>
        <v>6.5472305903641309E-2</v>
      </c>
      <c r="U33" s="38">
        <f t="shared" si="7"/>
        <v>-0.67625056728807653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18750537</v>
      </c>
      <c r="E35" s="34">
        <f>SUM(E28:E34)</f>
        <v>18750537</v>
      </c>
      <c r="F35" s="34">
        <f>SUM(F28:F34)</f>
        <v>1371582</v>
      </c>
      <c r="G35" s="39">
        <f t="shared" si="0"/>
        <v>7.3148945014214789E-2</v>
      </c>
      <c r="H35" s="34">
        <f>SUM(H28:H34)</f>
        <v>1581702</v>
      </c>
      <c r="I35" s="39">
        <f t="shared" si="1"/>
        <v>8.4355024072110568E-2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2953284</v>
      </c>
      <c r="O35" s="39">
        <f t="shared" si="5"/>
        <v>0.15750396908632536</v>
      </c>
      <c r="P35" s="34">
        <f>SUM(P28:P34)</f>
        <v>2746307</v>
      </c>
      <c r="Q35" s="34">
        <f>SUM(Q28:Q34)</f>
        <v>17688729</v>
      </c>
      <c r="R35" s="34">
        <f>SUM(R28:R34)</f>
        <v>17688729</v>
      </c>
      <c r="S35" s="34">
        <f>SUM(S28:S34)</f>
        <v>1273525</v>
      </c>
      <c r="T35" s="39">
        <f t="shared" si="6"/>
        <v>7.1996410821828977E-2</v>
      </c>
      <c r="U35" s="39">
        <f t="shared" si="7"/>
        <v>-0.42406220426194163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4083085</v>
      </c>
      <c r="E36" s="33">
        <v>4083085</v>
      </c>
      <c r="F36" s="33">
        <v>31908</v>
      </c>
      <c r="G36" s="38">
        <f t="shared" si="0"/>
        <v>7.814679341723231E-3</v>
      </c>
      <c r="H36" s="33">
        <v>947869</v>
      </c>
      <c r="I36" s="38">
        <f t="shared" si="1"/>
        <v>0.23214530189795216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979777</v>
      </c>
      <c r="O36" s="38">
        <f t="shared" si="5"/>
        <v>0.23995998123967538</v>
      </c>
      <c r="P36" s="33">
        <v>1448553</v>
      </c>
      <c r="Q36" s="33">
        <v>4860862</v>
      </c>
      <c r="R36" s="33">
        <v>4860862</v>
      </c>
      <c r="S36" s="33">
        <v>1418049</v>
      </c>
      <c r="T36" s="38">
        <f t="shared" si="6"/>
        <v>0.2917278869468008</v>
      </c>
      <c r="U36" s="38">
        <f t="shared" si="7"/>
        <v>-0.34564423945827316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1652286</v>
      </c>
      <c r="E37" s="33">
        <v>1652286</v>
      </c>
      <c r="F37" s="33">
        <v>8163</v>
      </c>
      <c r="G37" s="38">
        <f t="shared" si="0"/>
        <v>4.9404279888590717E-3</v>
      </c>
      <c r="H37" s="33">
        <v>11141</v>
      </c>
      <c r="I37" s="38">
        <f t="shared" si="1"/>
        <v>6.742779397755594E-3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19304</v>
      </c>
      <c r="O37" s="38">
        <f t="shared" si="5"/>
        <v>1.1683207386614667E-2</v>
      </c>
      <c r="P37" s="33">
        <v>144655</v>
      </c>
      <c r="Q37" s="33">
        <v>1647211</v>
      </c>
      <c r="R37" s="33">
        <v>1647211</v>
      </c>
      <c r="S37" s="33">
        <v>31106</v>
      </c>
      <c r="T37" s="38">
        <f t="shared" si="6"/>
        <v>1.8884040963786666E-2</v>
      </c>
      <c r="U37" s="38">
        <f t="shared" si="7"/>
        <v>-0.92298226815526596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3227898</v>
      </c>
      <c r="E38" s="33">
        <v>3227898</v>
      </c>
      <c r="F38" s="33">
        <v>21583</v>
      </c>
      <c r="G38" s="38">
        <f t="shared" si="0"/>
        <v>6.6863946754203507E-3</v>
      </c>
      <c r="H38" s="33">
        <v>54475</v>
      </c>
      <c r="I38" s="38">
        <f t="shared" si="1"/>
        <v>1.6876307739587808E-2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76058</v>
      </c>
      <c r="O38" s="38">
        <f t="shared" si="5"/>
        <v>2.3562702415008158E-2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8963269</v>
      </c>
      <c r="E40" s="34">
        <f>SUM(E36:E39)</f>
        <v>8963269</v>
      </c>
      <c r="F40" s="34">
        <f>SUM(F36:F39)</f>
        <v>61654</v>
      </c>
      <c r="G40" s="39">
        <f t="shared" si="0"/>
        <v>6.8785172017039762E-3</v>
      </c>
      <c r="H40" s="34">
        <f>SUM(H36:H39)</f>
        <v>1013485</v>
      </c>
      <c r="I40" s="39">
        <f t="shared" si="1"/>
        <v>0.11307091196303491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1075139</v>
      </c>
      <c r="O40" s="39">
        <f t="shared" si="5"/>
        <v>0.11994942916473889</v>
      </c>
      <c r="P40" s="34">
        <f>SUM(P36:P39)</f>
        <v>1593208</v>
      </c>
      <c r="Q40" s="34">
        <f>SUM(Q36:Q39)</f>
        <v>6508073</v>
      </c>
      <c r="R40" s="34">
        <f>SUM(R36:R39)</f>
        <v>6508073</v>
      </c>
      <c r="S40" s="34">
        <f>SUM(S36:S39)</f>
        <v>1449155</v>
      </c>
      <c r="T40" s="39">
        <f t="shared" si="6"/>
        <v>0.22267036648175273</v>
      </c>
      <c r="U40" s="39">
        <f t="shared" si="7"/>
        <v>-0.36387150955807401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15129103</v>
      </c>
      <c r="E42" s="33">
        <v>15129103</v>
      </c>
      <c r="F42" s="33">
        <v>6829840</v>
      </c>
      <c r="G42" s="38">
        <f t="shared" si="0"/>
        <v>0.45143720681920135</v>
      </c>
      <c r="H42" s="33">
        <v>2996</v>
      </c>
      <c r="I42" s="38">
        <f t="shared" si="1"/>
        <v>1.9802892478159478E-4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6832836</v>
      </c>
      <c r="O42" s="38">
        <f t="shared" si="5"/>
        <v>0.45163523574398295</v>
      </c>
      <c r="P42" s="33">
        <v>142397</v>
      </c>
      <c r="Q42" s="33">
        <v>14480992</v>
      </c>
      <c r="R42" s="33">
        <v>14480992</v>
      </c>
      <c r="S42" s="33">
        <v>136632</v>
      </c>
      <c r="T42" s="38">
        <f t="shared" si="6"/>
        <v>9.4352652083503664E-3</v>
      </c>
      <c r="U42" s="38">
        <f t="shared" si="7"/>
        <v>-0.97896023090374096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722345</v>
      </c>
      <c r="E43" s="33">
        <v>722345</v>
      </c>
      <c r="F43" s="33">
        <v>5470</v>
      </c>
      <c r="G43" s="38">
        <f t="shared" si="0"/>
        <v>7.5725588188469495E-3</v>
      </c>
      <c r="H43" s="33">
        <v>934599</v>
      </c>
      <c r="I43" s="38">
        <f t="shared" si="1"/>
        <v>1.2938402010119818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940069</v>
      </c>
      <c r="O43" s="38">
        <f t="shared" si="5"/>
        <v>1.3014127598308287</v>
      </c>
      <c r="P43" s="33">
        <v>6065</v>
      </c>
      <c r="Q43" s="33">
        <v>722345</v>
      </c>
      <c r="R43" s="33">
        <v>722345</v>
      </c>
      <c r="S43" s="33">
        <v>2862</v>
      </c>
      <c r="T43" s="38">
        <f t="shared" si="6"/>
        <v>3.9620956745045647E-3</v>
      </c>
      <c r="U43" s="38">
        <f t="shared" si="7"/>
        <v>153.09711459192087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1500</v>
      </c>
      <c r="G44" s="38">
        <f t="shared" si="0"/>
        <v>0</v>
      </c>
      <c r="H44" s="33">
        <v>555000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556500</v>
      </c>
      <c r="O44" s="38">
        <f t="shared" si="5"/>
        <v>0</v>
      </c>
      <c r="P44" s="33">
        <v>1443</v>
      </c>
      <c r="Q44" s="33">
        <v>0</v>
      </c>
      <c r="R44" s="33">
        <v>0</v>
      </c>
      <c r="S44" s="33">
        <v>481</v>
      </c>
      <c r="T44" s="38">
        <f t="shared" si="6"/>
        <v>0</v>
      </c>
      <c r="U44" s="38">
        <f t="shared" si="7"/>
        <v>383.61538461538464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2492979</v>
      </c>
      <c r="E45" s="33">
        <v>2492979</v>
      </c>
      <c r="F45" s="33">
        <v>154593</v>
      </c>
      <c r="G45" s="38">
        <f t="shared" si="0"/>
        <v>6.2011352682874582E-2</v>
      </c>
      <c r="H45" s="33">
        <v>141542</v>
      </c>
      <c r="I45" s="38">
        <f t="shared" si="1"/>
        <v>5.6776250421684257E-2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296135</v>
      </c>
      <c r="O45" s="38">
        <f t="shared" si="5"/>
        <v>0.11878760310455884</v>
      </c>
      <c r="P45" s="33">
        <v>237735</v>
      </c>
      <c r="Q45" s="33">
        <v>3973083</v>
      </c>
      <c r="R45" s="33">
        <v>3973083</v>
      </c>
      <c r="S45" s="33">
        <v>113634</v>
      </c>
      <c r="T45" s="38">
        <f t="shared" si="6"/>
        <v>2.8600963030472808E-2</v>
      </c>
      <c r="U45" s="38">
        <f t="shared" si="7"/>
        <v>-0.40462279428775738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47550579</v>
      </c>
      <c r="E46" s="33">
        <v>47550579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47517907</v>
      </c>
      <c r="R46" s="33">
        <v>47517907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65895006</v>
      </c>
      <c r="E47" s="34">
        <f>SUM(E41:E46)</f>
        <v>65895006</v>
      </c>
      <c r="F47" s="34">
        <f>SUM(F41:F46)</f>
        <v>6991403</v>
      </c>
      <c r="G47" s="39">
        <f t="shared" si="0"/>
        <v>0.10609913291456412</v>
      </c>
      <c r="H47" s="34">
        <f>SUM(H41:H46)</f>
        <v>1634137</v>
      </c>
      <c r="I47" s="39">
        <f t="shared" si="1"/>
        <v>2.4799102378107379E-2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8625540</v>
      </c>
      <c r="O47" s="39">
        <f t="shared" si="5"/>
        <v>0.1308982352926715</v>
      </c>
      <c r="P47" s="34">
        <f>SUM(P41:P46)</f>
        <v>387640</v>
      </c>
      <c r="Q47" s="34">
        <f>SUM(Q41:Q46)</f>
        <v>66694327</v>
      </c>
      <c r="R47" s="34">
        <f>SUM(R41:R46)</f>
        <v>66694327</v>
      </c>
      <c r="S47" s="34">
        <f>SUM(S41:S46)</f>
        <v>253609</v>
      </c>
      <c r="T47" s="39">
        <f t="shared" si="6"/>
        <v>3.8025572999634588E-3</v>
      </c>
      <c r="U47" s="39">
        <f t="shared" si="7"/>
        <v>3.2156046847590547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7601964</v>
      </c>
      <c r="E48" s="33">
        <v>7601964</v>
      </c>
      <c r="F48" s="33">
        <v>233127</v>
      </c>
      <c r="G48" s="38">
        <f t="shared" si="0"/>
        <v>3.066668034734182E-2</v>
      </c>
      <c r="H48" s="33">
        <v>244103</v>
      </c>
      <c r="I48" s="38">
        <f t="shared" si="1"/>
        <v>3.2110517755674715E-2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477230</v>
      </c>
      <c r="O48" s="38">
        <f t="shared" si="5"/>
        <v>6.2777198103016532E-2</v>
      </c>
      <c r="P48" s="33">
        <v>1483263</v>
      </c>
      <c r="Q48" s="33">
        <v>5719008</v>
      </c>
      <c r="R48" s="33">
        <v>5719008</v>
      </c>
      <c r="S48" s="33">
        <v>122802</v>
      </c>
      <c r="T48" s="38">
        <f t="shared" si="6"/>
        <v>2.1472605039195607E-2</v>
      </c>
      <c r="U48" s="38">
        <f t="shared" si="7"/>
        <v>-0.83542837649155954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24165</v>
      </c>
      <c r="G49" s="38">
        <f t="shared" si="0"/>
        <v>0</v>
      </c>
      <c r="H49" s="33">
        <v>49061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73226</v>
      </c>
      <c r="O49" s="38">
        <f t="shared" si="5"/>
        <v>0</v>
      </c>
      <c r="P49" s="33">
        <v>78959</v>
      </c>
      <c r="Q49" s="33">
        <v>207151</v>
      </c>
      <c r="R49" s="33">
        <v>207151</v>
      </c>
      <c r="S49" s="33">
        <v>68070</v>
      </c>
      <c r="T49" s="38">
        <f t="shared" si="6"/>
        <v>0.32860087568971424</v>
      </c>
      <c r="U49" s="38">
        <f t="shared" si="7"/>
        <v>-0.37865221190744569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680864</v>
      </c>
      <c r="E50" s="33">
        <v>680864</v>
      </c>
      <c r="F50" s="33">
        <v>72119</v>
      </c>
      <c r="G50" s="38">
        <f t="shared" si="0"/>
        <v>0.10592276871739437</v>
      </c>
      <c r="H50" s="33">
        <v>133992</v>
      </c>
      <c r="I50" s="38">
        <f t="shared" si="1"/>
        <v>0.19679701085679371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206111</v>
      </c>
      <c r="O50" s="38">
        <f t="shared" si="5"/>
        <v>0.30271977957418811</v>
      </c>
      <c r="P50" s="33">
        <v>15194</v>
      </c>
      <c r="Q50" s="33">
        <v>180864</v>
      </c>
      <c r="R50" s="33">
        <v>180864</v>
      </c>
      <c r="S50" s="33">
        <v>9320</v>
      </c>
      <c r="T50" s="38">
        <f t="shared" si="6"/>
        <v>5.1530431705590941E-2</v>
      </c>
      <c r="U50" s="38">
        <f t="shared" si="7"/>
        <v>7.8187442411478223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504000</v>
      </c>
      <c r="E51" s="33">
        <v>504000</v>
      </c>
      <c r="F51" s="33">
        <v>1783</v>
      </c>
      <c r="G51" s="38">
        <f t="shared" si="0"/>
        <v>3.5376984126984129E-3</v>
      </c>
      <c r="H51" s="33">
        <v>1783</v>
      </c>
      <c r="I51" s="38">
        <f t="shared" si="1"/>
        <v>3.5376984126984129E-3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3566</v>
      </c>
      <c r="O51" s="38">
        <f t="shared" si="5"/>
        <v>7.0753968253968258E-3</v>
      </c>
      <c r="P51" s="33">
        <v>35098</v>
      </c>
      <c r="Q51" s="33">
        <v>503000</v>
      </c>
      <c r="R51" s="33">
        <v>503000</v>
      </c>
      <c r="S51" s="33">
        <v>31769</v>
      </c>
      <c r="T51" s="38">
        <f t="shared" si="6"/>
        <v>6.3159045725646124E-2</v>
      </c>
      <c r="U51" s="38">
        <f t="shared" si="7"/>
        <v>-0.94919938458031794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28800</v>
      </c>
      <c r="Q52" s="33">
        <v>1877000</v>
      </c>
      <c r="R52" s="33">
        <v>1877000</v>
      </c>
      <c r="S52" s="33">
        <v>28800</v>
      </c>
      <c r="T52" s="38">
        <f t="shared" si="6"/>
        <v>1.5343633457645179E-2</v>
      </c>
      <c r="U52" s="38">
        <f t="shared" si="7"/>
        <v>-1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8786828</v>
      </c>
      <c r="E53" s="34">
        <f>SUM(E48:E52)</f>
        <v>8786828</v>
      </c>
      <c r="F53" s="34">
        <f>SUM(F48:F52)</f>
        <v>331194</v>
      </c>
      <c r="G53" s="39">
        <f t="shared" si="0"/>
        <v>3.7692100038830847E-2</v>
      </c>
      <c r="H53" s="34">
        <f>SUM(H48:H52)</f>
        <v>428939</v>
      </c>
      <c r="I53" s="39">
        <f t="shared" si="1"/>
        <v>4.8816137063340717E-2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760133</v>
      </c>
      <c r="O53" s="39">
        <f t="shared" si="5"/>
        <v>8.6508237102171565E-2</v>
      </c>
      <c r="P53" s="34">
        <f>SUM(P48:P52)</f>
        <v>1641314</v>
      </c>
      <c r="Q53" s="34">
        <f>SUM(Q48:Q52)</f>
        <v>8487023</v>
      </c>
      <c r="R53" s="34">
        <f>SUM(R48:R52)</f>
        <v>8487023</v>
      </c>
      <c r="S53" s="34">
        <f>SUM(S48:S52)</f>
        <v>260761</v>
      </c>
      <c r="T53" s="39">
        <f t="shared" si="6"/>
        <v>3.0724672243730222E-2</v>
      </c>
      <c r="U53" s="39">
        <f t="shared" si="7"/>
        <v>-0.73866121899892401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234541450</v>
      </c>
      <c r="E54" s="34">
        <f>SUM(E8:E9,E11:E18,E20:E26,E28:E34,E36:E39,E41:E46,E48:E52)</f>
        <v>235629692</v>
      </c>
      <c r="F54" s="34">
        <f>SUM(F8:F9,F11:F18,F20:F26,F28:F34,F36:F39,F41:F46,F48:F52)</f>
        <v>46333972</v>
      </c>
      <c r="G54" s="39">
        <f t="shared" si="0"/>
        <v>0.19755131555637606</v>
      </c>
      <c r="H54" s="34">
        <f>SUM(H8:H9,H11:H18,H20:H26,H28:H34,H36:H39,H41:H46,H48:H52)</f>
        <v>63272669</v>
      </c>
      <c r="I54" s="39">
        <f t="shared" si="1"/>
        <v>0.26977179939835794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109606641</v>
      </c>
      <c r="O54" s="39">
        <f t="shared" si="5"/>
        <v>0.467323114954734</v>
      </c>
      <c r="P54" s="34">
        <f>SUM(P8:P9,P11:P18,P20:P26,P28:P34,P36:P39,P41:P46,P48:P52)</f>
        <v>45484166</v>
      </c>
      <c r="Q54" s="34">
        <f>SUM(Q8:Q9,Q11:Q18,Q20:Q26,Q28:Q34,Q36:Q39,Q41:Q46,Q48:Q52)</f>
        <v>186573995</v>
      </c>
      <c r="R54" s="34">
        <f>SUM(R8:R9,R11:R18,R20:R26,R28:R34,R36:R39,R41:R46,R48:R52)</f>
        <v>186573995</v>
      </c>
      <c r="S54" s="34">
        <f>SUM(S8:S9,S11:S18,S20:S26,S28:S34,S36:S39,S41:S46,S48:S52)</f>
        <v>27161530</v>
      </c>
      <c r="T54" s="39">
        <f t="shared" si="6"/>
        <v>0.14558047063311261</v>
      </c>
      <c r="U54" s="39">
        <f t="shared" si="7"/>
        <v>0.3910922099791827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7355796</v>
      </c>
      <c r="E57" s="33">
        <v>7355796</v>
      </c>
      <c r="F57" s="33">
        <v>2233724</v>
      </c>
      <c r="G57" s="38">
        <f t="shared" ref="G57:G85" si="8">IF(($D57      =0),0,($F57      /$D57      ))</f>
        <v>0.30366856285845883</v>
      </c>
      <c r="H57" s="33">
        <v>1679108</v>
      </c>
      <c r="I57" s="38">
        <f t="shared" ref="I57:I85" si="9">IF(($D57      =0),0,($H57      /$D57      ))</f>
        <v>0.22827006077928208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3912832</v>
      </c>
      <c r="O57" s="38">
        <f t="shared" ref="O57:O85" si="13">IF(($D57      =0),0,($N57      /$D57      ))</f>
        <v>0.53193862363774091</v>
      </c>
      <c r="P57" s="33">
        <v>3461735</v>
      </c>
      <c r="Q57" s="33">
        <v>7079690</v>
      </c>
      <c r="R57" s="33">
        <v>7079690</v>
      </c>
      <c r="S57" s="33">
        <v>1658326</v>
      </c>
      <c r="T57" s="38">
        <f t="shared" ref="T57:T85" si="14">IF(($Q57      =0),0,($S57      /$Q57      ))</f>
        <v>0.23423709230206408</v>
      </c>
      <c r="U57" s="38">
        <f t="shared" ref="U57:U85" si="15">IF(($P57      =0),0,(($H57      /$P57      )-1))</f>
        <v>-0.51495189550904386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7355796</v>
      </c>
      <c r="E58" s="34">
        <f>E57</f>
        <v>7355796</v>
      </c>
      <c r="F58" s="34">
        <f>F57</f>
        <v>2233724</v>
      </c>
      <c r="G58" s="39">
        <f t="shared" si="8"/>
        <v>0.30366856285845883</v>
      </c>
      <c r="H58" s="34">
        <f>H57</f>
        <v>1679108</v>
      </c>
      <c r="I58" s="39">
        <f t="shared" si="9"/>
        <v>0.22827006077928208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3912832</v>
      </c>
      <c r="O58" s="39">
        <f t="shared" si="13"/>
        <v>0.53193862363774091</v>
      </c>
      <c r="P58" s="34">
        <f>P57</f>
        <v>3461735</v>
      </c>
      <c r="Q58" s="34">
        <f>Q57</f>
        <v>7079690</v>
      </c>
      <c r="R58" s="34">
        <f>R57</f>
        <v>7079690</v>
      </c>
      <c r="S58" s="34">
        <f>S57</f>
        <v>1658326</v>
      </c>
      <c r="T58" s="39">
        <f t="shared" si="14"/>
        <v>0.23423709230206408</v>
      </c>
      <c r="U58" s="39">
        <f t="shared" si="15"/>
        <v>-0.51495189550904386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8640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8640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3161100</v>
      </c>
      <c r="E60" s="33">
        <v>3161100</v>
      </c>
      <c r="F60" s="33">
        <v>374675</v>
      </c>
      <c r="G60" s="38">
        <f t="shared" si="8"/>
        <v>0.11852677865300054</v>
      </c>
      <c r="H60" s="33">
        <v>44772</v>
      </c>
      <c r="I60" s="38">
        <f t="shared" si="9"/>
        <v>1.4163424124513619E-2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419447</v>
      </c>
      <c r="O60" s="38">
        <f t="shared" si="13"/>
        <v>0.13269020277751414</v>
      </c>
      <c r="P60" s="33">
        <v>-5</v>
      </c>
      <c r="Q60" s="33">
        <v>149407</v>
      </c>
      <c r="R60" s="33">
        <v>149407</v>
      </c>
      <c r="S60" s="33">
        <v>-3</v>
      </c>
      <c r="T60" s="38">
        <f t="shared" si="14"/>
        <v>-2.0079380484180795E-5</v>
      </c>
      <c r="U60" s="38">
        <f t="shared" si="15"/>
        <v>-8955.4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102900</v>
      </c>
      <c r="E61" s="33">
        <v>102900</v>
      </c>
      <c r="F61" s="33">
        <v>12164</v>
      </c>
      <c r="G61" s="38">
        <f t="shared" si="8"/>
        <v>0.11821185617103984</v>
      </c>
      <c r="H61" s="33">
        <v>24365</v>
      </c>
      <c r="I61" s="38">
        <f t="shared" si="9"/>
        <v>0.2367832847424684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36529</v>
      </c>
      <c r="O61" s="38">
        <f t="shared" si="13"/>
        <v>0.35499514091350826</v>
      </c>
      <c r="P61" s="33">
        <v>23966</v>
      </c>
      <c r="Q61" s="33">
        <v>2460000</v>
      </c>
      <c r="R61" s="33">
        <v>2460000</v>
      </c>
      <c r="S61" s="33">
        <v>7259</v>
      </c>
      <c r="T61" s="38">
        <f t="shared" si="14"/>
        <v>2.9508130081300813E-3</v>
      </c>
      <c r="U61" s="38">
        <f t="shared" si="15"/>
        <v>1.6648585496119583E-2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3264000</v>
      </c>
      <c r="E63" s="34">
        <f>SUM(E59:E62)</f>
        <v>3264000</v>
      </c>
      <c r="F63" s="34">
        <f>SUM(F59:F62)</f>
        <v>386839</v>
      </c>
      <c r="G63" s="39">
        <f t="shared" si="8"/>
        <v>0.11851685049019609</v>
      </c>
      <c r="H63" s="34">
        <f>SUM(H59:H62)</f>
        <v>77777</v>
      </c>
      <c r="I63" s="39">
        <f t="shared" si="9"/>
        <v>2.3828737745098038E-2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464616</v>
      </c>
      <c r="O63" s="39">
        <f t="shared" si="13"/>
        <v>0.14234558823529411</v>
      </c>
      <c r="P63" s="34">
        <f>SUM(P59:P62)</f>
        <v>23961</v>
      </c>
      <c r="Q63" s="34">
        <f>SUM(Q59:Q62)</f>
        <v>2609407</v>
      </c>
      <c r="R63" s="34">
        <f>SUM(R59:R62)</f>
        <v>2609407</v>
      </c>
      <c r="S63" s="34">
        <f>SUM(S59:S62)</f>
        <v>7256</v>
      </c>
      <c r="T63" s="39">
        <f t="shared" si="14"/>
        <v>2.7807084138273563E-3</v>
      </c>
      <c r="U63" s="39">
        <f t="shared" si="15"/>
        <v>2.2459830557990066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1262269</v>
      </c>
      <c r="E65" s="33">
        <v>1262269</v>
      </c>
      <c r="F65" s="33">
        <v>107739</v>
      </c>
      <c r="G65" s="38">
        <f t="shared" si="8"/>
        <v>8.5353438926251066E-2</v>
      </c>
      <c r="H65" s="33">
        <v>92418</v>
      </c>
      <c r="I65" s="38">
        <f t="shared" si="9"/>
        <v>7.3215772549274361E-2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200157</v>
      </c>
      <c r="O65" s="38">
        <f t="shared" si="13"/>
        <v>0.15856921147552541</v>
      </c>
      <c r="P65" s="33">
        <v>-5025005</v>
      </c>
      <c r="Q65" s="33">
        <v>1387324</v>
      </c>
      <c r="R65" s="33">
        <v>1387324</v>
      </c>
      <c r="S65" s="33">
        <v>-5052160</v>
      </c>
      <c r="T65" s="38">
        <f t="shared" si="14"/>
        <v>-3.641658329272758</v>
      </c>
      <c r="U65" s="38">
        <f t="shared" si="15"/>
        <v>-1.0183916234909218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30000</v>
      </c>
      <c r="E66" s="33">
        <v>30000</v>
      </c>
      <c r="F66" s="33">
        <v>193059</v>
      </c>
      <c r="G66" s="38">
        <f t="shared" si="8"/>
        <v>6.4352999999999998</v>
      </c>
      <c r="H66" s="33">
        <v>129026</v>
      </c>
      <c r="I66" s="38">
        <f t="shared" si="9"/>
        <v>4.3008666666666668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322085</v>
      </c>
      <c r="O66" s="38">
        <f t="shared" si="13"/>
        <v>10.736166666666668</v>
      </c>
      <c r="P66" s="33">
        <v>227194</v>
      </c>
      <c r="Q66" s="33">
        <v>40000</v>
      </c>
      <c r="R66" s="33">
        <v>40000</v>
      </c>
      <c r="S66" s="33">
        <v>113038</v>
      </c>
      <c r="T66" s="38">
        <f t="shared" si="14"/>
        <v>2.8259500000000002</v>
      </c>
      <c r="U66" s="38">
        <f t="shared" si="15"/>
        <v>-0.43208887558650322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12089936</v>
      </c>
      <c r="E67" s="33">
        <v>12089936</v>
      </c>
      <c r="F67" s="33">
        <v>1406884</v>
      </c>
      <c r="G67" s="38">
        <f t="shared" si="8"/>
        <v>0.11636819251979498</v>
      </c>
      <c r="H67" s="33">
        <v>497026</v>
      </c>
      <c r="I67" s="38">
        <f t="shared" si="9"/>
        <v>4.1110722174211675E-2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1903910</v>
      </c>
      <c r="O67" s="38">
        <f t="shared" si="13"/>
        <v>0.15747891469400666</v>
      </c>
      <c r="P67" s="33">
        <v>1522670</v>
      </c>
      <c r="Q67" s="33">
        <v>11405600</v>
      </c>
      <c r="R67" s="33">
        <v>11405600</v>
      </c>
      <c r="S67" s="33">
        <v>628032</v>
      </c>
      <c r="T67" s="38">
        <f t="shared" si="14"/>
        <v>5.5063477589955813E-2</v>
      </c>
      <c r="U67" s="38">
        <f t="shared" si="15"/>
        <v>-0.6735825884794473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784815</v>
      </c>
      <c r="E68" s="33">
        <v>784815</v>
      </c>
      <c r="F68" s="33">
        <v>137221</v>
      </c>
      <c r="G68" s="38">
        <f t="shared" si="8"/>
        <v>0.1748450271720087</v>
      </c>
      <c r="H68" s="33">
        <v>192493</v>
      </c>
      <c r="I68" s="38">
        <f t="shared" si="9"/>
        <v>0.24527181565082218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329714</v>
      </c>
      <c r="O68" s="38">
        <f t="shared" si="13"/>
        <v>0.42011684282283085</v>
      </c>
      <c r="P68" s="33">
        <v>389390</v>
      </c>
      <c r="Q68" s="33">
        <v>781343</v>
      </c>
      <c r="R68" s="33">
        <v>781343</v>
      </c>
      <c r="S68" s="33">
        <v>149396</v>
      </c>
      <c r="T68" s="38">
        <f t="shared" si="14"/>
        <v>0.1912041190616669</v>
      </c>
      <c r="U68" s="38">
        <f t="shared" si="15"/>
        <v>-0.50565499884434628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14167020</v>
      </c>
      <c r="E70" s="34">
        <f>SUM(E64:E69)</f>
        <v>14167020</v>
      </c>
      <c r="F70" s="34">
        <f>SUM(F64:F69)</f>
        <v>1844903</v>
      </c>
      <c r="G70" s="39">
        <f t="shared" si="8"/>
        <v>0.13022519908915212</v>
      </c>
      <c r="H70" s="34">
        <f>SUM(H64:H69)</f>
        <v>910963</v>
      </c>
      <c r="I70" s="39">
        <f t="shared" si="9"/>
        <v>6.4301666829015558E-2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2755866</v>
      </c>
      <c r="O70" s="39">
        <f t="shared" si="13"/>
        <v>0.1945268659181677</v>
      </c>
      <c r="P70" s="34">
        <f>SUM(P64:P69)</f>
        <v>-2885751</v>
      </c>
      <c r="Q70" s="34">
        <f>SUM(Q64:Q69)</f>
        <v>13614267</v>
      </c>
      <c r="R70" s="34">
        <f>SUM(R64:R69)</f>
        <v>13614267</v>
      </c>
      <c r="S70" s="34">
        <f>SUM(S64:S69)</f>
        <v>-4161694</v>
      </c>
      <c r="T70" s="39">
        <f t="shared" si="14"/>
        <v>-0.30568623341969126</v>
      </c>
      <c r="U70" s="39">
        <f t="shared" si="15"/>
        <v>-1.3156762312479491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30000</v>
      </c>
      <c r="E71" s="33">
        <v>30000</v>
      </c>
      <c r="F71" s="33">
        <v>364558</v>
      </c>
      <c r="G71" s="38">
        <f t="shared" si="8"/>
        <v>12.151933333333334</v>
      </c>
      <c r="H71" s="33">
        <v>281629</v>
      </c>
      <c r="I71" s="38">
        <f t="shared" si="9"/>
        <v>9.3876333333333335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646187</v>
      </c>
      <c r="O71" s="38">
        <f t="shared" si="13"/>
        <v>21.539566666666666</v>
      </c>
      <c r="P71" s="33">
        <v>589788</v>
      </c>
      <c r="Q71" s="33">
        <v>856944</v>
      </c>
      <c r="R71" s="33">
        <v>856944</v>
      </c>
      <c r="S71" s="33">
        <v>258811</v>
      </c>
      <c r="T71" s="38">
        <f t="shared" si="14"/>
        <v>0.30201623443305514</v>
      </c>
      <c r="U71" s="38">
        <f t="shared" si="15"/>
        <v>-0.52249113240689882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998146</v>
      </c>
      <c r="E72" s="33">
        <v>998146</v>
      </c>
      <c r="F72" s="33">
        <v>3833959</v>
      </c>
      <c r="G72" s="38">
        <f t="shared" si="8"/>
        <v>3.8410803629929888</v>
      </c>
      <c r="H72" s="33">
        <v>1223071</v>
      </c>
      <c r="I72" s="38">
        <f t="shared" si="9"/>
        <v>1.2253427855243622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5057030</v>
      </c>
      <c r="O72" s="38">
        <f t="shared" si="13"/>
        <v>5.0664231485173508</v>
      </c>
      <c r="P72" s="33">
        <v>557150</v>
      </c>
      <c r="Q72" s="33">
        <v>4459893</v>
      </c>
      <c r="R72" s="33">
        <v>4459893</v>
      </c>
      <c r="S72" s="33">
        <v>198904</v>
      </c>
      <c r="T72" s="38">
        <f t="shared" si="14"/>
        <v>4.4598379378159969E-2</v>
      </c>
      <c r="U72" s="38">
        <f t="shared" si="15"/>
        <v>1.1952274970833705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1</v>
      </c>
      <c r="Q73" s="33">
        <v>2300004</v>
      </c>
      <c r="R73" s="33">
        <v>2300004</v>
      </c>
      <c r="S73" s="33">
        <v>0</v>
      </c>
      <c r="T73" s="38">
        <f t="shared" si="14"/>
        <v>0</v>
      </c>
      <c r="U73" s="38">
        <f t="shared" si="15"/>
        <v>-1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3882000</v>
      </c>
      <c r="E74" s="33">
        <v>3882000</v>
      </c>
      <c r="F74" s="33">
        <v>687622</v>
      </c>
      <c r="G74" s="38">
        <f t="shared" si="8"/>
        <v>0.17713086038124679</v>
      </c>
      <c r="H74" s="33">
        <v>461889</v>
      </c>
      <c r="I74" s="38">
        <f t="shared" si="9"/>
        <v>0.1189822256568779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1149511</v>
      </c>
      <c r="O74" s="38">
        <f t="shared" si="13"/>
        <v>0.2961130860381247</v>
      </c>
      <c r="P74" s="33">
        <v>1080954</v>
      </c>
      <c r="Q74" s="33">
        <v>2690112</v>
      </c>
      <c r="R74" s="33">
        <v>2690112</v>
      </c>
      <c r="S74" s="33">
        <v>459958</v>
      </c>
      <c r="T74" s="38">
        <f t="shared" si="14"/>
        <v>0.17098098517831228</v>
      </c>
      <c r="U74" s="38">
        <f t="shared" si="15"/>
        <v>-0.57270244617254762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221260</v>
      </c>
      <c r="E75" s="33">
        <v>221260</v>
      </c>
      <c r="F75" s="33">
        <v>73374</v>
      </c>
      <c r="G75" s="38">
        <f t="shared" si="8"/>
        <v>0.33161890987977943</v>
      </c>
      <c r="H75" s="33">
        <v>50301</v>
      </c>
      <c r="I75" s="38">
        <f t="shared" si="9"/>
        <v>0.22733887733887734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123675</v>
      </c>
      <c r="O75" s="38">
        <f t="shared" si="13"/>
        <v>0.55895778721865674</v>
      </c>
      <c r="P75" s="33">
        <v>105670</v>
      </c>
      <c r="Q75" s="33">
        <v>212955</v>
      </c>
      <c r="R75" s="33">
        <v>212955</v>
      </c>
      <c r="S75" s="33">
        <v>38014</v>
      </c>
      <c r="T75" s="38">
        <f t="shared" si="14"/>
        <v>0.17850719635603765</v>
      </c>
      <c r="U75" s="38">
        <f t="shared" si="15"/>
        <v>-0.52398031607835716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5131406</v>
      </c>
      <c r="E78" s="34">
        <f>SUM(E71:E77)</f>
        <v>5131406</v>
      </c>
      <c r="F78" s="34">
        <f>SUM(F71:F77)</f>
        <v>4959513</v>
      </c>
      <c r="G78" s="39">
        <f t="shared" si="8"/>
        <v>0.96650177358797962</v>
      </c>
      <c r="H78" s="34">
        <f>SUM(H71:H77)</f>
        <v>2016890</v>
      </c>
      <c r="I78" s="39">
        <f t="shared" si="9"/>
        <v>0.39304822109184112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6976403</v>
      </c>
      <c r="O78" s="39">
        <f t="shared" si="13"/>
        <v>1.3595499946798206</v>
      </c>
      <c r="P78" s="34">
        <f>SUM(P71:P77)</f>
        <v>2333563</v>
      </c>
      <c r="Q78" s="34">
        <f>SUM(Q71:Q77)</f>
        <v>10519908</v>
      </c>
      <c r="R78" s="34">
        <f>SUM(R71:R77)</f>
        <v>10519908</v>
      </c>
      <c r="S78" s="34">
        <f>SUM(S71:S77)</f>
        <v>955687</v>
      </c>
      <c r="T78" s="39">
        <f t="shared" si="14"/>
        <v>9.0845566330047756E-2</v>
      </c>
      <c r="U78" s="39">
        <f t="shared" si="15"/>
        <v>-0.13570364288429326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3051404</v>
      </c>
      <c r="E79" s="33">
        <v>3051404</v>
      </c>
      <c r="F79" s="33">
        <v>495518</v>
      </c>
      <c r="G79" s="38">
        <f t="shared" si="8"/>
        <v>0.16239016531406528</v>
      </c>
      <c r="H79" s="33">
        <v>291158</v>
      </c>
      <c r="I79" s="38">
        <f t="shared" si="9"/>
        <v>9.5417715910446468E-2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786676</v>
      </c>
      <c r="O79" s="38">
        <f t="shared" si="13"/>
        <v>0.25780788122451176</v>
      </c>
      <c r="P79" s="33">
        <v>1264474</v>
      </c>
      <c r="Q79" s="33">
        <v>1529209</v>
      </c>
      <c r="R79" s="33">
        <v>1529209</v>
      </c>
      <c r="S79" s="33">
        <v>525949</v>
      </c>
      <c r="T79" s="38">
        <f t="shared" si="14"/>
        <v>0.34393532865684157</v>
      </c>
      <c r="U79" s="38">
        <f t="shared" si="15"/>
        <v>-0.7697398285769419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733895</v>
      </c>
      <c r="E80" s="33">
        <v>733895</v>
      </c>
      <c r="F80" s="33">
        <v>278077</v>
      </c>
      <c r="G80" s="38">
        <f t="shared" si="8"/>
        <v>0.3789057017693267</v>
      </c>
      <c r="H80" s="33">
        <v>201345</v>
      </c>
      <c r="I80" s="38">
        <f t="shared" si="9"/>
        <v>0.27435123553096835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479422</v>
      </c>
      <c r="O80" s="38">
        <f t="shared" si="13"/>
        <v>0.65325693730029499</v>
      </c>
      <c r="P80" s="33">
        <v>473772</v>
      </c>
      <c r="Q80" s="33">
        <v>579022</v>
      </c>
      <c r="R80" s="33">
        <v>579022</v>
      </c>
      <c r="S80" s="33">
        <v>232852</v>
      </c>
      <c r="T80" s="38">
        <f t="shared" si="14"/>
        <v>0.40214706867787409</v>
      </c>
      <c r="U80" s="38">
        <f t="shared" si="15"/>
        <v>-0.57501709683138724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719700</v>
      </c>
      <c r="E81" s="33">
        <v>719700</v>
      </c>
      <c r="F81" s="33">
        <v>114615</v>
      </c>
      <c r="G81" s="38">
        <f t="shared" si="8"/>
        <v>0.15925385577323886</v>
      </c>
      <c r="H81" s="33">
        <v>68110</v>
      </c>
      <c r="I81" s="38">
        <f t="shared" si="9"/>
        <v>9.4636654161456168E-2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182725</v>
      </c>
      <c r="O81" s="38">
        <f t="shared" si="13"/>
        <v>0.25389050993469503</v>
      </c>
      <c r="P81" s="33">
        <v>233840</v>
      </c>
      <c r="Q81" s="33">
        <v>726340</v>
      </c>
      <c r="R81" s="33">
        <v>726340</v>
      </c>
      <c r="S81" s="33">
        <v>68781</v>
      </c>
      <c r="T81" s="38">
        <f t="shared" si="14"/>
        <v>9.4695321750144557E-2</v>
      </c>
      <c r="U81" s="38">
        <f t="shared" si="15"/>
        <v>-0.70873246664385903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4504999</v>
      </c>
      <c r="E84" s="34">
        <f>SUM(E79:E83)</f>
        <v>4504999</v>
      </c>
      <c r="F84" s="34">
        <f>SUM(F79:F83)</f>
        <v>888210</v>
      </c>
      <c r="G84" s="39">
        <f t="shared" si="8"/>
        <v>0.19716097606236982</v>
      </c>
      <c r="H84" s="34">
        <f>SUM(H79:H83)</f>
        <v>560613</v>
      </c>
      <c r="I84" s="39">
        <f t="shared" si="9"/>
        <v>0.1244424249594728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1448823</v>
      </c>
      <c r="O84" s="39">
        <f t="shared" si="13"/>
        <v>0.32160340102184265</v>
      </c>
      <c r="P84" s="34">
        <f>SUM(P79:P83)</f>
        <v>1972086</v>
      </c>
      <c r="Q84" s="34">
        <f>SUM(Q79:Q83)</f>
        <v>2834571</v>
      </c>
      <c r="R84" s="34">
        <f>SUM(R79:R83)</f>
        <v>2834571</v>
      </c>
      <c r="S84" s="34">
        <f>SUM(S79:S83)</f>
        <v>827582</v>
      </c>
      <c r="T84" s="39">
        <f t="shared" si="14"/>
        <v>0.29196022960793716</v>
      </c>
      <c r="U84" s="39">
        <f t="shared" si="15"/>
        <v>-0.71572588619360411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34423221</v>
      </c>
      <c r="E85" s="34">
        <f>SUM(E57,E59:E62,E64:E69,E71:E77,E79:E83)</f>
        <v>34423221</v>
      </c>
      <c r="F85" s="34">
        <f>SUM(F57,F59:F62,F64:F69,F71:F77,F79:F83)</f>
        <v>10313189</v>
      </c>
      <c r="G85" s="39">
        <f t="shared" si="8"/>
        <v>0.29959976726175624</v>
      </c>
      <c r="H85" s="34">
        <f>SUM(H57,H59:H62,H64:H69,H71:H77,H79:H83)</f>
        <v>5245351</v>
      </c>
      <c r="I85" s="39">
        <f t="shared" si="9"/>
        <v>0.15237827395640868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15558540</v>
      </c>
      <c r="O85" s="39">
        <f t="shared" si="13"/>
        <v>0.45197804121816493</v>
      </c>
      <c r="P85" s="34">
        <f>SUM(P57,P59:P62,P64:P69,P71:P77,P79:P83)</f>
        <v>4905594</v>
      </c>
      <c r="Q85" s="34">
        <f>SUM(Q57,Q59:Q62,Q64:Q69,Q71:Q77,Q79:Q83)</f>
        <v>36657843</v>
      </c>
      <c r="R85" s="34">
        <f>SUM(R57,R59:R62,R64:R69,R71:R77,R79:R83)</f>
        <v>36657843</v>
      </c>
      <c r="S85" s="34">
        <f>SUM(S57,S59:S62,S64:S69,S71:S77,S79:S83)</f>
        <v>-712843</v>
      </c>
      <c r="T85" s="39">
        <f t="shared" si="14"/>
        <v>-1.9445852283234449E-2</v>
      </c>
      <c r="U85" s="39">
        <f t="shared" si="15"/>
        <v>6.9259094821136902E-2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43132529</v>
      </c>
      <c r="E88" s="33">
        <v>43132529</v>
      </c>
      <c r="F88" s="33">
        <v>12028750</v>
      </c>
      <c r="G88" s="38">
        <f t="shared" ref="G88:G99" si="16">IF(($D88      =0),0,($F88      /$D88      ))</f>
        <v>0.27887884802674101</v>
      </c>
      <c r="H88" s="33">
        <v>8690788</v>
      </c>
      <c r="I88" s="38">
        <f t="shared" ref="I88:I99" si="17">IF(($D88      =0),0,($H88      /$D88      ))</f>
        <v>0.20149034154709547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20719538</v>
      </c>
      <c r="O88" s="38">
        <f t="shared" ref="O88:O99" si="21">IF(($D88      =0),0,($N88      /$D88      ))</f>
        <v>0.48036918957383651</v>
      </c>
      <c r="P88" s="33">
        <v>93856912</v>
      </c>
      <c r="Q88" s="33">
        <v>236844290</v>
      </c>
      <c r="R88" s="33">
        <v>236844290</v>
      </c>
      <c r="S88" s="33">
        <v>7584553</v>
      </c>
      <c r="T88" s="38">
        <f t="shared" ref="T88:T99" si="22">IF(($Q88      =0),0,($S88      /$Q88      ))</f>
        <v>3.2023372824398683E-2</v>
      </c>
      <c r="U88" s="38">
        <f t="shared" ref="U88:U99" si="23">IF(($P88      =0),0,(($H88      /$P88      )-1))</f>
        <v>-0.90740385748041663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113340017</v>
      </c>
      <c r="E89" s="33">
        <v>113340017</v>
      </c>
      <c r="F89" s="33">
        <v>40580732</v>
      </c>
      <c r="G89" s="38">
        <f t="shared" si="16"/>
        <v>0.35804416722471466</v>
      </c>
      <c r="H89" s="33">
        <v>58296320</v>
      </c>
      <c r="I89" s="38">
        <f t="shared" si="17"/>
        <v>0.51434896114405915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98877052</v>
      </c>
      <c r="O89" s="38">
        <f t="shared" si="21"/>
        <v>0.87239312836877381</v>
      </c>
      <c r="P89" s="33">
        <v>61222918</v>
      </c>
      <c r="Q89" s="33">
        <v>128564259</v>
      </c>
      <c r="R89" s="33">
        <v>128564259</v>
      </c>
      <c r="S89" s="33">
        <v>33201045</v>
      </c>
      <c r="T89" s="38">
        <f t="shared" si="22"/>
        <v>0.25824475058810864</v>
      </c>
      <c r="U89" s="38">
        <f t="shared" si="23"/>
        <v>-4.7802327879896245E-2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45797453</v>
      </c>
      <c r="E90" s="33">
        <v>45797453</v>
      </c>
      <c r="F90" s="33">
        <v>5969974</v>
      </c>
      <c r="G90" s="38">
        <f t="shared" si="16"/>
        <v>0.13035602656767833</v>
      </c>
      <c r="H90" s="33">
        <v>8493061</v>
      </c>
      <c r="I90" s="38">
        <f t="shared" si="17"/>
        <v>0.18544832613289652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14463035</v>
      </c>
      <c r="O90" s="38">
        <f t="shared" si="21"/>
        <v>0.31580435270057483</v>
      </c>
      <c r="P90" s="33">
        <v>11683788</v>
      </c>
      <c r="Q90" s="33">
        <v>36744731</v>
      </c>
      <c r="R90" s="33">
        <v>36744731</v>
      </c>
      <c r="S90" s="33">
        <v>10050954</v>
      </c>
      <c r="T90" s="38">
        <f t="shared" si="22"/>
        <v>0.27353456472439547</v>
      </c>
      <c r="U90" s="38">
        <f t="shared" si="23"/>
        <v>-0.27309011426773577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202269999</v>
      </c>
      <c r="E91" s="34">
        <f>SUM(E88:E90)</f>
        <v>202269999</v>
      </c>
      <c r="F91" s="34">
        <f>SUM(F88:F90)</f>
        <v>58579456</v>
      </c>
      <c r="G91" s="39">
        <f t="shared" si="16"/>
        <v>0.28961020561432838</v>
      </c>
      <c r="H91" s="34">
        <f>SUM(H88:H90)</f>
        <v>75480169</v>
      </c>
      <c r="I91" s="39">
        <f t="shared" si="17"/>
        <v>0.37316541935613495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134059625</v>
      </c>
      <c r="O91" s="39">
        <f t="shared" si="21"/>
        <v>0.66277562497046338</v>
      </c>
      <c r="P91" s="34">
        <f>SUM(P88:P90)</f>
        <v>166763618</v>
      </c>
      <c r="Q91" s="34">
        <f>SUM(Q88:Q90)</f>
        <v>402153280</v>
      </c>
      <c r="R91" s="34">
        <f>SUM(R88:R90)</f>
        <v>402153280</v>
      </c>
      <c r="S91" s="34">
        <f>SUM(S88:S90)</f>
        <v>50836552</v>
      </c>
      <c r="T91" s="39">
        <f t="shared" si="22"/>
        <v>0.12641088492427563</v>
      </c>
      <c r="U91" s="39">
        <f t="shared" si="23"/>
        <v>-0.54738227735020717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213046253</v>
      </c>
      <c r="E92" s="33">
        <v>213046253</v>
      </c>
      <c r="F92" s="33">
        <v>4934135</v>
      </c>
      <c r="G92" s="38">
        <f t="shared" si="16"/>
        <v>2.3159923868738493E-2</v>
      </c>
      <c r="H92" s="33">
        <v>5911373</v>
      </c>
      <c r="I92" s="38">
        <f t="shared" si="17"/>
        <v>2.7746899636859609E-2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10845508</v>
      </c>
      <c r="O92" s="38">
        <f t="shared" si="21"/>
        <v>5.0906823505598102E-2</v>
      </c>
      <c r="P92" s="33">
        <v>11026257</v>
      </c>
      <c r="Q92" s="33">
        <v>212697254</v>
      </c>
      <c r="R92" s="33">
        <v>212697254</v>
      </c>
      <c r="S92" s="33">
        <v>4897091</v>
      </c>
      <c r="T92" s="38">
        <f t="shared" si="22"/>
        <v>2.3023762215566731E-2</v>
      </c>
      <c r="U92" s="38">
        <f t="shared" si="23"/>
        <v>-0.46388216781088998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14231463</v>
      </c>
      <c r="E93" s="33">
        <v>14231463</v>
      </c>
      <c r="F93" s="33">
        <v>17004162</v>
      </c>
      <c r="G93" s="38">
        <f t="shared" si="16"/>
        <v>1.1948288099403412</v>
      </c>
      <c r="H93" s="33">
        <v>2441700</v>
      </c>
      <c r="I93" s="38">
        <f t="shared" si="17"/>
        <v>0.17157055462252896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19445862</v>
      </c>
      <c r="O93" s="38">
        <f t="shared" si="21"/>
        <v>1.3663993645628703</v>
      </c>
      <c r="P93" s="33">
        <v>10278064</v>
      </c>
      <c r="Q93" s="33">
        <v>10545318</v>
      </c>
      <c r="R93" s="33">
        <v>10545318</v>
      </c>
      <c r="S93" s="33">
        <v>10018901</v>
      </c>
      <c r="T93" s="38">
        <f t="shared" si="22"/>
        <v>0.95008050018026957</v>
      </c>
      <c r="U93" s="38">
        <f t="shared" si="23"/>
        <v>-0.7624358050309864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9137900</v>
      </c>
      <c r="E94" s="33">
        <v>9137900</v>
      </c>
      <c r="F94" s="33">
        <v>884579</v>
      </c>
      <c r="G94" s="38">
        <f t="shared" si="16"/>
        <v>9.6803313671631336E-2</v>
      </c>
      <c r="H94" s="33">
        <v>2292691</v>
      </c>
      <c r="I94" s="38">
        <f t="shared" si="17"/>
        <v>0.25089911248755187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3177270</v>
      </c>
      <c r="O94" s="38">
        <f t="shared" si="21"/>
        <v>0.34770242615918318</v>
      </c>
      <c r="P94" s="33">
        <v>1166438</v>
      </c>
      <c r="Q94" s="33">
        <v>9324262</v>
      </c>
      <c r="R94" s="33">
        <v>9324262</v>
      </c>
      <c r="S94" s="33">
        <v>319544</v>
      </c>
      <c r="T94" s="38">
        <f t="shared" si="22"/>
        <v>3.4270165295655568E-2</v>
      </c>
      <c r="U94" s="38">
        <f t="shared" si="23"/>
        <v>0.96554896188224326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5114190</v>
      </c>
      <c r="E95" s="33">
        <v>5114190</v>
      </c>
      <c r="F95" s="33">
        <v>59400</v>
      </c>
      <c r="G95" s="38">
        <f t="shared" si="16"/>
        <v>1.1614742510544191E-2</v>
      </c>
      <c r="H95" s="33">
        <v>1903871</v>
      </c>
      <c r="I95" s="38">
        <f t="shared" si="17"/>
        <v>0.37227224643589696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1963271</v>
      </c>
      <c r="O95" s="38">
        <f t="shared" si="21"/>
        <v>0.38388698894644119</v>
      </c>
      <c r="P95" s="33">
        <v>2758132</v>
      </c>
      <c r="Q95" s="33">
        <v>5243998</v>
      </c>
      <c r="R95" s="33">
        <v>5243998</v>
      </c>
      <c r="S95" s="33">
        <v>2715085</v>
      </c>
      <c r="T95" s="38">
        <f t="shared" si="22"/>
        <v>0.51775096024064082</v>
      </c>
      <c r="U95" s="38">
        <f t="shared" si="23"/>
        <v>-0.30972448019166599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241529806</v>
      </c>
      <c r="E96" s="34">
        <f>SUM(E92:E95)</f>
        <v>241529806</v>
      </c>
      <c r="F96" s="34">
        <f>SUM(F92:F95)</f>
        <v>22882276</v>
      </c>
      <c r="G96" s="39">
        <f t="shared" si="16"/>
        <v>9.4738932552283009E-2</v>
      </c>
      <c r="H96" s="34">
        <f>SUM(H92:H95)</f>
        <v>12549635</v>
      </c>
      <c r="I96" s="39">
        <f t="shared" si="17"/>
        <v>5.1958949530228997E-2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35431911</v>
      </c>
      <c r="O96" s="39">
        <f t="shared" si="21"/>
        <v>0.146697882082512</v>
      </c>
      <c r="P96" s="34">
        <f>SUM(P92:P95)</f>
        <v>25228891</v>
      </c>
      <c r="Q96" s="34">
        <f>SUM(Q92:Q95)</f>
        <v>237810832</v>
      </c>
      <c r="R96" s="34">
        <f>SUM(R92:R95)</f>
        <v>237810832</v>
      </c>
      <c r="S96" s="34">
        <f>SUM(S92:S95)</f>
        <v>17950621</v>
      </c>
      <c r="T96" s="39">
        <f t="shared" si="22"/>
        <v>7.5482772794806918E-2</v>
      </c>
      <c r="U96" s="39">
        <f t="shared" si="23"/>
        <v>-0.50256890007571076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17095106</v>
      </c>
      <c r="E97" s="33">
        <v>17095106</v>
      </c>
      <c r="F97" s="33">
        <v>3774068</v>
      </c>
      <c r="G97" s="38">
        <f t="shared" si="16"/>
        <v>0.22076891479935837</v>
      </c>
      <c r="H97" s="33">
        <v>4585841</v>
      </c>
      <c r="I97" s="38">
        <f t="shared" si="17"/>
        <v>0.26825461041306209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8359909</v>
      </c>
      <c r="O97" s="38">
        <f t="shared" si="21"/>
        <v>0.48902352521242043</v>
      </c>
      <c r="P97" s="33">
        <v>6829085</v>
      </c>
      <c r="Q97" s="33">
        <v>10025468</v>
      </c>
      <c r="R97" s="33">
        <v>10025468</v>
      </c>
      <c r="S97" s="33">
        <v>3362110</v>
      </c>
      <c r="T97" s="38">
        <f t="shared" si="22"/>
        <v>0.33535691301393611</v>
      </c>
      <c r="U97" s="38">
        <f t="shared" si="23"/>
        <v>-0.32848383055709518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19357749</v>
      </c>
      <c r="E98" s="33">
        <v>19357749</v>
      </c>
      <c r="F98" s="33">
        <v>191619</v>
      </c>
      <c r="G98" s="38">
        <f t="shared" si="16"/>
        <v>9.8988265629438629E-3</v>
      </c>
      <c r="H98" s="33">
        <v>129450</v>
      </c>
      <c r="I98" s="38">
        <f t="shared" si="17"/>
        <v>6.6872444724848951E-3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321069</v>
      </c>
      <c r="O98" s="38">
        <f t="shared" si="21"/>
        <v>1.6586071035428758E-2</v>
      </c>
      <c r="P98" s="33">
        <v>31562209</v>
      </c>
      <c r="Q98" s="33">
        <v>17901232</v>
      </c>
      <c r="R98" s="33">
        <v>17901232</v>
      </c>
      <c r="S98" s="33">
        <v>105822</v>
      </c>
      <c r="T98" s="38">
        <f t="shared" si="22"/>
        <v>5.9114367100543694E-3</v>
      </c>
      <c r="U98" s="38">
        <f t="shared" si="23"/>
        <v>-0.99589857604706944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42238609</v>
      </c>
      <c r="E99" s="33">
        <v>42238609</v>
      </c>
      <c r="F99" s="33">
        <v>5042883</v>
      </c>
      <c r="G99" s="38">
        <f t="shared" si="16"/>
        <v>0.1193903662878671</v>
      </c>
      <c r="H99" s="33">
        <v>16480579</v>
      </c>
      <c r="I99" s="38">
        <f t="shared" si="17"/>
        <v>0.39017807144169925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21523462</v>
      </c>
      <c r="O99" s="38">
        <f t="shared" si="21"/>
        <v>0.50956843772956628</v>
      </c>
      <c r="P99" s="33">
        <v>881455</v>
      </c>
      <c r="Q99" s="33">
        <v>30144501</v>
      </c>
      <c r="R99" s="33">
        <v>30144501</v>
      </c>
      <c r="S99" s="33">
        <v>369143</v>
      </c>
      <c r="T99" s="38">
        <f t="shared" si="22"/>
        <v>1.2245782406549041E-2</v>
      </c>
      <c r="U99" s="38">
        <f t="shared" si="23"/>
        <v>17.697016864162094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78691464</v>
      </c>
      <c r="E101" s="34">
        <f>SUM(E97:E100)</f>
        <v>78691464</v>
      </c>
      <c r="F101" s="34">
        <f>SUM(F97:F100)</f>
        <v>9008570</v>
      </c>
      <c r="G101" s="39">
        <f>IF(($D101     =0),0,($F101     /$D101     ))</f>
        <v>0.11447963402993748</v>
      </c>
      <c r="H101" s="34">
        <f>SUM(H97:H100)</f>
        <v>21195870</v>
      </c>
      <c r="I101" s="39">
        <f>IF(($D101     =0),0,($H101     /$D101     ))</f>
        <v>0.26935411952686505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30204440</v>
      </c>
      <c r="O101" s="39">
        <f>IF(($D101     =0),0,($N101     /$D101     ))</f>
        <v>0.38383375355680255</v>
      </c>
      <c r="P101" s="34">
        <f>SUM(P97:P100)</f>
        <v>39272749</v>
      </c>
      <c r="Q101" s="34">
        <f>SUM(Q97:Q100)</f>
        <v>58071201</v>
      </c>
      <c r="R101" s="34">
        <f>SUM(R97:R100)</f>
        <v>58071201</v>
      </c>
      <c r="S101" s="34">
        <f>SUM(S97:S100)</f>
        <v>3837075</v>
      </c>
      <c r="T101" s="39">
        <f>IF(($Q101     =0),0,($S101     /$Q101     ))</f>
        <v>6.6075351188276607E-2</v>
      </c>
      <c r="U101" s="39">
        <f>IF(($P101     =0),0,(($H101     /$P101     )-1))</f>
        <v>-0.46029064581142509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522491269</v>
      </c>
      <c r="E102" s="34">
        <f>SUM(E88:E90,E92:E95,E97:E100)</f>
        <v>522491269</v>
      </c>
      <c r="F102" s="34">
        <f>SUM(F88:F90,F92:F95,F97:F100)</f>
        <v>90470302</v>
      </c>
      <c r="G102" s="39">
        <f>IF(($D102     =0),0,($F102     /$D102     ))</f>
        <v>0.17315179672409034</v>
      </c>
      <c r="H102" s="34">
        <f>SUM(H88:H90,H92:H95,H97:H100)</f>
        <v>109225674</v>
      </c>
      <c r="I102" s="39">
        <f>IF(($D102     =0),0,($H102     /$D102     ))</f>
        <v>0.20904784535260817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199695976</v>
      </c>
      <c r="O102" s="39">
        <f>IF(($D102     =0),0,($N102     /$D102     ))</f>
        <v>0.38219964207669849</v>
      </c>
      <c r="P102" s="34">
        <f>SUM(P88:P90,P92:P95,P97:P100)</f>
        <v>231265258</v>
      </c>
      <c r="Q102" s="34">
        <f>SUM(Q88:Q90,Q92:Q95,Q97:Q100)</f>
        <v>698035313</v>
      </c>
      <c r="R102" s="34">
        <f>SUM(R88:R90,R92:R95,R97:R100)</f>
        <v>698035313</v>
      </c>
      <c r="S102" s="34">
        <f>SUM(S88:S90,S92:S95,S97:S100)</f>
        <v>72624248</v>
      </c>
      <c r="T102" s="39">
        <f>IF(($Q102     =0),0,($S102     /$Q102     ))</f>
        <v>0.10404093696617896</v>
      </c>
      <c r="U102" s="39">
        <f>IF(($P102     =0),0,(($H102     /$P102     )-1))</f>
        <v>-0.52770392343150818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117022240</v>
      </c>
      <c r="E105" s="33">
        <v>119083240</v>
      </c>
      <c r="F105" s="33">
        <v>25780903</v>
      </c>
      <c r="G105" s="38">
        <f t="shared" ref="G105:G136" si="24">IF(($D105     =0),0,($F105     /$D105     ))</f>
        <v>0.22030772099388971</v>
      </c>
      <c r="H105" s="33">
        <v>65382733</v>
      </c>
      <c r="I105" s="38">
        <f t="shared" ref="I105:I136" si="25">IF(($D105     =0),0,($H105     /$D105     ))</f>
        <v>0.55872057311499079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91163636</v>
      </c>
      <c r="O105" s="38">
        <f t="shared" ref="O105:O136" si="29">IF(($D105     =0),0,($N105     /$D105     ))</f>
        <v>0.77902829410888053</v>
      </c>
      <c r="P105" s="33">
        <v>43438276</v>
      </c>
      <c r="Q105" s="33">
        <v>294900390</v>
      </c>
      <c r="R105" s="33">
        <v>294900390</v>
      </c>
      <c r="S105" s="33">
        <v>24859826</v>
      </c>
      <c r="T105" s="38">
        <f t="shared" ref="T105:T136" si="30">IF(($Q105     =0),0,($S105     /$Q105     ))</f>
        <v>8.4299061116874074E-2</v>
      </c>
      <c r="U105" s="38">
        <f t="shared" ref="U105:U136" si="31">IF(($P105     =0),0,(($H105     /$P105     )-1))</f>
        <v>0.50518710733363359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117022240</v>
      </c>
      <c r="E106" s="34">
        <f>E105</f>
        <v>119083240</v>
      </c>
      <c r="F106" s="34">
        <f>F105</f>
        <v>25780903</v>
      </c>
      <c r="G106" s="39">
        <f t="shared" si="24"/>
        <v>0.22030772099388971</v>
      </c>
      <c r="H106" s="34">
        <f>H105</f>
        <v>65382733</v>
      </c>
      <c r="I106" s="39">
        <f t="shared" si="25"/>
        <v>0.55872057311499079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91163636</v>
      </c>
      <c r="O106" s="39">
        <f t="shared" si="29"/>
        <v>0.77902829410888053</v>
      </c>
      <c r="P106" s="34">
        <f>P105</f>
        <v>43438276</v>
      </c>
      <c r="Q106" s="34">
        <f>Q105</f>
        <v>294900390</v>
      </c>
      <c r="R106" s="34">
        <f>R105</f>
        <v>294900390</v>
      </c>
      <c r="S106" s="34">
        <f>S105</f>
        <v>24859826</v>
      </c>
      <c r="T106" s="39">
        <f t="shared" si="30"/>
        <v>8.4299061116874074E-2</v>
      </c>
      <c r="U106" s="39">
        <f t="shared" si="31"/>
        <v>0.50518710733363359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9899376</v>
      </c>
      <c r="E107" s="33">
        <v>9899376</v>
      </c>
      <c r="F107" s="33">
        <v>60648</v>
      </c>
      <c r="G107" s="38">
        <f t="shared" si="24"/>
        <v>6.1264467578562524E-3</v>
      </c>
      <c r="H107" s="33">
        <v>132256</v>
      </c>
      <c r="I107" s="38">
        <f t="shared" si="25"/>
        <v>1.3360034006183824E-2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192904</v>
      </c>
      <c r="O107" s="38">
        <f t="shared" si="29"/>
        <v>1.9486480764040078E-2</v>
      </c>
      <c r="P107" s="33">
        <v>5704071</v>
      </c>
      <c r="Q107" s="33">
        <v>9937644</v>
      </c>
      <c r="R107" s="33">
        <v>9937644</v>
      </c>
      <c r="S107" s="33">
        <v>5702033</v>
      </c>
      <c r="T107" s="38">
        <f t="shared" si="30"/>
        <v>0.57378116986279648</v>
      </c>
      <c r="U107" s="38">
        <f t="shared" si="31"/>
        <v>-0.97681375284424055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5239802</v>
      </c>
      <c r="E108" s="33">
        <v>5239802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649392</v>
      </c>
      <c r="Q108" s="33">
        <v>6978862</v>
      </c>
      <c r="R108" s="33">
        <v>6978862</v>
      </c>
      <c r="S108" s="33">
        <v>97599</v>
      </c>
      <c r="T108" s="38">
        <f t="shared" si="30"/>
        <v>1.3984944823382379E-2</v>
      </c>
      <c r="U108" s="38">
        <f t="shared" si="31"/>
        <v>-1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20899872</v>
      </c>
      <c r="E109" s="33">
        <v>20899872</v>
      </c>
      <c r="F109" s="33">
        <v>16023</v>
      </c>
      <c r="G109" s="38">
        <f t="shared" si="24"/>
        <v>7.6665541300922804E-4</v>
      </c>
      <c r="H109" s="33">
        <v>7067949</v>
      </c>
      <c r="I109" s="38">
        <f t="shared" si="25"/>
        <v>0.33818144914954501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7083972</v>
      </c>
      <c r="O109" s="38">
        <f t="shared" si="29"/>
        <v>0.33894810456255425</v>
      </c>
      <c r="P109" s="33">
        <v>16123830</v>
      </c>
      <c r="Q109" s="33">
        <v>15079788</v>
      </c>
      <c r="R109" s="33">
        <v>15079788</v>
      </c>
      <c r="S109" s="33">
        <v>13859433</v>
      </c>
      <c r="T109" s="38">
        <f t="shared" si="30"/>
        <v>0.91907346442801452</v>
      </c>
      <c r="U109" s="38">
        <f t="shared" si="31"/>
        <v>-0.56164577522834214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16085204</v>
      </c>
      <c r="E110" s="33">
        <v>16085204</v>
      </c>
      <c r="F110" s="33">
        <v>112471</v>
      </c>
      <c r="G110" s="38">
        <f t="shared" si="24"/>
        <v>6.9922022748359304E-3</v>
      </c>
      <c r="H110" s="33">
        <v>3023769</v>
      </c>
      <c r="I110" s="38">
        <f t="shared" si="25"/>
        <v>0.18798449805174991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3136240</v>
      </c>
      <c r="O110" s="38">
        <f t="shared" si="29"/>
        <v>0.19497670032658584</v>
      </c>
      <c r="P110" s="33">
        <v>8663876</v>
      </c>
      <c r="Q110" s="33">
        <v>14740975</v>
      </c>
      <c r="R110" s="33">
        <v>14740975</v>
      </c>
      <c r="S110" s="33">
        <v>8642006</v>
      </c>
      <c r="T110" s="38">
        <f t="shared" si="30"/>
        <v>0.58625742191408636</v>
      </c>
      <c r="U110" s="38">
        <f t="shared" si="31"/>
        <v>-0.65099119608821732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17282172</v>
      </c>
      <c r="E111" s="33">
        <v>17282172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9067866</v>
      </c>
      <c r="R111" s="33">
        <v>9067866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69406426</v>
      </c>
      <c r="E112" s="34">
        <f>SUM(E107:E111)</f>
        <v>69406426</v>
      </c>
      <c r="F112" s="34">
        <f>SUM(F107:F111)</f>
        <v>189142</v>
      </c>
      <c r="G112" s="39">
        <f t="shared" si="24"/>
        <v>2.725136718608735E-3</v>
      </c>
      <c r="H112" s="34">
        <f>SUM(H107:H111)</f>
        <v>10223974</v>
      </c>
      <c r="I112" s="39">
        <f t="shared" si="25"/>
        <v>0.14730587049677504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10413116</v>
      </c>
      <c r="O112" s="39">
        <f t="shared" si="29"/>
        <v>0.15003100721538379</v>
      </c>
      <c r="P112" s="34">
        <f>SUM(P107:P111)</f>
        <v>31141169</v>
      </c>
      <c r="Q112" s="34">
        <f>SUM(Q107:Q111)</f>
        <v>55805135</v>
      </c>
      <c r="R112" s="34">
        <f>SUM(R107:R111)</f>
        <v>55805135</v>
      </c>
      <c r="S112" s="34">
        <f>SUM(S107:S111)</f>
        <v>28301071</v>
      </c>
      <c r="T112" s="39">
        <f t="shared" si="30"/>
        <v>0.50714098263537932</v>
      </c>
      <c r="U112" s="39">
        <f t="shared" si="31"/>
        <v>-0.67168946034106813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3049000</v>
      </c>
      <c r="E113" s="33">
        <v>3049000</v>
      </c>
      <c r="F113" s="33">
        <v>2783</v>
      </c>
      <c r="G113" s="38">
        <f t="shared" si="24"/>
        <v>9.1275828140373891E-4</v>
      </c>
      <c r="H113" s="33">
        <v>1131</v>
      </c>
      <c r="I113" s="38">
        <f t="shared" si="25"/>
        <v>3.7094129222695966E-4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3914</v>
      </c>
      <c r="O113" s="38">
        <f t="shared" si="29"/>
        <v>1.2836995736306986E-3</v>
      </c>
      <c r="P113" s="33">
        <v>9999</v>
      </c>
      <c r="Q113" s="33">
        <v>2936000</v>
      </c>
      <c r="R113" s="33">
        <v>2936000</v>
      </c>
      <c r="S113" s="33">
        <v>6391</v>
      </c>
      <c r="T113" s="38">
        <f t="shared" si="30"/>
        <v>2.1767711171662126E-3</v>
      </c>
      <c r="U113" s="38">
        <f t="shared" si="31"/>
        <v>-0.88688868886888694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4786179</v>
      </c>
      <c r="E114" s="33">
        <v>4786179</v>
      </c>
      <c r="F114" s="33">
        <v>43382</v>
      </c>
      <c r="G114" s="38">
        <f t="shared" si="24"/>
        <v>9.0640153659108866E-3</v>
      </c>
      <c r="H114" s="33">
        <v>4571394</v>
      </c>
      <c r="I114" s="38">
        <f t="shared" si="25"/>
        <v>0.9551239099080916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4614776</v>
      </c>
      <c r="O114" s="38">
        <f t="shared" si="29"/>
        <v>0.96418792527400254</v>
      </c>
      <c r="P114" s="33">
        <v>5553404</v>
      </c>
      <c r="Q114" s="33">
        <v>4785202</v>
      </c>
      <c r="R114" s="33">
        <v>4785202</v>
      </c>
      <c r="S114" s="33">
        <v>5524590</v>
      </c>
      <c r="T114" s="38">
        <f t="shared" si="30"/>
        <v>1.1545155251544239</v>
      </c>
      <c r="U114" s="38">
        <f t="shared" si="31"/>
        <v>-0.17683028283193514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10227745</v>
      </c>
      <c r="E115" s="33">
        <v>10227745</v>
      </c>
      <c r="F115" s="33">
        <v>4141362</v>
      </c>
      <c r="G115" s="38">
        <f t="shared" si="24"/>
        <v>0.40491447528267471</v>
      </c>
      <c r="H115" s="33">
        <v>3472324</v>
      </c>
      <c r="I115" s="38">
        <f t="shared" si="25"/>
        <v>0.33950044706824428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7613686</v>
      </c>
      <c r="O115" s="38">
        <f t="shared" si="29"/>
        <v>0.74441492235091899</v>
      </c>
      <c r="P115" s="33">
        <v>9036997</v>
      </c>
      <c r="Q115" s="33">
        <v>11165145</v>
      </c>
      <c r="R115" s="33">
        <v>11165145</v>
      </c>
      <c r="S115" s="33">
        <v>5519442</v>
      </c>
      <c r="T115" s="38">
        <f t="shared" si="30"/>
        <v>0.49434575189126517</v>
      </c>
      <c r="U115" s="38">
        <f t="shared" si="31"/>
        <v>-0.61576572394568685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11470650</v>
      </c>
      <c r="E116" s="33">
        <v>11470650</v>
      </c>
      <c r="F116" s="33">
        <v>5017154</v>
      </c>
      <c r="G116" s="38">
        <f t="shared" si="24"/>
        <v>0.43739055764058704</v>
      </c>
      <c r="H116" s="33">
        <v>3952261</v>
      </c>
      <c r="I116" s="38">
        <f t="shared" si="25"/>
        <v>0.34455423188746931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8969415</v>
      </c>
      <c r="O116" s="38">
        <f t="shared" si="29"/>
        <v>0.78194478952805635</v>
      </c>
      <c r="P116" s="33">
        <v>9535142</v>
      </c>
      <c r="Q116" s="33">
        <v>11076600</v>
      </c>
      <c r="R116" s="33">
        <v>11076600</v>
      </c>
      <c r="S116" s="33">
        <v>4829617</v>
      </c>
      <c r="T116" s="38">
        <f t="shared" si="30"/>
        <v>0.43601980752216385</v>
      </c>
      <c r="U116" s="38">
        <f t="shared" si="31"/>
        <v>-0.58550580578663647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14538518</v>
      </c>
      <c r="E117" s="33">
        <v>14538518</v>
      </c>
      <c r="F117" s="33">
        <v>-10591072</v>
      </c>
      <c r="G117" s="38">
        <f t="shared" si="24"/>
        <v>-0.72848360472504836</v>
      </c>
      <c r="H117" s="33">
        <v>20097064</v>
      </c>
      <c r="I117" s="38">
        <f t="shared" si="25"/>
        <v>1.3823323670266805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9505992</v>
      </c>
      <c r="O117" s="38">
        <f t="shared" si="29"/>
        <v>0.65384876230163214</v>
      </c>
      <c r="P117" s="33">
        <v>63681074</v>
      </c>
      <c r="Q117" s="33">
        <v>15256987</v>
      </c>
      <c r="R117" s="33">
        <v>15256987</v>
      </c>
      <c r="S117" s="33">
        <v>16640016</v>
      </c>
      <c r="T117" s="38">
        <f t="shared" si="30"/>
        <v>1.0906488941755013</v>
      </c>
      <c r="U117" s="38">
        <f t="shared" si="31"/>
        <v>-0.68441072460555552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1933474</v>
      </c>
      <c r="E118" s="33">
        <v>1933474</v>
      </c>
      <c r="F118" s="33">
        <v>683197</v>
      </c>
      <c r="G118" s="38">
        <f t="shared" si="24"/>
        <v>0.35335204921297103</v>
      </c>
      <c r="H118" s="33">
        <v>906522</v>
      </c>
      <c r="I118" s="38">
        <f t="shared" si="25"/>
        <v>0.46885657629737976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1589719</v>
      </c>
      <c r="O118" s="38">
        <f t="shared" si="29"/>
        <v>0.82220862551035079</v>
      </c>
      <c r="P118" s="33">
        <v>1118560</v>
      </c>
      <c r="Q118" s="33">
        <v>2212094</v>
      </c>
      <c r="R118" s="33">
        <v>2212094</v>
      </c>
      <c r="S118" s="33">
        <v>728777</v>
      </c>
      <c r="T118" s="38">
        <f t="shared" si="30"/>
        <v>0.32945118968723752</v>
      </c>
      <c r="U118" s="38">
        <f t="shared" si="31"/>
        <v>-0.18956336718638245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5127804</v>
      </c>
      <c r="E119" s="33">
        <v>5127804</v>
      </c>
      <c r="F119" s="33">
        <v>701839</v>
      </c>
      <c r="G119" s="38">
        <f t="shared" si="24"/>
        <v>0.13686931091749996</v>
      </c>
      <c r="H119" s="33">
        <v>26875495</v>
      </c>
      <c r="I119" s="38">
        <f t="shared" si="25"/>
        <v>5.2411314863048588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27577334</v>
      </c>
      <c r="O119" s="38">
        <f t="shared" si="29"/>
        <v>5.3780007972223585</v>
      </c>
      <c r="P119" s="33">
        <v>4650026</v>
      </c>
      <c r="Q119" s="33">
        <v>4964516</v>
      </c>
      <c r="R119" s="33">
        <v>4964516</v>
      </c>
      <c r="S119" s="33">
        <v>3901462</v>
      </c>
      <c r="T119" s="38">
        <f t="shared" si="30"/>
        <v>0.78586955908692813</v>
      </c>
      <c r="U119" s="38">
        <f t="shared" si="31"/>
        <v>4.7796440277968335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2299000</v>
      </c>
      <c r="E120" s="33">
        <v>2299000</v>
      </c>
      <c r="F120" s="33">
        <v>77517</v>
      </c>
      <c r="G120" s="38">
        <f t="shared" si="24"/>
        <v>3.3717703349282299E-2</v>
      </c>
      <c r="H120" s="33">
        <v>902491</v>
      </c>
      <c r="I120" s="38">
        <f t="shared" si="25"/>
        <v>0.39255806872553284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980008</v>
      </c>
      <c r="O120" s="38">
        <f t="shared" si="29"/>
        <v>0.42627577207481515</v>
      </c>
      <c r="P120" s="33">
        <v>427971</v>
      </c>
      <c r="Q120" s="33">
        <v>3071000</v>
      </c>
      <c r="R120" s="33">
        <v>3071000</v>
      </c>
      <c r="S120" s="33">
        <v>345722</v>
      </c>
      <c r="T120" s="38">
        <f t="shared" si="30"/>
        <v>0.11257635949202215</v>
      </c>
      <c r="U120" s="38">
        <f t="shared" si="31"/>
        <v>1.1087667155017513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53432370</v>
      </c>
      <c r="E121" s="34">
        <f>SUM(E113:E120)</f>
        <v>53432370</v>
      </c>
      <c r="F121" s="34">
        <f>SUM(F113:F120)</f>
        <v>76162</v>
      </c>
      <c r="G121" s="39">
        <f t="shared" si="24"/>
        <v>1.425390638670903E-3</v>
      </c>
      <c r="H121" s="34">
        <f>SUM(H113:H120)</f>
        <v>60778682</v>
      </c>
      <c r="I121" s="39">
        <f t="shared" si="25"/>
        <v>1.137488043296601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60854844</v>
      </c>
      <c r="O121" s="39">
        <f t="shared" si="29"/>
        <v>1.1389134339352718</v>
      </c>
      <c r="P121" s="34">
        <f>SUM(P113:P120)</f>
        <v>94013173</v>
      </c>
      <c r="Q121" s="34">
        <f>SUM(Q113:Q120)</f>
        <v>55467544</v>
      </c>
      <c r="R121" s="34">
        <f>SUM(R113:R120)</f>
        <v>55467544</v>
      </c>
      <c r="S121" s="34">
        <f>SUM(S113:S120)</f>
        <v>37496017</v>
      </c>
      <c r="T121" s="39">
        <f t="shared" si="30"/>
        <v>0.67599922938718904</v>
      </c>
      <c r="U121" s="39">
        <f t="shared" si="31"/>
        <v>-0.35350887476162518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3749224</v>
      </c>
      <c r="E122" s="33">
        <v>3749224</v>
      </c>
      <c r="F122" s="33">
        <v>1162980</v>
      </c>
      <c r="G122" s="38">
        <f t="shared" si="24"/>
        <v>0.31019218910366519</v>
      </c>
      <c r="H122" s="33">
        <v>1210719</v>
      </c>
      <c r="I122" s="38">
        <f t="shared" si="25"/>
        <v>0.32292522399301826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2373699</v>
      </c>
      <c r="O122" s="38">
        <f t="shared" si="29"/>
        <v>0.63311741309668346</v>
      </c>
      <c r="P122" s="33">
        <v>2939349</v>
      </c>
      <c r="Q122" s="33">
        <v>3243090</v>
      </c>
      <c r="R122" s="33">
        <v>3243090</v>
      </c>
      <c r="S122" s="33">
        <v>2914594</v>
      </c>
      <c r="T122" s="38">
        <f t="shared" si="30"/>
        <v>0.89870894733109474</v>
      </c>
      <c r="U122" s="38">
        <f t="shared" si="31"/>
        <v>-0.58809960981156029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7138094</v>
      </c>
      <c r="E123" s="33">
        <v>7138094</v>
      </c>
      <c r="F123" s="33">
        <v>26503</v>
      </c>
      <c r="G123" s="38">
        <f t="shared" si="24"/>
        <v>3.7128959075069618E-3</v>
      </c>
      <c r="H123" s="33">
        <v>6366752</v>
      </c>
      <c r="I123" s="38">
        <f t="shared" si="25"/>
        <v>0.89194006131048431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6393255</v>
      </c>
      <c r="O123" s="38">
        <f t="shared" si="29"/>
        <v>0.89565295721799121</v>
      </c>
      <c r="P123" s="33">
        <v>82520</v>
      </c>
      <c r="Q123" s="33">
        <v>176711</v>
      </c>
      <c r="R123" s="33">
        <v>176711</v>
      </c>
      <c r="S123" s="33">
        <v>41993</v>
      </c>
      <c r="T123" s="38">
        <f t="shared" si="30"/>
        <v>0.23763659308135882</v>
      </c>
      <c r="U123" s="38">
        <f t="shared" si="31"/>
        <v>76.154047503635482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6886476</v>
      </c>
      <c r="E124" s="33">
        <v>6886476</v>
      </c>
      <c r="F124" s="33">
        <v>311132</v>
      </c>
      <c r="G124" s="38">
        <f t="shared" si="24"/>
        <v>4.5180147291590068E-2</v>
      </c>
      <c r="H124" s="33">
        <v>2045792</v>
      </c>
      <c r="I124" s="38">
        <f t="shared" si="25"/>
        <v>0.29707385896647281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2356924</v>
      </c>
      <c r="O124" s="38">
        <f t="shared" si="29"/>
        <v>0.3422540062580629</v>
      </c>
      <c r="P124" s="33">
        <v>3141458</v>
      </c>
      <c r="Q124" s="33">
        <v>7208004</v>
      </c>
      <c r="R124" s="33">
        <v>7208004</v>
      </c>
      <c r="S124" s="33">
        <v>2362420</v>
      </c>
      <c r="T124" s="38">
        <f t="shared" si="30"/>
        <v>0.32774954064953349</v>
      </c>
      <c r="U124" s="38">
        <f t="shared" si="31"/>
        <v>-0.34877626885350688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39668712</v>
      </c>
      <c r="E125" s="33">
        <v>39668712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1900921</v>
      </c>
      <c r="Q125" s="33">
        <v>0</v>
      </c>
      <c r="R125" s="33">
        <v>0</v>
      </c>
      <c r="S125" s="33">
        <v>1900921</v>
      </c>
      <c r="T125" s="38">
        <f t="shared" si="30"/>
        <v>0</v>
      </c>
      <c r="U125" s="38">
        <f t="shared" si="31"/>
        <v>-1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57442506</v>
      </c>
      <c r="E126" s="34">
        <f>SUM(E122:E125)</f>
        <v>57442506</v>
      </c>
      <c r="F126" s="34">
        <f>SUM(F122:F125)</f>
        <v>1500615</v>
      </c>
      <c r="G126" s="39">
        <f t="shared" si="24"/>
        <v>2.6123773221175275E-2</v>
      </c>
      <c r="H126" s="34">
        <f>SUM(H122:H125)</f>
        <v>9623263</v>
      </c>
      <c r="I126" s="39">
        <f t="shared" si="25"/>
        <v>0.1675286067777057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11123878</v>
      </c>
      <c r="O126" s="39">
        <f t="shared" si="29"/>
        <v>0.19365237999888096</v>
      </c>
      <c r="P126" s="34">
        <f>SUM(P122:P125)</f>
        <v>8064248</v>
      </c>
      <c r="Q126" s="34">
        <f>SUM(Q122:Q125)</f>
        <v>10627805</v>
      </c>
      <c r="R126" s="34">
        <f>SUM(R122:R125)</f>
        <v>10627805</v>
      </c>
      <c r="S126" s="34">
        <f>SUM(S122:S125)</f>
        <v>7219928</v>
      </c>
      <c r="T126" s="39">
        <f t="shared" si="30"/>
        <v>0.67934328866590987</v>
      </c>
      <c r="U126" s="39">
        <f t="shared" si="31"/>
        <v>0.19332428764591558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5787800</v>
      </c>
      <c r="E127" s="33">
        <v>5787800</v>
      </c>
      <c r="F127" s="33">
        <v>90510</v>
      </c>
      <c r="G127" s="38">
        <f t="shared" si="24"/>
        <v>1.5638066277341996E-2</v>
      </c>
      <c r="H127" s="33">
        <v>4995661</v>
      </c>
      <c r="I127" s="38">
        <f t="shared" si="25"/>
        <v>0.86313642489374198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5086171</v>
      </c>
      <c r="O127" s="38">
        <f t="shared" si="29"/>
        <v>0.87877449117108397</v>
      </c>
      <c r="P127" s="33">
        <v>14088639</v>
      </c>
      <c r="Q127" s="33">
        <v>5496801</v>
      </c>
      <c r="R127" s="33">
        <v>5496801</v>
      </c>
      <c r="S127" s="33">
        <v>5269121</v>
      </c>
      <c r="T127" s="38">
        <f t="shared" si="30"/>
        <v>0.95857954472064755</v>
      </c>
      <c r="U127" s="38">
        <f t="shared" si="31"/>
        <v>-0.64541209409936617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3878878</v>
      </c>
      <c r="E128" s="33">
        <v>3878878</v>
      </c>
      <c r="F128" s="33">
        <v>402158</v>
      </c>
      <c r="G128" s="38">
        <f t="shared" si="24"/>
        <v>0.10367895045938542</v>
      </c>
      <c r="H128" s="33">
        <v>25501</v>
      </c>
      <c r="I128" s="38">
        <f t="shared" si="25"/>
        <v>6.5743238121951757E-3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427659</v>
      </c>
      <c r="O128" s="38">
        <f t="shared" si="29"/>
        <v>0.11025327427158059</v>
      </c>
      <c r="P128" s="33">
        <v>1716286</v>
      </c>
      <c r="Q128" s="33">
        <v>3715972</v>
      </c>
      <c r="R128" s="33">
        <v>3715972</v>
      </c>
      <c r="S128" s="33">
        <v>1046615</v>
      </c>
      <c r="T128" s="38">
        <f t="shared" si="30"/>
        <v>0.28165309103513159</v>
      </c>
      <c r="U128" s="38">
        <f t="shared" si="31"/>
        <v>-0.9851417537636501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1228000</v>
      </c>
      <c r="E129" s="33">
        <v>1228000</v>
      </c>
      <c r="F129" s="33">
        <v>33934</v>
      </c>
      <c r="G129" s="38">
        <f t="shared" si="24"/>
        <v>2.7633550488599348E-2</v>
      </c>
      <c r="H129" s="33">
        <v>6416</v>
      </c>
      <c r="I129" s="38">
        <f t="shared" si="25"/>
        <v>5.2247557003257325E-3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40350</v>
      </c>
      <c r="O129" s="38">
        <f t="shared" si="29"/>
        <v>3.2858306188925081E-2</v>
      </c>
      <c r="P129" s="33">
        <v>246982</v>
      </c>
      <c r="Q129" s="33">
        <v>1757208</v>
      </c>
      <c r="R129" s="33">
        <v>1757208</v>
      </c>
      <c r="S129" s="33">
        <v>205609</v>
      </c>
      <c r="T129" s="38">
        <f t="shared" si="30"/>
        <v>0.11700891414106925</v>
      </c>
      <c r="U129" s="38">
        <f t="shared" si="31"/>
        <v>-0.97402239839340521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2601055</v>
      </c>
      <c r="E130" s="33">
        <v>2601055</v>
      </c>
      <c r="F130" s="33">
        <v>18367</v>
      </c>
      <c r="G130" s="38">
        <f t="shared" si="24"/>
        <v>7.0613654843899882E-3</v>
      </c>
      <c r="H130" s="33">
        <v>878651</v>
      </c>
      <c r="I130" s="38">
        <f t="shared" si="25"/>
        <v>0.33780562118063634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897018</v>
      </c>
      <c r="O130" s="38">
        <f t="shared" si="29"/>
        <v>0.3448669866650263</v>
      </c>
      <c r="P130" s="33">
        <v>818907</v>
      </c>
      <c r="Q130" s="33">
        <v>2498528</v>
      </c>
      <c r="R130" s="33">
        <v>2498528</v>
      </c>
      <c r="S130" s="33">
        <v>386754</v>
      </c>
      <c r="T130" s="38">
        <f t="shared" si="30"/>
        <v>0.15479274196646986</v>
      </c>
      <c r="U130" s="38">
        <f t="shared" si="31"/>
        <v>7.2955781303615685E-2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13495733</v>
      </c>
      <c r="E132" s="34">
        <f>SUM(E127:E131)</f>
        <v>13495733</v>
      </c>
      <c r="F132" s="34">
        <f>SUM(F127:F131)</f>
        <v>544969</v>
      </c>
      <c r="G132" s="39">
        <f t="shared" si="24"/>
        <v>4.0380837409868732E-2</v>
      </c>
      <c r="H132" s="34">
        <f>SUM(H127:H131)</f>
        <v>5906229</v>
      </c>
      <c r="I132" s="39">
        <f t="shared" si="25"/>
        <v>0.43763677008132867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6451198</v>
      </c>
      <c r="O132" s="39">
        <f t="shared" si="29"/>
        <v>0.47801760749119743</v>
      </c>
      <c r="P132" s="34">
        <f>SUM(P127:P131)</f>
        <v>16870814</v>
      </c>
      <c r="Q132" s="34">
        <f>SUM(Q127:Q131)</f>
        <v>13468509</v>
      </c>
      <c r="R132" s="34">
        <f>SUM(R127:R131)</f>
        <v>13468509</v>
      </c>
      <c r="S132" s="34">
        <f>SUM(S127:S131)</f>
        <v>6908099</v>
      </c>
      <c r="T132" s="39">
        <f t="shared" si="30"/>
        <v>0.51290747921689028</v>
      </c>
      <c r="U132" s="39">
        <f t="shared" si="31"/>
        <v>-0.64991440247044396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13250455</v>
      </c>
      <c r="E133" s="33">
        <v>13250455</v>
      </c>
      <c r="F133" s="33">
        <v>3478105</v>
      </c>
      <c r="G133" s="38">
        <f t="shared" si="24"/>
        <v>0.26248947677645784</v>
      </c>
      <c r="H133" s="33">
        <v>3117953</v>
      </c>
      <c r="I133" s="38">
        <f t="shared" si="25"/>
        <v>0.23530912712054039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6596058</v>
      </c>
      <c r="O133" s="38">
        <f t="shared" si="29"/>
        <v>0.49779860389699826</v>
      </c>
      <c r="P133" s="33">
        <v>5553132</v>
      </c>
      <c r="Q133" s="33">
        <v>9510189</v>
      </c>
      <c r="R133" s="33">
        <v>9510189</v>
      </c>
      <c r="S133" s="33">
        <v>2640028</v>
      </c>
      <c r="T133" s="38">
        <f t="shared" si="30"/>
        <v>0.27759995095786216</v>
      </c>
      <c r="U133" s="38">
        <f t="shared" si="31"/>
        <v>-0.43852352150101959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1916311</v>
      </c>
      <c r="E134" s="33">
        <v>1916311</v>
      </c>
      <c r="F134" s="33">
        <v>21694</v>
      </c>
      <c r="G134" s="38">
        <f t="shared" si="24"/>
        <v>1.132070942555775E-2</v>
      </c>
      <c r="H134" s="33">
        <v>541875</v>
      </c>
      <c r="I134" s="38">
        <f t="shared" si="25"/>
        <v>0.28276986355555023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563569</v>
      </c>
      <c r="O134" s="38">
        <f t="shared" si="29"/>
        <v>0.29409057298110797</v>
      </c>
      <c r="P134" s="33">
        <v>1158876</v>
      </c>
      <c r="Q134" s="33">
        <v>1821245</v>
      </c>
      <c r="R134" s="33">
        <v>1821245</v>
      </c>
      <c r="S134" s="33">
        <v>1141518</v>
      </c>
      <c r="T134" s="38">
        <f t="shared" si="30"/>
        <v>0.62677893419062236</v>
      </c>
      <c r="U134" s="38">
        <f t="shared" si="31"/>
        <v>-0.53241330392552788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16785000</v>
      </c>
      <c r="E136" s="33">
        <v>16785000</v>
      </c>
      <c r="F136" s="33">
        <v>7599175</v>
      </c>
      <c r="G136" s="38">
        <f t="shared" si="24"/>
        <v>0.45273607387548409</v>
      </c>
      <c r="H136" s="33">
        <v>5846119</v>
      </c>
      <c r="I136" s="38">
        <f t="shared" si="25"/>
        <v>0.3482942508191838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13445294</v>
      </c>
      <c r="O136" s="38">
        <f t="shared" si="29"/>
        <v>0.80103032469466784</v>
      </c>
      <c r="P136" s="33">
        <v>13195</v>
      </c>
      <c r="Q136" s="33">
        <v>17850314</v>
      </c>
      <c r="R136" s="33">
        <v>17850314</v>
      </c>
      <c r="S136" s="33">
        <v>7130</v>
      </c>
      <c r="T136" s="38">
        <f t="shared" si="30"/>
        <v>3.9943274947432296E-4</v>
      </c>
      <c r="U136" s="38">
        <f t="shared" si="31"/>
        <v>442.05562713148919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31951766</v>
      </c>
      <c r="E137" s="34">
        <f>SUM(E133:E136)</f>
        <v>31951766</v>
      </c>
      <c r="F137" s="34">
        <f>SUM(F133:F136)</f>
        <v>11098974</v>
      </c>
      <c r="G137" s="39">
        <f t="shared" ref="G137:G170" si="32">IF(($D137     =0),0,($F137     /$D137     ))</f>
        <v>0.34736652740884494</v>
      </c>
      <c r="H137" s="34">
        <f>SUM(H133:H136)</f>
        <v>9505947</v>
      </c>
      <c r="I137" s="39">
        <f t="shared" ref="I137:I170" si="33">IF(($D137     =0),0,($H137     /$D137     ))</f>
        <v>0.29750928321145065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20604921</v>
      </c>
      <c r="O137" s="39">
        <f t="shared" ref="O137:O170" si="37">IF(($D137     =0),0,($N137     /$D137     ))</f>
        <v>0.64487581062029564</v>
      </c>
      <c r="P137" s="34">
        <f>SUM(P133:P136)</f>
        <v>6725203</v>
      </c>
      <c r="Q137" s="34">
        <f>SUM(Q133:Q136)</f>
        <v>29181748</v>
      </c>
      <c r="R137" s="34">
        <f>SUM(R133:R136)</f>
        <v>29181748</v>
      </c>
      <c r="S137" s="34">
        <f>SUM(S133:S136)</f>
        <v>3788676</v>
      </c>
      <c r="T137" s="39">
        <f t="shared" ref="T137:T170" si="38">IF(($Q137     =0),0,($S137     /$Q137     ))</f>
        <v>0.12983033093151239</v>
      </c>
      <c r="U137" s="39">
        <f t="shared" ref="U137:U170" si="39">IF(($P137     =0),0,(($H137     /$P137     )-1))</f>
        <v>0.41348105031178983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28869121</v>
      </c>
      <c r="E138" s="33">
        <v>28869121</v>
      </c>
      <c r="F138" s="33">
        <v>14768912</v>
      </c>
      <c r="G138" s="38">
        <f t="shared" si="32"/>
        <v>0.51158163076735175</v>
      </c>
      <c r="H138" s="33">
        <v>6564559</v>
      </c>
      <c r="I138" s="38">
        <f t="shared" si="33"/>
        <v>0.2273903316973177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21333471</v>
      </c>
      <c r="O138" s="38">
        <f t="shared" si="37"/>
        <v>0.73897196246466945</v>
      </c>
      <c r="P138" s="33">
        <v>21013215</v>
      </c>
      <c r="Q138" s="33">
        <v>15016226</v>
      </c>
      <c r="R138" s="33">
        <v>15016226</v>
      </c>
      <c r="S138" s="33">
        <v>16456681</v>
      </c>
      <c r="T138" s="38">
        <f t="shared" si="38"/>
        <v>1.0959265663689399</v>
      </c>
      <c r="U138" s="38">
        <f t="shared" si="39"/>
        <v>-0.68759854215549598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13304400</v>
      </c>
      <c r="E139" s="33">
        <v>13304400</v>
      </c>
      <c r="F139" s="33">
        <v>5298185</v>
      </c>
      <c r="G139" s="38">
        <f t="shared" si="32"/>
        <v>0.39822802982471966</v>
      </c>
      <c r="H139" s="33">
        <v>4521571</v>
      </c>
      <c r="I139" s="38">
        <f t="shared" si="33"/>
        <v>0.33985531102492411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9819756</v>
      </c>
      <c r="O139" s="38">
        <f t="shared" si="37"/>
        <v>0.73808334084964378</v>
      </c>
      <c r="P139" s="33">
        <v>1317230</v>
      </c>
      <c r="Q139" s="33">
        <v>28387860</v>
      </c>
      <c r="R139" s="33">
        <v>28387860</v>
      </c>
      <c r="S139" s="33">
        <v>1317230</v>
      </c>
      <c r="T139" s="38">
        <f t="shared" si="38"/>
        <v>4.6401172895737829E-2</v>
      </c>
      <c r="U139" s="38">
        <f t="shared" si="39"/>
        <v>2.4326359102055068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5893115</v>
      </c>
      <c r="E140" s="33">
        <v>5893115</v>
      </c>
      <c r="F140" s="33">
        <v>934428</v>
      </c>
      <c r="G140" s="38">
        <f t="shared" si="32"/>
        <v>0.15856266168231911</v>
      </c>
      <c r="H140" s="33">
        <v>119534</v>
      </c>
      <c r="I140" s="38">
        <f t="shared" si="33"/>
        <v>2.0283670011530405E-2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1053962</v>
      </c>
      <c r="O140" s="38">
        <f t="shared" si="37"/>
        <v>0.17884633169384953</v>
      </c>
      <c r="P140" s="33">
        <v>2717079</v>
      </c>
      <c r="Q140" s="33">
        <v>5777200</v>
      </c>
      <c r="R140" s="33">
        <v>5777200</v>
      </c>
      <c r="S140" s="33">
        <v>1478572</v>
      </c>
      <c r="T140" s="38">
        <f t="shared" si="38"/>
        <v>0.25593228553624592</v>
      </c>
      <c r="U140" s="38">
        <f t="shared" si="39"/>
        <v>-0.95600643190720624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3042838</v>
      </c>
      <c r="E141" s="33">
        <v>3042838</v>
      </c>
      <c r="F141" s="33">
        <v>1036362</v>
      </c>
      <c r="G141" s="38">
        <f t="shared" si="32"/>
        <v>0.34059059338683162</v>
      </c>
      <c r="H141" s="33">
        <v>881675</v>
      </c>
      <c r="I141" s="38">
        <f t="shared" si="33"/>
        <v>0.28975417028445155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1918037</v>
      </c>
      <c r="O141" s="38">
        <f t="shared" si="37"/>
        <v>0.63034476367128323</v>
      </c>
      <c r="P141" s="33">
        <v>1827211</v>
      </c>
      <c r="Q141" s="33">
        <v>2913221</v>
      </c>
      <c r="R141" s="33">
        <v>2913221</v>
      </c>
      <c r="S141" s="33">
        <v>824665</v>
      </c>
      <c r="T141" s="38">
        <f t="shared" si="38"/>
        <v>0.28307670444501121</v>
      </c>
      <c r="U141" s="38">
        <f t="shared" si="39"/>
        <v>-0.51747499330947555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2076505</v>
      </c>
      <c r="E142" s="33">
        <v>2076505</v>
      </c>
      <c r="F142" s="33">
        <v>15604</v>
      </c>
      <c r="G142" s="38">
        <f t="shared" si="32"/>
        <v>7.5145496880575776E-3</v>
      </c>
      <c r="H142" s="33">
        <v>6695</v>
      </c>
      <c r="I142" s="38">
        <f t="shared" si="33"/>
        <v>3.2241675315012484E-3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22299</v>
      </c>
      <c r="O142" s="38">
        <f t="shared" si="37"/>
        <v>1.0738717219558826E-2</v>
      </c>
      <c r="P142" s="33">
        <v>60153</v>
      </c>
      <c r="Q142" s="33">
        <v>1907000</v>
      </c>
      <c r="R142" s="33">
        <v>1907000</v>
      </c>
      <c r="S142" s="33">
        <v>25014</v>
      </c>
      <c r="T142" s="38">
        <f t="shared" si="38"/>
        <v>1.3116937598321972E-2</v>
      </c>
      <c r="U142" s="38">
        <f t="shared" si="39"/>
        <v>-0.88870048044154071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1911000</v>
      </c>
      <c r="E143" s="33">
        <v>1911000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1911000</v>
      </c>
      <c r="R143" s="33">
        <v>1911000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55096979</v>
      </c>
      <c r="E144" s="34">
        <f>SUM(E138:E143)</f>
        <v>55096979</v>
      </c>
      <c r="F144" s="34">
        <f>SUM(F138:F143)</f>
        <v>22053491</v>
      </c>
      <c r="G144" s="39">
        <f t="shared" si="32"/>
        <v>0.4002667913970383</v>
      </c>
      <c r="H144" s="34">
        <f>SUM(H138:H143)</f>
        <v>12094034</v>
      </c>
      <c r="I144" s="39">
        <f t="shared" si="33"/>
        <v>0.21950448499181779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34147525</v>
      </c>
      <c r="O144" s="39">
        <f t="shared" si="37"/>
        <v>0.6197712763888561</v>
      </c>
      <c r="P144" s="34">
        <f>SUM(P138:P143)</f>
        <v>26934888</v>
      </c>
      <c r="Q144" s="34">
        <f>SUM(Q138:Q143)</f>
        <v>55912507</v>
      </c>
      <c r="R144" s="34">
        <f>SUM(R138:R143)</f>
        <v>55912507</v>
      </c>
      <c r="S144" s="34">
        <f>SUM(S138:S143)</f>
        <v>20102162</v>
      </c>
      <c r="T144" s="39">
        <f t="shared" si="38"/>
        <v>0.35952889753271122</v>
      </c>
      <c r="U144" s="39">
        <f t="shared" si="39"/>
        <v>-0.55099000226026562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2849654</v>
      </c>
      <c r="E145" s="33">
        <v>2849654</v>
      </c>
      <c r="F145" s="33">
        <v>864405</v>
      </c>
      <c r="G145" s="38">
        <f t="shared" si="32"/>
        <v>0.30333682615503499</v>
      </c>
      <c r="H145" s="33">
        <v>960106</v>
      </c>
      <c r="I145" s="38">
        <f t="shared" si="33"/>
        <v>0.33692020154025715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1824511</v>
      </c>
      <c r="O145" s="38">
        <f t="shared" si="37"/>
        <v>0.64025702769529214</v>
      </c>
      <c r="P145" s="33">
        <v>1807334</v>
      </c>
      <c r="Q145" s="33">
        <v>2695078</v>
      </c>
      <c r="R145" s="33">
        <v>2695078</v>
      </c>
      <c r="S145" s="33">
        <v>1026473</v>
      </c>
      <c r="T145" s="38">
        <f t="shared" si="38"/>
        <v>0.38086949617042626</v>
      </c>
      <c r="U145" s="38">
        <f t="shared" si="39"/>
        <v>-0.46877223579039629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78000000</v>
      </c>
      <c r="E146" s="33">
        <v>78000000</v>
      </c>
      <c r="F146" s="33">
        <v>4702</v>
      </c>
      <c r="G146" s="38">
        <f t="shared" si="32"/>
        <v>6.0282051282051281E-5</v>
      </c>
      <c r="H146" s="33">
        <v>8695</v>
      </c>
      <c r="I146" s="38">
        <f t="shared" si="33"/>
        <v>1.1147435897435897E-4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13397</v>
      </c>
      <c r="O146" s="38">
        <f t="shared" si="37"/>
        <v>1.7175641025641026E-4</v>
      </c>
      <c r="P146" s="33">
        <v>6473</v>
      </c>
      <c r="Q146" s="33">
        <v>905000</v>
      </c>
      <c r="R146" s="33">
        <v>905000</v>
      </c>
      <c r="S146" s="33">
        <v>2304</v>
      </c>
      <c r="T146" s="38">
        <f t="shared" si="38"/>
        <v>2.5458563535911602E-3</v>
      </c>
      <c r="U146" s="38">
        <f t="shared" si="39"/>
        <v>0.34327205314382825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35661000</v>
      </c>
      <c r="E147" s="33">
        <v>35661000</v>
      </c>
      <c r="F147" s="33">
        <v>220309</v>
      </c>
      <c r="G147" s="38">
        <f t="shared" si="32"/>
        <v>6.177869381116626E-3</v>
      </c>
      <c r="H147" s="33">
        <v>39881356</v>
      </c>
      <c r="I147" s="38">
        <f t="shared" si="33"/>
        <v>1.1183465410392306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40101665</v>
      </c>
      <c r="O147" s="38">
        <f t="shared" si="37"/>
        <v>1.1245244104203471</v>
      </c>
      <c r="P147" s="33">
        <v>34342170</v>
      </c>
      <c r="Q147" s="33">
        <v>50570000</v>
      </c>
      <c r="R147" s="33">
        <v>50570000</v>
      </c>
      <c r="S147" s="33">
        <v>32930711</v>
      </c>
      <c r="T147" s="38">
        <f t="shared" si="38"/>
        <v>0.65119064662843584</v>
      </c>
      <c r="U147" s="38">
        <f t="shared" si="39"/>
        <v>0.16129400093238133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2819967</v>
      </c>
      <c r="E148" s="33">
        <v>2819967</v>
      </c>
      <c r="F148" s="33">
        <v>5294</v>
      </c>
      <c r="G148" s="38">
        <f t="shared" si="32"/>
        <v>1.8773269332584388E-3</v>
      </c>
      <c r="H148" s="33">
        <v>1631</v>
      </c>
      <c r="I148" s="38">
        <f t="shared" si="33"/>
        <v>5.7837556255090929E-4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6925</v>
      </c>
      <c r="O148" s="38">
        <f t="shared" si="37"/>
        <v>2.4557024958093482E-3</v>
      </c>
      <c r="P148" s="33">
        <v>1788</v>
      </c>
      <c r="Q148" s="33">
        <v>2759584</v>
      </c>
      <c r="R148" s="33">
        <v>2759584</v>
      </c>
      <c r="S148" s="33">
        <v>624</v>
      </c>
      <c r="T148" s="38">
        <f t="shared" si="38"/>
        <v>2.2612103853334416E-4</v>
      </c>
      <c r="U148" s="38">
        <f t="shared" si="39"/>
        <v>-8.7807606263982096E-2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119330621</v>
      </c>
      <c r="E150" s="34">
        <f>SUM(E145:E149)</f>
        <v>119330621</v>
      </c>
      <c r="F150" s="34">
        <f>SUM(F145:F149)</f>
        <v>1094710</v>
      </c>
      <c r="G150" s="39">
        <f t="shared" si="32"/>
        <v>9.1737559967948207E-3</v>
      </c>
      <c r="H150" s="34">
        <f>SUM(H145:H149)</f>
        <v>40851788</v>
      </c>
      <c r="I150" s="39">
        <f t="shared" si="33"/>
        <v>0.34234120008476282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41946498</v>
      </c>
      <c r="O150" s="39">
        <f t="shared" si="37"/>
        <v>0.35151495608155764</v>
      </c>
      <c r="P150" s="34">
        <f>SUM(P145:P149)</f>
        <v>36157765</v>
      </c>
      <c r="Q150" s="34">
        <f>SUM(Q145:Q149)</f>
        <v>56929662</v>
      </c>
      <c r="R150" s="34">
        <f>SUM(R145:R149)</f>
        <v>56929662</v>
      </c>
      <c r="S150" s="34">
        <f>SUM(S145:S149)</f>
        <v>33960112</v>
      </c>
      <c r="T150" s="39">
        <f t="shared" si="38"/>
        <v>0.59652755359763066</v>
      </c>
      <c r="U150" s="39">
        <f t="shared" si="39"/>
        <v>0.12982060699824771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3037000</v>
      </c>
      <c r="E151" s="33">
        <v>3037000</v>
      </c>
      <c r="F151" s="33">
        <v>764208</v>
      </c>
      <c r="G151" s="38">
        <f t="shared" si="32"/>
        <v>0.25163253210405007</v>
      </c>
      <c r="H151" s="33">
        <v>1103731</v>
      </c>
      <c r="I151" s="38">
        <f t="shared" si="33"/>
        <v>0.36342805400065853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1867939</v>
      </c>
      <c r="O151" s="38">
        <f t="shared" si="37"/>
        <v>0.6150605861047086</v>
      </c>
      <c r="P151" s="33">
        <v>1693273</v>
      </c>
      <c r="Q151" s="33">
        <v>2898000</v>
      </c>
      <c r="R151" s="33">
        <v>2898000</v>
      </c>
      <c r="S151" s="33">
        <v>860903</v>
      </c>
      <c r="T151" s="38">
        <f t="shared" si="38"/>
        <v>0.29706797791580403</v>
      </c>
      <c r="U151" s="38">
        <f t="shared" si="39"/>
        <v>-0.34816712957686091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17946200</v>
      </c>
      <c r="E152" s="33">
        <v>17946200</v>
      </c>
      <c r="F152" s="33">
        <v>1582490</v>
      </c>
      <c r="G152" s="38">
        <f t="shared" si="32"/>
        <v>8.8179670348040251E-2</v>
      </c>
      <c r="H152" s="33">
        <v>10655878</v>
      </c>
      <c r="I152" s="38">
        <f t="shared" si="33"/>
        <v>0.59376792858655314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12238368</v>
      </c>
      <c r="O152" s="38">
        <f t="shared" si="37"/>
        <v>0.68194759893459345</v>
      </c>
      <c r="P152" s="33">
        <v>11445573</v>
      </c>
      <c r="Q152" s="33">
        <v>17444900</v>
      </c>
      <c r="R152" s="33">
        <v>17444900</v>
      </c>
      <c r="S152" s="33">
        <v>10744570</v>
      </c>
      <c r="T152" s="38">
        <f t="shared" si="38"/>
        <v>0.61591467993510995</v>
      </c>
      <c r="U152" s="38">
        <f t="shared" si="39"/>
        <v>-6.8995671951067927E-2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9229260</v>
      </c>
      <c r="E153" s="33">
        <v>9229260</v>
      </c>
      <c r="F153" s="33">
        <v>89757</v>
      </c>
      <c r="G153" s="38">
        <f t="shared" si="32"/>
        <v>9.7252650808407181E-3</v>
      </c>
      <c r="H153" s="33">
        <v>5289572</v>
      </c>
      <c r="I153" s="38">
        <f t="shared" si="33"/>
        <v>0.57313067353178915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5379329</v>
      </c>
      <c r="O153" s="38">
        <f t="shared" si="37"/>
        <v>0.58285593861262985</v>
      </c>
      <c r="P153" s="33">
        <v>5114442</v>
      </c>
      <c r="Q153" s="33">
        <v>8316840</v>
      </c>
      <c r="R153" s="33">
        <v>8316840</v>
      </c>
      <c r="S153" s="33">
        <v>5074292</v>
      </c>
      <c r="T153" s="38">
        <f t="shared" si="38"/>
        <v>0.61012259463931007</v>
      </c>
      <c r="U153" s="38">
        <f t="shared" si="39"/>
        <v>3.4242249692146176E-2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1197009</v>
      </c>
      <c r="E154" s="33">
        <v>1197009</v>
      </c>
      <c r="F154" s="33">
        <v>407699</v>
      </c>
      <c r="G154" s="38">
        <f t="shared" si="32"/>
        <v>0.34059810744948449</v>
      </c>
      <c r="H154" s="33">
        <v>394091</v>
      </c>
      <c r="I154" s="38">
        <f t="shared" si="33"/>
        <v>0.3292297718730603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801790</v>
      </c>
      <c r="O154" s="38">
        <f t="shared" si="37"/>
        <v>0.66982787932254473</v>
      </c>
      <c r="P154" s="33">
        <v>1434958</v>
      </c>
      <c r="Q154" s="33">
        <v>1895064</v>
      </c>
      <c r="R154" s="33">
        <v>1895064</v>
      </c>
      <c r="S154" s="33">
        <v>386760</v>
      </c>
      <c r="T154" s="38">
        <f t="shared" si="38"/>
        <v>0.20408809412241485</v>
      </c>
      <c r="U154" s="38">
        <f t="shared" si="39"/>
        <v>-0.72536408731126623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3552000</v>
      </c>
      <c r="E155" s="33">
        <v>3552000</v>
      </c>
      <c r="F155" s="33">
        <v>78840</v>
      </c>
      <c r="G155" s="38">
        <f t="shared" si="32"/>
        <v>2.2195945945945945E-2</v>
      </c>
      <c r="H155" s="33">
        <v>34083</v>
      </c>
      <c r="I155" s="38">
        <f t="shared" si="33"/>
        <v>9.5954391891891894E-3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112923</v>
      </c>
      <c r="O155" s="38">
        <f t="shared" si="37"/>
        <v>3.1791385135135138E-2</v>
      </c>
      <c r="P155" s="33">
        <v>43639</v>
      </c>
      <c r="Q155" s="33">
        <v>4244000</v>
      </c>
      <c r="R155" s="33">
        <v>4244000</v>
      </c>
      <c r="S155" s="33">
        <v>34671</v>
      </c>
      <c r="T155" s="38">
        <f t="shared" si="38"/>
        <v>8.1694156456173419E-3</v>
      </c>
      <c r="U155" s="38">
        <f t="shared" si="39"/>
        <v>-0.21897843671944817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427979</v>
      </c>
      <c r="E156" s="33">
        <v>427979</v>
      </c>
      <c r="F156" s="33">
        <v>105079</v>
      </c>
      <c r="G156" s="38">
        <f t="shared" si="32"/>
        <v>0.24552372896801011</v>
      </c>
      <c r="H156" s="33">
        <v>112678</v>
      </c>
      <c r="I156" s="38">
        <f t="shared" si="33"/>
        <v>0.26327927304844395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217757</v>
      </c>
      <c r="O156" s="38">
        <f t="shared" si="37"/>
        <v>0.50880300201645412</v>
      </c>
      <c r="P156" s="33">
        <v>220899</v>
      </c>
      <c r="Q156" s="33">
        <v>339200</v>
      </c>
      <c r="R156" s="33">
        <v>339200</v>
      </c>
      <c r="S156" s="33">
        <v>99559</v>
      </c>
      <c r="T156" s="38">
        <f t="shared" si="38"/>
        <v>0.29351120283018867</v>
      </c>
      <c r="U156" s="38">
        <f t="shared" si="39"/>
        <v>-0.48991167909316025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35389448</v>
      </c>
      <c r="E157" s="34">
        <f>SUM(E151:E156)</f>
        <v>35389448</v>
      </c>
      <c r="F157" s="34">
        <f>SUM(F151:F156)</f>
        <v>3028073</v>
      </c>
      <c r="G157" s="39">
        <f t="shared" si="32"/>
        <v>8.556429023702207E-2</v>
      </c>
      <c r="H157" s="34">
        <f>SUM(H151:H156)</f>
        <v>17590033</v>
      </c>
      <c r="I157" s="39">
        <f t="shared" si="33"/>
        <v>0.49704174532476458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20618106</v>
      </c>
      <c r="O157" s="39">
        <f t="shared" si="37"/>
        <v>0.58260603556178669</v>
      </c>
      <c r="P157" s="34">
        <f>SUM(P151:P156)</f>
        <v>19952784</v>
      </c>
      <c r="Q157" s="34">
        <f>SUM(Q151:Q156)</f>
        <v>35138004</v>
      </c>
      <c r="R157" s="34">
        <f>SUM(R151:R156)</f>
        <v>35138004</v>
      </c>
      <c r="S157" s="34">
        <f>SUM(S151:S156)</f>
        <v>17200755</v>
      </c>
      <c r="T157" s="39">
        <f t="shared" si="38"/>
        <v>0.48951997956400711</v>
      </c>
      <c r="U157" s="39">
        <f t="shared" si="39"/>
        <v>-0.11841710911118974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3194000</v>
      </c>
      <c r="E158" s="33">
        <v>3194000</v>
      </c>
      <c r="F158" s="33">
        <v>654299</v>
      </c>
      <c r="G158" s="38">
        <f t="shared" si="32"/>
        <v>0.20485253600500938</v>
      </c>
      <c r="H158" s="33">
        <v>721340</v>
      </c>
      <c r="I158" s="38">
        <f t="shared" si="33"/>
        <v>0.22584220413274891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1375639</v>
      </c>
      <c r="O158" s="38">
        <f t="shared" si="37"/>
        <v>0.43069474013775827</v>
      </c>
      <c r="P158" s="33">
        <v>83279408</v>
      </c>
      <c r="Q158" s="33">
        <v>4366461</v>
      </c>
      <c r="R158" s="33">
        <v>4366461</v>
      </c>
      <c r="S158" s="33">
        <v>376478</v>
      </c>
      <c r="T158" s="38">
        <f t="shared" si="38"/>
        <v>8.6220396792734438E-2</v>
      </c>
      <c r="U158" s="38">
        <f t="shared" si="39"/>
        <v>-0.99133831498898262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18868176</v>
      </c>
      <c r="E159" s="33">
        <v>18868176</v>
      </c>
      <c r="F159" s="33">
        <v>5870588</v>
      </c>
      <c r="G159" s="38">
        <f t="shared" si="32"/>
        <v>0.31113701716583519</v>
      </c>
      <c r="H159" s="33">
        <v>2724697</v>
      </c>
      <c r="I159" s="38">
        <f t="shared" si="33"/>
        <v>0.14440701634328618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8595285</v>
      </c>
      <c r="O159" s="38">
        <f t="shared" si="37"/>
        <v>0.45554403350912137</v>
      </c>
      <c r="P159" s="33">
        <v>9803610</v>
      </c>
      <c r="Q159" s="33">
        <v>19528416</v>
      </c>
      <c r="R159" s="33">
        <v>19528416</v>
      </c>
      <c r="S159" s="33">
        <v>3685561</v>
      </c>
      <c r="T159" s="38">
        <f t="shared" si="38"/>
        <v>0.18872810779942417</v>
      </c>
      <c r="U159" s="38">
        <f t="shared" si="39"/>
        <v>-0.72207207345049418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1910000</v>
      </c>
      <c r="E160" s="33">
        <v>1910000</v>
      </c>
      <c r="F160" s="33">
        <v>556409</v>
      </c>
      <c r="G160" s="38">
        <f t="shared" si="32"/>
        <v>0.29131361256544502</v>
      </c>
      <c r="H160" s="33">
        <v>704922</v>
      </c>
      <c r="I160" s="38">
        <f t="shared" si="33"/>
        <v>0.36906910994764397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1261331</v>
      </c>
      <c r="O160" s="38">
        <f t="shared" si="37"/>
        <v>0.66038272251308905</v>
      </c>
      <c r="P160" s="33">
        <v>1348311</v>
      </c>
      <c r="Q160" s="33">
        <v>2561000</v>
      </c>
      <c r="R160" s="33">
        <v>2561000</v>
      </c>
      <c r="S160" s="33">
        <v>791659</v>
      </c>
      <c r="T160" s="38">
        <f t="shared" si="38"/>
        <v>0.30912104646622413</v>
      </c>
      <c r="U160" s="38">
        <f t="shared" si="39"/>
        <v>-0.47718145146038271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4440715</v>
      </c>
      <c r="E161" s="33">
        <v>4440715</v>
      </c>
      <c r="F161" s="33">
        <v>1315248</v>
      </c>
      <c r="G161" s="38">
        <f t="shared" si="32"/>
        <v>0.29617933148152942</v>
      </c>
      <c r="H161" s="33">
        <v>458370</v>
      </c>
      <c r="I161" s="38">
        <f t="shared" si="33"/>
        <v>0.10321986436868838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1773618</v>
      </c>
      <c r="O161" s="38">
        <f t="shared" si="37"/>
        <v>0.39939919585021783</v>
      </c>
      <c r="P161" s="33">
        <v>2910301</v>
      </c>
      <c r="Q161" s="33">
        <v>1918900</v>
      </c>
      <c r="R161" s="33">
        <v>1918900</v>
      </c>
      <c r="S161" s="33">
        <v>682520</v>
      </c>
      <c r="T161" s="38">
        <f t="shared" si="38"/>
        <v>0.35568294335296263</v>
      </c>
      <c r="U161" s="38">
        <f t="shared" si="39"/>
        <v>-0.84250082723402153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19828974</v>
      </c>
      <c r="E162" s="33">
        <v>19828974</v>
      </c>
      <c r="F162" s="33">
        <v>8262061</v>
      </c>
      <c r="G162" s="38">
        <f t="shared" si="32"/>
        <v>0.4166660867072598</v>
      </c>
      <c r="H162" s="33">
        <v>6609669</v>
      </c>
      <c r="I162" s="38">
        <f t="shared" si="33"/>
        <v>0.33333388807711384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14871730</v>
      </c>
      <c r="O162" s="38">
        <f t="shared" si="37"/>
        <v>0.74999997478437364</v>
      </c>
      <c r="P162" s="33">
        <v>8425552</v>
      </c>
      <c r="Q162" s="33">
        <v>18723468</v>
      </c>
      <c r="R162" s="33">
        <v>18723468</v>
      </c>
      <c r="S162" s="33">
        <v>0</v>
      </c>
      <c r="T162" s="38">
        <f t="shared" si="38"/>
        <v>0</v>
      </c>
      <c r="U162" s="38">
        <f t="shared" si="39"/>
        <v>-0.21552095340459587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48241865</v>
      </c>
      <c r="E163" s="34">
        <f>SUM(E158:E162)</f>
        <v>48241865</v>
      </c>
      <c r="F163" s="34">
        <f>SUM(F158:F162)</f>
        <v>16658605</v>
      </c>
      <c r="G163" s="39">
        <f t="shared" si="32"/>
        <v>0.34531428252203766</v>
      </c>
      <c r="H163" s="34">
        <f>SUM(H158:H162)</f>
        <v>11218998</v>
      </c>
      <c r="I163" s="39">
        <f t="shared" si="33"/>
        <v>0.23255730266647029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27877603</v>
      </c>
      <c r="O163" s="39">
        <f t="shared" si="37"/>
        <v>0.5778715851885079</v>
      </c>
      <c r="P163" s="34">
        <f>SUM(P158:P162)</f>
        <v>105767182</v>
      </c>
      <c r="Q163" s="34">
        <f>SUM(Q158:Q162)</f>
        <v>47098245</v>
      </c>
      <c r="R163" s="34">
        <f>SUM(R158:R162)</f>
        <v>47098245</v>
      </c>
      <c r="S163" s="34">
        <f>SUM(S158:S162)</f>
        <v>5536218</v>
      </c>
      <c r="T163" s="39">
        <f t="shared" si="38"/>
        <v>0.11754616334430296</v>
      </c>
      <c r="U163" s="39">
        <f t="shared" si="39"/>
        <v>-0.89392741880936188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4784370</v>
      </c>
      <c r="E164" s="33">
        <v>4784370</v>
      </c>
      <c r="F164" s="33">
        <v>377022</v>
      </c>
      <c r="G164" s="38">
        <f t="shared" si="32"/>
        <v>7.8802851786128586E-2</v>
      </c>
      <c r="H164" s="33">
        <v>1104314</v>
      </c>
      <c r="I164" s="38">
        <f t="shared" si="33"/>
        <v>0.23081701457036141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1481336</v>
      </c>
      <c r="O164" s="38">
        <f t="shared" si="37"/>
        <v>0.30961986635648997</v>
      </c>
      <c r="P164" s="33">
        <v>780585</v>
      </c>
      <c r="Q164" s="33">
        <v>3951448</v>
      </c>
      <c r="R164" s="33">
        <v>3951448</v>
      </c>
      <c r="S164" s="33">
        <v>522028</v>
      </c>
      <c r="T164" s="38">
        <f t="shared" si="38"/>
        <v>0.13211055795242654</v>
      </c>
      <c r="U164" s="38">
        <f t="shared" si="39"/>
        <v>0.41472613488601495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4231144</v>
      </c>
      <c r="E165" s="33">
        <v>4231144</v>
      </c>
      <c r="F165" s="33">
        <v>663499</v>
      </c>
      <c r="G165" s="38">
        <f t="shared" si="32"/>
        <v>0.15681314557008696</v>
      </c>
      <c r="H165" s="33">
        <v>1095488</v>
      </c>
      <c r="I165" s="38">
        <f t="shared" si="33"/>
        <v>0.25891059250169696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1758987</v>
      </c>
      <c r="O165" s="38">
        <f t="shared" si="37"/>
        <v>0.41572373807178392</v>
      </c>
      <c r="P165" s="33">
        <v>2198945</v>
      </c>
      <c r="Q165" s="33">
        <v>4272416</v>
      </c>
      <c r="R165" s="33">
        <v>4272416</v>
      </c>
      <c r="S165" s="33">
        <v>1524243</v>
      </c>
      <c r="T165" s="38">
        <f t="shared" si="38"/>
        <v>0.35676371402035756</v>
      </c>
      <c r="U165" s="38">
        <f t="shared" si="39"/>
        <v>-0.50181200530254277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23401700</v>
      </c>
      <c r="E166" s="33">
        <v>23401700</v>
      </c>
      <c r="F166" s="33">
        <v>8830416</v>
      </c>
      <c r="G166" s="38">
        <f t="shared" si="32"/>
        <v>0.37734079148096078</v>
      </c>
      <c r="H166" s="33">
        <v>8777541</v>
      </c>
      <c r="I166" s="38">
        <f t="shared" si="33"/>
        <v>0.37508134024451217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17607957</v>
      </c>
      <c r="O166" s="38">
        <f t="shared" si="37"/>
        <v>0.7524221317254729</v>
      </c>
      <c r="P166" s="33">
        <v>19345459</v>
      </c>
      <c r="Q166" s="33">
        <v>22570000</v>
      </c>
      <c r="R166" s="33">
        <v>22570000</v>
      </c>
      <c r="S166" s="33">
        <v>9432987</v>
      </c>
      <c r="T166" s="38">
        <f t="shared" si="38"/>
        <v>0.41794359769605671</v>
      </c>
      <c r="U166" s="38">
        <f t="shared" si="39"/>
        <v>-0.5462738309801799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3972908</v>
      </c>
      <c r="E167" s="33">
        <v>3972908</v>
      </c>
      <c r="F167" s="33">
        <v>652</v>
      </c>
      <c r="G167" s="38">
        <f t="shared" si="32"/>
        <v>1.6411152737491028E-4</v>
      </c>
      <c r="H167" s="33">
        <v>2655230</v>
      </c>
      <c r="I167" s="38">
        <f t="shared" si="33"/>
        <v>0.66833412704245854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2655882</v>
      </c>
      <c r="O167" s="38">
        <f t="shared" si="37"/>
        <v>0.66849823856983348</v>
      </c>
      <c r="P167" s="33">
        <v>2120753</v>
      </c>
      <c r="Q167" s="33">
        <v>3803874</v>
      </c>
      <c r="R167" s="33">
        <v>3803874</v>
      </c>
      <c r="S167" s="33">
        <v>2120753</v>
      </c>
      <c r="T167" s="38">
        <f t="shared" si="38"/>
        <v>0.55752451316736573</v>
      </c>
      <c r="U167" s="38">
        <f t="shared" si="39"/>
        <v>0.25202227699312463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36390122</v>
      </c>
      <c r="E169" s="34">
        <f>SUM(E164:E168)</f>
        <v>36390122</v>
      </c>
      <c r="F169" s="34">
        <f>SUM(F164:F168)</f>
        <v>9871589</v>
      </c>
      <c r="G169" s="39">
        <f t="shared" si="32"/>
        <v>0.27127111582643226</v>
      </c>
      <c r="H169" s="34">
        <f>SUM(H164:H168)</f>
        <v>13632573</v>
      </c>
      <c r="I169" s="39">
        <f t="shared" si="33"/>
        <v>0.37462289903837093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23504162</v>
      </c>
      <c r="O169" s="39">
        <f t="shared" si="37"/>
        <v>0.64589401486480313</v>
      </c>
      <c r="P169" s="34">
        <f>SUM(P164:P168)</f>
        <v>24445742</v>
      </c>
      <c r="Q169" s="34">
        <f>SUM(Q164:Q168)</f>
        <v>34597738</v>
      </c>
      <c r="R169" s="34">
        <f>SUM(R164:R168)</f>
        <v>34597738</v>
      </c>
      <c r="S169" s="34">
        <f>SUM(S164:S168)</f>
        <v>13600011</v>
      </c>
      <c r="T169" s="39">
        <f t="shared" si="38"/>
        <v>0.39308960025074474</v>
      </c>
      <c r="U169" s="39">
        <f t="shared" si="39"/>
        <v>-0.44233343377345635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637200076</v>
      </c>
      <c r="E170" s="34">
        <f>SUM(E105,E107:E111,E113:E120,E122:E125,E127:E131,E133:E136,E138:E143,E145:E149,E151:E156,E158:E162,E164:E168)</f>
        <v>639261076</v>
      </c>
      <c r="F170" s="34">
        <f>SUM(F105,F107:F111,F113:F120,F122:F125,F127:F131,F133:F136,F138:F143,F145:F149,F151:F156,F158:F162,F164:F168)</f>
        <v>91897233</v>
      </c>
      <c r="G170" s="39">
        <f t="shared" si="32"/>
        <v>0.14422037357070247</v>
      </c>
      <c r="H170" s="34">
        <f>SUM(H105,H107:H111,H113:H120,H122:H125,H127:H131,H133:H136,H138:H143,H145:H149,H151:H156,H158:H162,H164:H168)</f>
        <v>256808254</v>
      </c>
      <c r="I170" s="39">
        <f t="shared" si="33"/>
        <v>0.40302608815131402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348705487</v>
      </c>
      <c r="O170" s="39">
        <f t="shared" si="37"/>
        <v>0.54724646172201652</v>
      </c>
      <c r="P170" s="34">
        <f>SUM(P105,P107:P111,P113:P120,P122:P125,P127:P131,P133:P136,P138:P143,P145:P149,P151:P156,P158:P162,P164:P168)</f>
        <v>413511244</v>
      </c>
      <c r="Q170" s="34">
        <f>SUM(Q105,Q107:Q111,Q113:Q120,Q122:Q125,Q127:Q131,Q133:Q136,Q138:Q143,Q145:Q149,Q151:Q156,Q158:Q162,Q164:Q168)</f>
        <v>689127287</v>
      </c>
      <c r="R170" s="34">
        <f>SUM(R105,R107:R111,R113:R120,R122:R125,R127:R131,R133:R136,R138:R143,R145:R149,R151:R156,R158:R162,R164:R168)</f>
        <v>689127287</v>
      </c>
      <c r="S170" s="34">
        <f>SUM(S105,S107:S111,S113:S120,S122:S125,S127:S131,S133:S136,S138:S143,S145:S149,S151:S156,S158:S162,S164:S168)</f>
        <v>198972875</v>
      </c>
      <c r="T170" s="39">
        <f t="shared" si="38"/>
        <v>0.28873167374665282</v>
      </c>
      <c r="U170" s="39">
        <f t="shared" si="39"/>
        <v>-0.37895702299210032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743926</v>
      </c>
      <c r="E173" s="33">
        <v>743926</v>
      </c>
      <c r="F173" s="33">
        <v>113150</v>
      </c>
      <c r="G173" s="38">
        <f t="shared" ref="G173:G205" si="40">IF(($D173     =0),0,($F173     /$D173     ))</f>
        <v>0.15209846140610761</v>
      </c>
      <c r="H173" s="33">
        <v>89707</v>
      </c>
      <c r="I173" s="38">
        <f t="shared" ref="I173:I205" si="41">IF(($D173     =0),0,($H173     /$D173     ))</f>
        <v>0.12058591849189301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202857</v>
      </c>
      <c r="O173" s="38">
        <f t="shared" ref="O173:O205" si="45">IF(($D173     =0),0,($N173     /$D173     ))</f>
        <v>0.2726843798980006</v>
      </c>
      <c r="P173" s="33">
        <v>178826</v>
      </c>
      <c r="Q173" s="33">
        <v>387206</v>
      </c>
      <c r="R173" s="33">
        <v>387206</v>
      </c>
      <c r="S173" s="33">
        <v>82651</v>
      </c>
      <c r="T173" s="38">
        <f t="shared" ref="T173:T205" si="46">IF(($Q173     =0),0,($S173     /$Q173     ))</f>
        <v>0.21345485348884058</v>
      </c>
      <c r="U173" s="38">
        <f t="shared" ref="U173:U205" si="47">IF(($P173     =0),0,(($H173     /$P173     )-1))</f>
        <v>-0.49835594376656633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85775</v>
      </c>
      <c r="E174" s="33">
        <v>85775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56136</v>
      </c>
      <c r="E175" s="33">
        <v>56136</v>
      </c>
      <c r="F175" s="33">
        <v>2480</v>
      </c>
      <c r="G175" s="38">
        <f t="shared" si="40"/>
        <v>4.4178423827846661E-2</v>
      </c>
      <c r="H175" s="33">
        <v>8061</v>
      </c>
      <c r="I175" s="38">
        <f t="shared" si="41"/>
        <v>0.14359769132107739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10541</v>
      </c>
      <c r="O175" s="38">
        <f t="shared" si="45"/>
        <v>0.18777611514892403</v>
      </c>
      <c r="P175" s="33">
        <v>3080</v>
      </c>
      <c r="Q175" s="33">
        <v>56136</v>
      </c>
      <c r="R175" s="33">
        <v>56136</v>
      </c>
      <c r="S175" s="33">
        <v>2853</v>
      </c>
      <c r="T175" s="38">
        <f t="shared" si="46"/>
        <v>5.0823001282599402E-2</v>
      </c>
      <c r="U175" s="38">
        <f t="shared" si="47"/>
        <v>1.6172077922077923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438402</v>
      </c>
      <c r="E176" s="33">
        <v>438402</v>
      </c>
      <c r="F176" s="33">
        <v>62544</v>
      </c>
      <c r="G176" s="38">
        <f t="shared" si="40"/>
        <v>0.14266358273912985</v>
      </c>
      <c r="H176" s="33">
        <v>56495</v>
      </c>
      <c r="I176" s="38">
        <f t="shared" si="41"/>
        <v>0.12886574422561942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119039</v>
      </c>
      <c r="O176" s="38">
        <f t="shared" si="45"/>
        <v>0.27152932696474924</v>
      </c>
      <c r="P176" s="33">
        <v>101243</v>
      </c>
      <c r="Q176" s="33">
        <v>325057</v>
      </c>
      <c r="R176" s="33">
        <v>325057</v>
      </c>
      <c r="S176" s="33">
        <v>59067</v>
      </c>
      <c r="T176" s="38">
        <f t="shared" si="46"/>
        <v>0.18171274576458898</v>
      </c>
      <c r="U176" s="38">
        <f t="shared" si="47"/>
        <v>-0.44198611262013177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464262</v>
      </c>
      <c r="E177" s="33">
        <v>464262</v>
      </c>
      <c r="F177" s="33">
        <v>8541</v>
      </c>
      <c r="G177" s="38">
        <f t="shared" si="40"/>
        <v>1.8396939659071816E-2</v>
      </c>
      <c r="H177" s="33">
        <v>11461</v>
      </c>
      <c r="I177" s="38">
        <f t="shared" si="41"/>
        <v>2.468649167926731E-2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20002</v>
      </c>
      <c r="O177" s="38">
        <f t="shared" si="45"/>
        <v>4.3083431338339126E-2</v>
      </c>
      <c r="P177" s="33">
        <v>14813</v>
      </c>
      <c r="Q177" s="33">
        <v>414274</v>
      </c>
      <c r="R177" s="33">
        <v>414274</v>
      </c>
      <c r="S177" s="33">
        <v>5763</v>
      </c>
      <c r="T177" s="38">
        <f t="shared" si="46"/>
        <v>1.3911083003036638E-2</v>
      </c>
      <c r="U177" s="38">
        <f t="shared" si="47"/>
        <v>-0.22628772024573007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1788501</v>
      </c>
      <c r="E179" s="34">
        <f>SUM(E173:E178)</f>
        <v>1788501</v>
      </c>
      <c r="F179" s="34">
        <f>SUM(F173:F178)</f>
        <v>186715</v>
      </c>
      <c r="G179" s="39">
        <f t="shared" si="40"/>
        <v>0.10439748146632291</v>
      </c>
      <c r="H179" s="34">
        <f>SUM(H173:H178)</f>
        <v>165724</v>
      </c>
      <c r="I179" s="39">
        <f t="shared" si="41"/>
        <v>9.2660837203893093E-2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352439</v>
      </c>
      <c r="O179" s="39">
        <f t="shared" si="45"/>
        <v>0.197058318670216</v>
      </c>
      <c r="P179" s="34">
        <f>SUM(P173:P178)</f>
        <v>297962</v>
      </c>
      <c r="Q179" s="34">
        <f>SUM(Q173:Q178)</f>
        <v>1182673</v>
      </c>
      <c r="R179" s="34">
        <f>SUM(R173:R178)</f>
        <v>1182673</v>
      </c>
      <c r="S179" s="34">
        <f>SUM(S173:S178)</f>
        <v>150334</v>
      </c>
      <c r="T179" s="39">
        <f t="shared" si="46"/>
        <v>0.1271137499545521</v>
      </c>
      <c r="U179" s="39">
        <f t="shared" si="47"/>
        <v>-0.4438082708533303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328328</v>
      </c>
      <c r="E180" s="33">
        <v>328328</v>
      </c>
      <c r="F180" s="33">
        <v>91223</v>
      </c>
      <c r="G180" s="38">
        <f t="shared" si="40"/>
        <v>0.27784106137764675</v>
      </c>
      <c r="H180" s="33">
        <v>42125</v>
      </c>
      <c r="I180" s="38">
        <f t="shared" si="41"/>
        <v>0.12830157647230819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133348</v>
      </c>
      <c r="O180" s="38">
        <f t="shared" si="45"/>
        <v>0.40614263784995491</v>
      </c>
      <c r="P180" s="33">
        <v>119120</v>
      </c>
      <c r="Q180" s="33">
        <v>888603</v>
      </c>
      <c r="R180" s="33">
        <v>888603</v>
      </c>
      <c r="S180" s="33">
        <v>56637</v>
      </c>
      <c r="T180" s="38">
        <f t="shared" si="46"/>
        <v>6.3737124452652089E-2</v>
      </c>
      <c r="U180" s="38">
        <f t="shared" si="47"/>
        <v>-0.64636501007387515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416396</v>
      </c>
      <c r="E181" s="33">
        <v>416396</v>
      </c>
      <c r="F181" s="33">
        <v>139069</v>
      </c>
      <c r="G181" s="38">
        <f t="shared" si="40"/>
        <v>0.33398255506777202</v>
      </c>
      <c r="H181" s="33">
        <v>84152</v>
      </c>
      <c r="I181" s="38">
        <f t="shared" si="41"/>
        <v>0.20209608161461687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223221</v>
      </c>
      <c r="O181" s="38">
        <f t="shared" si="45"/>
        <v>0.53607863668238886</v>
      </c>
      <c r="P181" s="33">
        <v>216519</v>
      </c>
      <c r="Q181" s="33">
        <v>399996</v>
      </c>
      <c r="R181" s="33">
        <v>399996</v>
      </c>
      <c r="S181" s="33">
        <v>103305</v>
      </c>
      <c r="T181" s="38">
        <f t="shared" si="46"/>
        <v>0.25826508265082648</v>
      </c>
      <c r="U181" s="38">
        <f t="shared" si="47"/>
        <v>-0.61134126797186394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142332</v>
      </c>
      <c r="E182" s="33">
        <v>142332</v>
      </c>
      <c r="F182" s="33">
        <v>76473</v>
      </c>
      <c r="G182" s="38">
        <f t="shared" si="40"/>
        <v>0.53728606356968212</v>
      </c>
      <c r="H182" s="33">
        <v>27016</v>
      </c>
      <c r="I182" s="38">
        <f t="shared" si="41"/>
        <v>0.18980974060646938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103489</v>
      </c>
      <c r="O182" s="38">
        <f t="shared" si="45"/>
        <v>0.72709580417615149</v>
      </c>
      <c r="P182" s="33">
        <v>67535</v>
      </c>
      <c r="Q182" s="33">
        <v>136080</v>
      </c>
      <c r="R182" s="33">
        <v>136080</v>
      </c>
      <c r="S182" s="33">
        <v>33290</v>
      </c>
      <c r="T182" s="38">
        <f t="shared" si="46"/>
        <v>0.24463550852439742</v>
      </c>
      <c r="U182" s="38">
        <f t="shared" si="47"/>
        <v>-0.59997038572591987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320124</v>
      </c>
      <c r="E183" s="33">
        <v>320124</v>
      </c>
      <c r="F183" s="33">
        <v>97341</v>
      </c>
      <c r="G183" s="38">
        <f t="shared" si="40"/>
        <v>0.30407279679124338</v>
      </c>
      <c r="H183" s="33">
        <v>79065</v>
      </c>
      <c r="I183" s="38">
        <f t="shared" si="41"/>
        <v>0.24698241931251641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176406</v>
      </c>
      <c r="O183" s="38">
        <f t="shared" si="45"/>
        <v>0.55105521610375985</v>
      </c>
      <c r="P183" s="33">
        <v>84239</v>
      </c>
      <c r="Q183" s="33">
        <v>125280</v>
      </c>
      <c r="R183" s="33">
        <v>125280</v>
      </c>
      <c r="S183" s="33">
        <v>40435</v>
      </c>
      <c r="T183" s="38">
        <f t="shared" si="46"/>
        <v>0.32275702426564495</v>
      </c>
      <c r="U183" s="38">
        <f t="shared" si="47"/>
        <v>-6.1420482199456283E-2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135487632</v>
      </c>
      <c r="E184" s="33">
        <v>135487632</v>
      </c>
      <c r="F184" s="33">
        <v>6406</v>
      </c>
      <c r="G184" s="38">
        <f t="shared" si="40"/>
        <v>4.728106842992134E-5</v>
      </c>
      <c r="H184" s="33">
        <v>7103</v>
      </c>
      <c r="I184" s="38">
        <f t="shared" si="41"/>
        <v>5.2425449431428543E-5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13509</v>
      </c>
      <c r="O184" s="38">
        <f t="shared" si="45"/>
        <v>9.9706517861349882E-5</v>
      </c>
      <c r="P184" s="33">
        <v>56168</v>
      </c>
      <c r="Q184" s="33">
        <v>132087804</v>
      </c>
      <c r="R184" s="33">
        <v>132087804</v>
      </c>
      <c r="S184" s="33">
        <v>29283</v>
      </c>
      <c r="T184" s="38">
        <f t="shared" si="46"/>
        <v>2.2169344264365241E-4</v>
      </c>
      <c r="U184" s="38">
        <f t="shared" si="47"/>
        <v>-0.87354009400370314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136694812</v>
      </c>
      <c r="E185" s="34">
        <f>SUM(E180:E184)</f>
        <v>136694812</v>
      </c>
      <c r="F185" s="34">
        <f>SUM(F180:F184)</f>
        <v>410512</v>
      </c>
      <c r="G185" s="39">
        <f t="shared" si="40"/>
        <v>3.0031278729144456E-3</v>
      </c>
      <c r="H185" s="34">
        <f>SUM(H180:H184)</f>
        <v>239461</v>
      </c>
      <c r="I185" s="39">
        <f t="shared" si="41"/>
        <v>1.7517928917448601E-3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649973</v>
      </c>
      <c r="O185" s="39">
        <f t="shared" si="45"/>
        <v>4.7549207646593056E-3</v>
      </c>
      <c r="P185" s="34">
        <f>SUM(P180:P184)</f>
        <v>543581</v>
      </c>
      <c r="Q185" s="34">
        <f>SUM(Q180:Q184)</f>
        <v>133637763</v>
      </c>
      <c r="R185" s="34">
        <f>SUM(R180:R184)</f>
        <v>133637763</v>
      </c>
      <c r="S185" s="34">
        <f>SUM(S180:S184)</f>
        <v>262950</v>
      </c>
      <c r="T185" s="39">
        <f t="shared" si="46"/>
        <v>1.9676324573017585E-3</v>
      </c>
      <c r="U185" s="39">
        <f t="shared" si="47"/>
        <v>-0.55947503683903599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1442644</v>
      </c>
      <c r="E187" s="33">
        <v>1442644</v>
      </c>
      <c r="F187" s="33">
        <v>293070</v>
      </c>
      <c r="G187" s="38">
        <f t="shared" si="40"/>
        <v>0.20314783134300632</v>
      </c>
      <c r="H187" s="33">
        <v>1000</v>
      </c>
      <c r="I187" s="38">
        <f t="shared" si="41"/>
        <v>6.9317170417649817E-4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294070</v>
      </c>
      <c r="O187" s="38">
        <f t="shared" si="45"/>
        <v>0.20384100304718281</v>
      </c>
      <c r="P187" s="33">
        <v>556585</v>
      </c>
      <c r="Q187" s="33">
        <v>1317131</v>
      </c>
      <c r="R187" s="33">
        <v>1317131</v>
      </c>
      <c r="S187" s="33">
        <v>555733</v>
      </c>
      <c r="T187" s="38">
        <f t="shared" si="46"/>
        <v>0.42192690020962226</v>
      </c>
      <c r="U187" s="38">
        <f t="shared" si="47"/>
        <v>-0.99820332923093513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4369900</v>
      </c>
      <c r="E188" s="33">
        <v>4369900</v>
      </c>
      <c r="F188" s="33">
        <v>575451</v>
      </c>
      <c r="G188" s="38">
        <f t="shared" si="40"/>
        <v>0.13168516442023845</v>
      </c>
      <c r="H188" s="33">
        <v>333524</v>
      </c>
      <c r="I188" s="38">
        <f t="shared" si="41"/>
        <v>7.6323027986910458E-2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908975</v>
      </c>
      <c r="O188" s="38">
        <f t="shared" si="45"/>
        <v>0.20800819240714891</v>
      </c>
      <c r="P188" s="33">
        <v>736028</v>
      </c>
      <c r="Q188" s="33">
        <v>4201298</v>
      </c>
      <c r="R188" s="33">
        <v>4201298</v>
      </c>
      <c r="S188" s="33">
        <v>342288</v>
      </c>
      <c r="T188" s="38">
        <f t="shared" si="46"/>
        <v>8.1471964140606076E-2</v>
      </c>
      <c r="U188" s="38">
        <f t="shared" si="47"/>
        <v>-0.54685963034015006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338344</v>
      </c>
      <c r="E189" s="33">
        <v>338344</v>
      </c>
      <c r="F189" s="33">
        <v>6609</v>
      </c>
      <c r="G189" s="38">
        <f t="shared" si="40"/>
        <v>1.9533374317262903E-2</v>
      </c>
      <c r="H189" s="33">
        <v>18869</v>
      </c>
      <c r="I189" s="38">
        <f t="shared" si="41"/>
        <v>5.5768685125198024E-2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25478</v>
      </c>
      <c r="O189" s="38">
        <f t="shared" si="45"/>
        <v>7.5302059442460934E-2</v>
      </c>
      <c r="P189" s="33">
        <v>17801</v>
      </c>
      <c r="Q189" s="33">
        <v>135689</v>
      </c>
      <c r="R189" s="33">
        <v>135689</v>
      </c>
      <c r="S189" s="33">
        <v>8609</v>
      </c>
      <c r="T189" s="38">
        <f t="shared" si="46"/>
        <v>6.3446557937636802E-2</v>
      </c>
      <c r="U189" s="38">
        <f t="shared" si="47"/>
        <v>5.999662940284245E-2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13262000</v>
      </c>
      <c r="E190" s="33">
        <v>13262000</v>
      </c>
      <c r="F190" s="33">
        <v>5525831</v>
      </c>
      <c r="G190" s="38">
        <f t="shared" si="40"/>
        <v>0.41666649072538081</v>
      </c>
      <c r="H190" s="33">
        <v>4379589</v>
      </c>
      <c r="I190" s="38">
        <f t="shared" si="41"/>
        <v>0.33023593726436434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9905420</v>
      </c>
      <c r="O190" s="38">
        <f t="shared" si="45"/>
        <v>0.74690242798974515</v>
      </c>
      <c r="P190" s="33">
        <v>11842857</v>
      </c>
      <c r="Q190" s="33">
        <v>13742000</v>
      </c>
      <c r="R190" s="33">
        <v>13742000</v>
      </c>
      <c r="S190" s="33">
        <v>5658963</v>
      </c>
      <c r="T190" s="38">
        <f t="shared" si="46"/>
        <v>0.41180053849512444</v>
      </c>
      <c r="U190" s="38">
        <f t="shared" si="47"/>
        <v>-0.63019151544259966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19412888</v>
      </c>
      <c r="E191" s="34">
        <f>SUM(E186:E190)</f>
        <v>19412888</v>
      </c>
      <c r="F191" s="34">
        <f>SUM(F186:F190)</f>
        <v>6400961</v>
      </c>
      <c r="G191" s="39">
        <f t="shared" si="40"/>
        <v>0.32972739553228764</v>
      </c>
      <c r="H191" s="34">
        <f>SUM(H186:H190)</f>
        <v>4732982</v>
      </c>
      <c r="I191" s="39">
        <f t="shared" si="41"/>
        <v>0.2438061765977324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11133943</v>
      </c>
      <c r="O191" s="39">
        <f t="shared" si="45"/>
        <v>0.57353357213001999</v>
      </c>
      <c r="P191" s="34">
        <f>SUM(P186:P190)</f>
        <v>13153271</v>
      </c>
      <c r="Q191" s="34">
        <f>SUM(Q186:Q190)</f>
        <v>19396118</v>
      </c>
      <c r="R191" s="34">
        <f>SUM(R186:R190)</f>
        <v>19396118</v>
      </c>
      <c r="S191" s="34">
        <f>SUM(S186:S190)</f>
        <v>6565593</v>
      </c>
      <c r="T191" s="39">
        <f t="shared" si="46"/>
        <v>0.33850036383569126</v>
      </c>
      <c r="U191" s="39">
        <f t="shared" si="47"/>
        <v>-0.64016692121678331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293328</v>
      </c>
      <c r="E192" s="33">
        <v>293328</v>
      </c>
      <c r="F192" s="33">
        <v>141136</v>
      </c>
      <c r="G192" s="38">
        <f t="shared" si="40"/>
        <v>0.48115420280368731</v>
      </c>
      <c r="H192" s="33">
        <v>59346</v>
      </c>
      <c r="I192" s="38">
        <f t="shared" si="41"/>
        <v>0.20231958762886598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200482</v>
      </c>
      <c r="O192" s="38">
        <f t="shared" si="45"/>
        <v>0.6834737904325533</v>
      </c>
      <c r="P192" s="33">
        <v>133916</v>
      </c>
      <c r="Q192" s="33">
        <v>343800</v>
      </c>
      <c r="R192" s="33">
        <v>343800</v>
      </c>
      <c r="S192" s="33">
        <v>68262</v>
      </c>
      <c r="T192" s="38">
        <f t="shared" si="46"/>
        <v>0.19855148342059337</v>
      </c>
      <c r="U192" s="38">
        <f t="shared" si="47"/>
        <v>-0.55684160219839307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216573</v>
      </c>
      <c r="E193" s="33">
        <v>216573</v>
      </c>
      <c r="F193" s="33">
        <v>138954</v>
      </c>
      <c r="G193" s="38">
        <f t="shared" si="40"/>
        <v>0.64160352398498433</v>
      </c>
      <c r="H193" s="33">
        <v>165826</v>
      </c>
      <c r="I193" s="38">
        <f t="shared" si="41"/>
        <v>0.76568177935384374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304780</v>
      </c>
      <c r="O193" s="38">
        <f t="shared" si="45"/>
        <v>1.407285303338828</v>
      </c>
      <c r="P193" s="33">
        <v>112335</v>
      </c>
      <c r="Q193" s="33">
        <v>214664</v>
      </c>
      <c r="R193" s="33">
        <v>214664</v>
      </c>
      <c r="S193" s="33">
        <v>79732</v>
      </c>
      <c r="T193" s="38">
        <f t="shared" si="46"/>
        <v>0.37142697424812732</v>
      </c>
      <c r="U193" s="38">
        <f t="shared" si="47"/>
        <v>0.47617394400676538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635619</v>
      </c>
      <c r="E194" s="33">
        <v>635619</v>
      </c>
      <c r="F194" s="33">
        <v>172305</v>
      </c>
      <c r="G194" s="38">
        <f t="shared" si="40"/>
        <v>0.27108220490576901</v>
      </c>
      <c r="H194" s="33">
        <v>122494</v>
      </c>
      <c r="I194" s="38">
        <f t="shared" si="41"/>
        <v>0.19271607676925956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294799</v>
      </c>
      <c r="O194" s="38">
        <f t="shared" si="45"/>
        <v>0.46379828167502857</v>
      </c>
      <c r="P194" s="33">
        <v>224152</v>
      </c>
      <c r="Q194" s="33">
        <v>611760</v>
      </c>
      <c r="R194" s="33">
        <v>611760</v>
      </c>
      <c r="S194" s="33">
        <v>128149</v>
      </c>
      <c r="T194" s="38">
        <f t="shared" si="46"/>
        <v>0.20947593827644828</v>
      </c>
      <c r="U194" s="38">
        <f t="shared" si="47"/>
        <v>-0.45352260965773228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383933</v>
      </c>
      <c r="E195" s="33">
        <v>383933</v>
      </c>
      <c r="F195" s="33">
        <v>5188273</v>
      </c>
      <c r="G195" s="38">
        <f t="shared" si="40"/>
        <v>13.51348542584253</v>
      </c>
      <c r="H195" s="33">
        <v>69348</v>
      </c>
      <c r="I195" s="38">
        <f t="shared" si="41"/>
        <v>0.18062526534577647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5257621</v>
      </c>
      <c r="O195" s="38">
        <f t="shared" si="45"/>
        <v>13.694110691188307</v>
      </c>
      <c r="P195" s="33">
        <v>92366</v>
      </c>
      <c r="Q195" s="33">
        <v>497106</v>
      </c>
      <c r="R195" s="33">
        <v>497106</v>
      </c>
      <c r="S195" s="33">
        <v>42971</v>
      </c>
      <c r="T195" s="38">
        <f t="shared" si="46"/>
        <v>8.6442328195596108E-2</v>
      </c>
      <c r="U195" s="38">
        <f t="shared" si="47"/>
        <v>-0.24920425264707791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1061078</v>
      </c>
      <c r="E196" s="33">
        <v>1061078</v>
      </c>
      <c r="F196" s="33">
        <v>226617</v>
      </c>
      <c r="G196" s="38">
        <f t="shared" si="40"/>
        <v>0.21357242351646155</v>
      </c>
      <c r="H196" s="33">
        <v>160490</v>
      </c>
      <c r="I196" s="38">
        <f t="shared" si="41"/>
        <v>0.15125184010977516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387107</v>
      </c>
      <c r="O196" s="38">
        <f t="shared" si="45"/>
        <v>0.36482426362623671</v>
      </c>
      <c r="P196" s="33">
        <v>397008</v>
      </c>
      <c r="Q196" s="33">
        <v>1847352</v>
      </c>
      <c r="R196" s="33">
        <v>1847352</v>
      </c>
      <c r="S196" s="33">
        <v>197546</v>
      </c>
      <c r="T196" s="38">
        <f t="shared" si="46"/>
        <v>0.10693468272424529</v>
      </c>
      <c r="U196" s="38">
        <f t="shared" si="47"/>
        <v>-0.59575121911901019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2590531</v>
      </c>
      <c r="E198" s="34">
        <f>SUM(E192:E197)</f>
        <v>2590531</v>
      </c>
      <c r="F198" s="34">
        <f>SUM(F192:F197)</f>
        <v>5867285</v>
      </c>
      <c r="G198" s="39">
        <f t="shared" si="40"/>
        <v>2.2648966563225841</v>
      </c>
      <c r="H198" s="34">
        <f>SUM(H192:H197)</f>
        <v>577504</v>
      </c>
      <c r="I198" s="39">
        <f t="shared" si="41"/>
        <v>0.22292881266427617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6444789</v>
      </c>
      <c r="O198" s="39">
        <f t="shared" si="45"/>
        <v>2.4878254689868604</v>
      </c>
      <c r="P198" s="34">
        <f>SUM(P192:P197)</f>
        <v>959777</v>
      </c>
      <c r="Q198" s="34">
        <f>SUM(Q192:Q197)</f>
        <v>3514682</v>
      </c>
      <c r="R198" s="34">
        <f>SUM(R192:R197)</f>
        <v>3514682</v>
      </c>
      <c r="S198" s="34">
        <f>SUM(S192:S197)</f>
        <v>516660</v>
      </c>
      <c r="T198" s="39">
        <f t="shared" si="46"/>
        <v>0.14700049677325003</v>
      </c>
      <c r="U198" s="39">
        <f t="shared" si="47"/>
        <v>-0.39829356194199272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56088</v>
      </c>
      <c r="E199" s="33">
        <v>56088</v>
      </c>
      <c r="F199" s="33">
        <v>36334</v>
      </c>
      <c r="G199" s="38">
        <f t="shared" si="40"/>
        <v>0.64780345171872766</v>
      </c>
      <c r="H199" s="33">
        <v>11824</v>
      </c>
      <c r="I199" s="38">
        <f t="shared" si="41"/>
        <v>0.21081158180002851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48158</v>
      </c>
      <c r="O199" s="38">
        <f t="shared" si="45"/>
        <v>0.85861503351875623</v>
      </c>
      <c r="P199" s="33">
        <v>27393</v>
      </c>
      <c r="Q199" s="33">
        <v>55575</v>
      </c>
      <c r="R199" s="33">
        <v>55575</v>
      </c>
      <c r="S199" s="33">
        <v>11900</v>
      </c>
      <c r="T199" s="38">
        <f t="shared" si="46"/>
        <v>0.21412505623031938</v>
      </c>
      <c r="U199" s="38">
        <f t="shared" si="47"/>
        <v>-0.56835687949476144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9923735</v>
      </c>
      <c r="E200" s="33">
        <v>9923735</v>
      </c>
      <c r="F200" s="33">
        <v>4137415</v>
      </c>
      <c r="G200" s="38">
        <f t="shared" si="40"/>
        <v>0.41692114914394629</v>
      </c>
      <c r="H200" s="33">
        <v>3874166</v>
      </c>
      <c r="I200" s="38">
        <f t="shared" si="41"/>
        <v>0.39039393937867145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8011581</v>
      </c>
      <c r="O200" s="38">
        <f t="shared" si="45"/>
        <v>0.8073150885226178</v>
      </c>
      <c r="P200" s="33">
        <v>5691869</v>
      </c>
      <c r="Q200" s="33">
        <v>10636099</v>
      </c>
      <c r="R200" s="33">
        <v>10636099</v>
      </c>
      <c r="S200" s="33">
        <v>4011441</v>
      </c>
      <c r="T200" s="38">
        <f t="shared" si="46"/>
        <v>0.37715340934679153</v>
      </c>
      <c r="U200" s="38">
        <f t="shared" si="47"/>
        <v>-0.31935081429316103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149315</v>
      </c>
      <c r="E202" s="33">
        <v>149315</v>
      </c>
      <c r="F202" s="33">
        <v>35089</v>
      </c>
      <c r="G202" s="38">
        <f t="shared" si="40"/>
        <v>0.23499983256873053</v>
      </c>
      <c r="H202" s="33">
        <v>29830</v>
      </c>
      <c r="I202" s="38">
        <f t="shared" si="41"/>
        <v>0.19977899072430766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64919</v>
      </c>
      <c r="O202" s="38">
        <f t="shared" si="45"/>
        <v>0.43477882329303819</v>
      </c>
      <c r="P202" s="33">
        <v>27683</v>
      </c>
      <c r="Q202" s="33">
        <v>160215</v>
      </c>
      <c r="R202" s="33">
        <v>160215</v>
      </c>
      <c r="S202" s="33">
        <v>20123</v>
      </c>
      <c r="T202" s="38">
        <f t="shared" si="46"/>
        <v>0.12559997503354867</v>
      </c>
      <c r="U202" s="38">
        <f t="shared" si="47"/>
        <v>7.7556623198352881E-2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10129138</v>
      </c>
      <c r="E204" s="34">
        <f>SUM(E199:E203)</f>
        <v>10129138</v>
      </c>
      <c r="F204" s="34">
        <f>SUM(F199:F203)</f>
        <v>4208838</v>
      </c>
      <c r="G204" s="39">
        <f t="shared" si="40"/>
        <v>0.41551788513494436</v>
      </c>
      <c r="H204" s="34">
        <f>SUM(H199:H203)</f>
        <v>3915820</v>
      </c>
      <c r="I204" s="39">
        <f t="shared" si="41"/>
        <v>0.38658965846846988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8124658</v>
      </c>
      <c r="O204" s="39">
        <f t="shared" si="45"/>
        <v>0.80210754360341419</v>
      </c>
      <c r="P204" s="34">
        <f>SUM(P199:P203)</f>
        <v>5746945</v>
      </c>
      <c r="Q204" s="34">
        <f>SUM(Q199:Q203)</f>
        <v>10851889</v>
      </c>
      <c r="R204" s="34">
        <f>SUM(R199:R203)</f>
        <v>10851889</v>
      </c>
      <c r="S204" s="34">
        <f>SUM(S199:S203)</f>
        <v>4043464</v>
      </c>
      <c r="T204" s="39">
        <f t="shared" si="46"/>
        <v>0.37260462210772705</v>
      </c>
      <c r="U204" s="39">
        <f t="shared" si="47"/>
        <v>-0.31862580901679061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170615870</v>
      </c>
      <c r="E205" s="34">
        <f>SUM(E173:E178,E180:E184,E186:E190,E192:E197,E199:E203)</f>
        <v>170615870</v>
      </c>
      <c r="F205" s="34">
        <f>SUM(F173:F178,F180:F184,F186:F190,F192:F197,F199:F203)</f>
        <v>17074311</v>
      </c>
      <c r="G205" s="39">
        <f t="shared" si="40"/>
        <v>0.10007457688431914</v>
      </c>
      <c r="H205" s="34">
        <f>SUM(H173:H178,H180:H184,H186:H190,H192:H197,H199:H203)</f>
        <v>9631491</v>
      </c>
      <c r="I205" s="39">
        <f t="shared" si="41"/>
        <v>5.645131956364903E-2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26705802</v>
      </c>
      <c r="O205" s="39">
        <f t="shared" si="45"/>
        <v>0.15652589644796819</v>
      </c>
      <c r="P205" s="34">
        <f>SUM(P173:P178,P180:P184,P186:P190,P192:P197,P199:P203)</f>
        <v>20701536</v>
      </c>
      <c r="Q205" s="34">
        <f>SUM(Q173:Q178,Q180:Q184,Q186:Q190,Q192:Q197,Q199:Q203)</f>
        <v>168583125</v>
      </c>
      <c r="R205" s="34">
        <f>SUM(R173:R178,R180:R184,R186:R190,R192:R197,R199:R203)</f>
        <v>168583125</v>
      </c>
      <c r="S205" s="34">
        <f>SUM(S173:S178,S180:S184,S186:S190,S192:S197,S199:S203)</f>
        <v>11539001</v>
      </c>
      <c r="T205" s="39">
        <f t="shared" si="46"/>
        <v>6.8446951615115686E-2</v>
      </c>
      <c r="U205" s="39">
        <f t="shared" si="47"/>
        <v>-0.53474510297206934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118858</v>
      </c>
      <c r="E208" s="33">
        <v>118858</v>
      </c>
      <c r="F208" s="33">
        <v>85987</v>
      </c>
      <c r="G208" s="38">
        <f t="shared" ref="G208:G231" si="48">IF(($D208     =0),0,($F208     /$D208     ))</f>
        <v>0.72344310016995073</v>
      </c>
      <c r="H208" s="33">
        <v>47342</v>
      </c>
      <c r="I208" s="38">
        <f t="shared" ref="I208:I231" si="49">IF(($D208     =0),0,($H208     /$D208     ))</f>
        <v>0.3983072237459826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133329</v>
      </c>
      <c r="O208" s="38">
        <f t="shared" ref="O208:O231" si="53">IF(($D208     =0),0,($N208     /$D208     ))</f>
        <v>1.1217503239159332</v>
      </c>
      <c r="P208" s="33">
        <v>198505</v>
      </c>
      <c r="Q208" s="33">
        <v>113740</v>
      </c>
      <c r="R208" s="33">
        <v>113740</v>
      </c>
      <c r="S208" s="33">
        <v>52216</v>
      </c>
      <c r="T208" s="38">
        <f t="shared" ref="T208:T231" si="54">IF(($Q208     =0),0,($S208     /$Q208     ))</f>
        <v>0.45908211710919639</v>
      </c>
      <c r="U208" s="38">
        <f t="shared" ref="U208:U231" si="55">IF(($P208     =0),0,(($H208     /$P208     )-1))</f>
        <v>-0.76150726681947556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839908</v>
      </c>
      <c r="E209" s="33">
        <v>839908</v>
      </c>
      <c r="F209" s="33">
        <v>274905</v>
      </c>
      <c r="G209" s="38">
        <f t="shared" si="48"/>
        <v>0.32730370469146619</v>
      </c>
      <c r="H209" s="33">
        <v>298504</v>
      </c>
      <c r="I209" s="38">
        <f t="shared" si="49"/>
        <v>0.35540082961467206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573409</v>
      </c>
      <c r="O209" s="38">
        <f t="shared" si="53"/>
        <v>0.68270453430613831</v>
      </c>
      <c r="P209" s="33">
        <v>301592</v>
      </c>
      <c r="Q209" s="33">
        <v>1034721</v>
      </c>
      <c r="R209" s="33">
        <v>1034721</v>
      </c>
      <c r="S209" s="33">
        <v>187193</v>
      </c>
      <c r="T209" s="38">
        <f t="shared" si="54"/>
        <v>0.18091156939890077</v>
      </c>
      <c r="U209" s="38">
        <f t="shared" si="55"/>
        <v>-1.0238998381919995E-2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358943</v>
      </c>
      <c r="E210" s="33">
        <v>358943</v>
      </c>
      <c r="F210" s="33">
        <v>123514</v>
      </c>
      <c r="G210" s="38">
        <f t="shared" si="48"/>
        <v>0.34410477429564024</v>
      </c>
      <c r="H210" s="33">
        <v>56680</v>
      </c>
      <c r="I210" s="38">
        <f t="shared" si="49"/>
        <v>0.15790808011299845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180194</v>
      </c>
      <c r="O210" s="38">
        <f t="shared" si="53"/>
        <v>0.50201285440863874</v>
      </c>
      <c r="P210" s="33">
        <v>135539</v>
      </c>
      <c r="Q210" s="33">
        <v>701736</v>
      </c>
      <c r="R210" s="33">
        <v>701736</v>
      </c>
      <c r="S210" s="33">
        <v>63054</v>
      </c>
      <c r="T210" s="38">
        <f t="shared" si="54"/>
        <v>8.9854304182769587E-2</v>
      </c>
      <c r="U210" s="38">
        <f t="shared" si="55"/>
        <v>-0.58181777938453139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1249288</v>
      </c>
      <c r="E211" s="33">
        <v>1249288</v>
      </c>
      <c r="F211" s="33">
        <v>42135</v>
      </c>
      <c r="G211" s="38">
        <f t="shared" si="48"/>
        <v>3.3727211019396651E-2</v>
      </c>
      <c r="H211" s="33">
        <v>19668</v>
      </c>
      <c r="I211" s="38">
        <f t="shared" si="49"/>
        <v>1.5743367422083619E-2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61803</v>
      </c>
      <c r="O211" s="38">
        <f t="shared" si="53"/>
        <v>4.947057844148027E-2</v>
      </c>
      <c r="P211" s="33">
        <v>58480</v>
      </c>
      <c r="Q211" s="33">
        <v>1405085</v>
      </c>
      <c r="R211" s="33">
        <v>1405085</v>
      </c>
      <c r="S211" s="33">
        <v>26459</v>
      </c>
      <c r="T211" s="38">
        <f t="shared" si="54"/>
        <v>1.8830889234459126E-2</v>
      </c>
      <c r="U211" s="38">
        <f t="shared" si="55"/>
        <v>-0.66367989056087551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148662</v>
      </c>
      <c r="E212" s="33">
        <v>148662</v>
      </c>
      <c r="F212" s="33">
        <v>44246</v>
      </c>
      <c r="G212" s="38">
        <f t="shared" si="48"/>
        <v>0.29762817666922281</v>
      </c>
      <c r="H212" s="33">
        <v>22152</v>
      </c>
      <c r="I212" s="38">
        <f t="shared" si="49"/>
        <v>0.14900916172256529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66398</v>
      </c>
      <c r="O212" s="38">
        <f t="shared" si="53"/>
        <v>0.4466373383917881</v>
      </c>
      <c r="P212" s="33">
        <v>29563</v>
      </c>
      <c r="Q212" s="33">
        <v>364982</v>
      </c>
      <c r="R212" s="33">
        <v>364982</v>
      </c>
      <c r="S212" s="33">
        <v>19468</v>
      </c>
      <c r="T212" s="38">
        <f t="shared" si="54"/>
        <v>5.3339616748223198E-2</v>
      </c>
      <c r="U212" s="38">
        <f t="shared" si="55"/>
        <v>-0.25068497784392652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268836</v>
      </c>
      <c r="E213" s="33">
        <v>268836</v>
      </c>
      <c r="F213" s="33">
        <v>61067</v>
      </c>
      <c r="G213" s="38">
        <f t="shared" si="48"/>
        <v>0.22715335743724799</v>
      </c>
      <c r="H213" s="33">
        <v>36468</v>
      </c>
      <c r="I213" s="38">
        <f t="shared" si="49"/>
        <v>0.1356514752488506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97535</v>
      </c>
      <c r="O213" s="38">
        <f t="shared" si="53"/>
        <v>0.36280483268609859</v>
      </c>
      <c r="P213" s="33">
        <v>116593</v>
      </c>
      <c r="Q213" s="33">
        <v>226896</v>
      </c>
      <c r="R213" s="33">
        <v>226896</v>
      </c>
      <c r="S213" s="33">
        <v>44701</v>
      </c>
      <c r="T213" s="38">
        <f t="shared" si="54"/>
        <v>0.1970109653762076</v>
      </c>
      <c r="U213" s="38">
        <f t="shared" si="55"/>
        <v>-0.68721964440403793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1390828</v>
      </c>
      <c r="E214" s="33">
        <v>1390828</v>
      </c>
      <c r="F214" s="33">
        <v>4784510</v>
      </c>
      <c r="G214" s="38">
        <f t="shared" si="48"/>
        <v>3.4400443476835383</v>
      </c>
      <c r="H214" s="33">
        <v>405379</v>
      </c>
      <c r="I214" s="38">
        <f t="shared" si="49"/>
        <v>0.29146594690357108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5189889</v>
      </c>
      <c r="O214" s="38">
        <f t="shared" si="53"/>
        <v>3.7315102945871095</v>
      </c>
      <c r="P214" s="33">
        <v>794912</v>
      </c>
      <c r="Q214" s="33">
        <v>951804</v>
      </c>
      <c r="R214" s="33">
        <v>951804</v>
      </c>
      <c r="S214" s="33">
        <v>383977</v>
      </c>
      <c r="T214" s="38">
        <f t="shared" si="54"/>
        <v>0.40342024198259308</v>
      </c>
      <c r="U214" s="38">
        <f t="shared" si="55"/>
        <v>-0.49003285898313276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2830</v>
      </c>
      <c r="E215" s="33">
        <v>2830</v>
      </c>
      <c r="F215" s="33">
        <v>0</v>
      </c>
      <c r="G215" s="38">
        <f t="shared" si="48"/>
        <v>0</v>
      </c>
      <c r="H215" s="33">
        <v>33</v>
      </c>
      <c r="I215" s="38">
        <f t="shared" si="49"/>
        <v>1.1660777385159011E-2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33</v>
      </c>
      <c r="O215" s="38">
        <f t="shared" si="53"/>
        <v>1.1660777385159011E-2</v>
      </c>
      <c r="P215" s="33">
        <v>158</v>
      </c>
      <c r="Q215" s="33">
        <v>2720</v>
      </c>
      <c r="R215" s="33">
        <v>2720</v>
      </c>
      <c r="S215" s="33">
        <v>158</v>
      </c>
      <c r="T215" s="38">
        <f t="shared" si="54"/>
        <v>5.8088235294117649E-2</v>
      </c>
      <c r="U215" s="38">
        <f t="shared" si="55"/>
        <v>-0.79113924050632911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4378153</v>
      </c>
      <c r="E216" s="34">
        <f>SUM(E208:E215)</f>
        <v>4378153</v>
      </c>
      <c r="F216" s="34">
        <f>SUM(F208:F215)</f>
        <v>5416364</v>
      </c>
      <c r="G216" s="39">
        <f t="shared" si="48"/>
        <v>1.2371344720022348</v>
      </c>
      <c r="H216" s="34">
        <f>SUM(H208:H215)</f>
        <v>886226</v>
      </c>
      <c r="I216" s="39">
        <f t="shared" si="49"/>
        <v>0.20242006161045537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6302590</v>
      </c>
      <c r="O216" s="39">
        <f t="shared" si="53"/>
        <v>1.43955453361269</v>
      </c>
      <c r="P216" s="34">
        <f>SUM(P208:P215)</f>
        <v>1635342</v>
      </c>
      <c r="Q216" s="34">
        <f>SUM(Q208:Q215)</f>
        <v>4801684</v>
      </c>
      <c r="R216" s="34">
        <f>SUM(R208:R215)</f>
        <v>4801684</v>
      </c>
      <c r="S216" s="34">
        <f>SUM(S208:S215)</f>
        <v>777226</v>
      </c>
      <c r="T216" s="39">
        <f t="shared" si="54"/>
        <v>0.16186529559212975</v>
      </c>
      <c r="U216" s="39">
        <f t="shared" si="55"/>
        <v>-0.45807910516576955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3693516</v>
      </c>
      <c r="E217" s="33">
        <v>3693516</v>
      </c>
      <c r="F217" s="33">
        <v>163483</v>
      </c>
      <c r="G217" s="38">
        <f t="shared" si="48"/>
        <v>4.4262161041132619E-2</v>
      </c>
      <c r="H217" s="33">
        <v>132246</v>
      </c>
      <c r="I217" s="38">
        <f t="shared" si="49"/>
        <v>3.5804907843908079E-2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295729</v>
      </c>
      <c r="O217" s="38">
        <f t="shared" si="53"/>
        <v>8.0067068885040699E-2</v>
      </c>
      <c r="P217" s="33">
        <v>128138</v>
      </c>
      <c r="Q217" s="33">
        <v>3859696</v>
      </c>
      <c r="R217" s="33">
        <v>3859696</v>
      </c>
      <c r="S217" s="33">
        <v>40446</v>
      </c>
      <c r="T217" s="38">
        <f t="shared" si="54"/>
        <v>1.0479063636099838E-2</v>
      </c>
      <c r="U217" s="38">
        <f t="shared" si="55"/>
        <v>3.2059186189889122E-2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2342861</v>
      </c>
      <c r="E218" s="33">
        <v>2342861</v>
      </c>
      <c r="F218" s="33">
        <v>960573</v>
      </c>
      <c r="G218" s="38">
        <f t="shared" si="48"/>
        <v>0.40999999573171436</v>
      </c>
      <c r="H218" s="33">
        <v>600749</v>
      </c>
      <c r="I218" s="38">
        <f t="shared" si="49"/>
        <v>0.25641683394789533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1561322</v>
      </c>
      <c r="O218" s="38">
        <f t="shared" si="53"/>
        <v>0.66641682967960969</v>
      </c>
      <c r="P218" s="33">
        <v>968507</v>
      </c>
      <c r="Q218" s="33">
        <v>3921763</v>
      </c>
      <c r="R218" s="33">
        <v>3921763</v>
      </c>
      <c r="S218" s="33">
        <v>477904</v>
      </c>
      <c r="T218" s="38">
        <f t="shared" si="54"/>
        <v>0.12185948003487207</v>
      </c>
      <c r="U218" s="38">
        <f t="shared" si="55"/>
        <v>-0.37971640886436542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1599286</v>
      </c>
      <c r="E219" s="33">
        <v>1599286</v>
      </c>
      <c r="F219" s="33">
        <v>435776</v>
      </c>
      <c r="G219" s="38">
        <f t="shared" si="48"/>
        <v>0.27248159491172935</v>
      </c>
      <c r="H219" s="33">
        <v>399215</v>
      </c>
      <c r="I219" s="38">
        <f t="shared" si="49"/>
        <v>0.24962076826783952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834991</v>
      </c>
      <c r="O219" s="38">
        <f t="shared" si="53"/>
        <v>0.52210236317956893</v>
      </c>
      <c r="P219" s="33">
        <v>759750</v>
      </c>
      <c r="Q219" s="33">
        <v>2074263</v>
      </c>
      <c r="R219" s="33">
        <v>2074263</v>
      </c>
      <c r="S219" s="33">
        <v>391042</v>
      </c>
      <c r="T219" s="38">
        <f t="shared" si="54"/>
        <v>0.18852093490555441</v>
      </c>
      <c r="U219" s="38">
        <f t="shared" si="55"/>
        <v>-0.47454425797959854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1416696</v>
      </c>
      <c r="E220" s="33">
        <v>1416696</v>
      </c>
      <c r="F220" s="33">
        <v>16918</v>
      </c>
      <c r="G220" s="38">
        <f t="shared" si="48"/>
        <v>1.1941870380095658E-2</v>
      </c>
      <c r="H220" s="33">
        <v>-338213</v>
      </c>
      <c r="I220" s="38">
        <f t="shared" si="49"/>
        <v>-0.23873364504452613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-321295</v>
      </c>
      <c r="O220" s="38">
        <f t="shared" si="53"/>
        <v>-0.22679177466443048</v>
      </c>
      <c r="P220" s="33">
        <v>26945</v>
      </c>
      <c r="Q220" s="33">
        <v>85037</v>
      </c>
      <c r="R220" s="33">
        <v>85037</v>
      </c>
      <c r="S220" s="33">
        <v>14633</v>
      </c>
      <c r="T220" s="38">
        <f t="shared" si="54"/>
        <v>0.17207803661935392</v>
      </c>
      <c r="U220" s="38">
        <f t="shared" si="55"/>
        <v>-13.551976247912414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70152</v>
      </c>
      <c r="E221" s="33">
        <v>70152</v>
      </c>
      <c r="F221" s="33">
        <v>19669</v>
      </c>
      <c r="G221" s="38">
        <f t="shared" si="48"/>
        <v>0.28037689588322501</v>
      </c>
      <c r="H221" s="33">
        <v>20813</v>
      </c>
      <c r="I221" s="38">
        <f t="shared" si="49"/>
        <v>0.29668434257041854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40482</v>
      </c>
      <c r="O221" s="38">
        <f t="shared" si="53"/>
        <v>0.57706123845364354</v>
      </c>
      <c r="P221" s="33">
        <v>33028</v>
      </c>
      <c r="Q221" s="33">
        <v>113684</v>
      </c>
      <c r="R221" s="33">
        <v>113684</v>
      </c>
      <c r="S221" s="33">
        <v>22323</v>
      </c>
      <c r="T221" s="38">
        <f t="shared" si="54"/>
        <v>0.19636008585201084</v>
      </c>
      <c r="U221" s="38">
        <f t="shared" si="55"/>
        <v>-0.36983771345525007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215000</v>
      </c>
      <c r="E222" s="33">
        <v>215000</v>
      </c>
      <c r="F222" s="33">
        <v>48382</v>
      </c>
      <c r="G222" s="38">
        <f t="shared" si="48"/>
        <v>0.22503255813953488</v>
      </c>
      <c r="H222" s="33">
        <v>41462</v>
      </c>
      <c r="I222" s="38">
        <f t="shared" si="49"/>
        <v>0.19284651162790697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89844</v>
      </c>
      <c r="O222" s="38">
        <f t="shared" si="53"/>
        <v>0.41787906976744188</v>
      </c>
      <c r="P222" s="33">
        <v>71489</v>
      </c>
      <c r="Q222" s="33">
        <v>235000</v>
      </c>
      <c r="R222" s="33">
        <v>235000</v>
      </c>
      <c r="S222" s="33">
        <v>41991</v>
      </c>
      <c r="T222" s="38">
        <f t="shared" si="54"/>
        <v>0.17868510638297871</v>
      </c>
      <c r="U222" s="38">
        <f t="shared" si="55"/>
        <v>-0.42002266082893869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9337511</v>
      </c>
      <c r="E224" s="34">
        <f>SUM(E217:E223)</f>
        <v>9337511</v>
      </c>
      <c r="F224" s="34">
        <f>SUM(F217:F223)</f>
        <v>1644801</v>
      </c>
      <c r="G224" s="39">
        <f t="shared" si="48"/>
        <v>0.17614983264812217</v>
      </c>
      <c r="H224" s="34">
        <f>SUM(H217:H223)</f>
        <v>856272</v>
      </c>
      <c r="I224" s="39">
        <f t="shared" si="49"/>
        <v>9.1702381930259577E-2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2501073</v>
      </c>
      <c r="O224" s="39">
        <f t="shared" si="53"/>
        <v>0.26785221457838176</v>
      </c>
      <c r="P224" s="34">
        <f>SUM(P217:P223)</f>
        <v>1987857</v>
      </c>
      <c r="Q224" s="34">
        <f>SUM(Q217:Q223)</f>
        <v>10289443</v>
      </c>
      <c r="R224" s="34">
        <f>SUM(R217:R223)</f>
        <v>10289443</v>
      </c>
      <c r="S224" s="34">
        <f>SUM(S217:S223)</f>
        <v>988339</v>
      </c>
      <c r="T224" s="39">
        <f t="shared" si="54"/>
        <v>9.6053693091064304E-2</v>
      </c>
      <c r="U224" s="39">
        <f t="shared" si="55"/>
        <v>-0.5692486934422345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165909832</v>
      </c>
      <c r="E225" s="33">
        <v>165909832</v>
      </c>
      <c r="F225" s="33">
        <v>36520</v>
      </c>
      <c r="G225" s="38">
        <f t="shared" si="48"/>
        <v>2.2011956470427866E-4</v>
      </c>
      <c r="H225" s="33">
        <v>20091</v>
      </c>
      <c r="I225" s="38">
        <f t="shared" si="49"/>
        <v>1.2109589743903786E-4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56611</v>
      </c>
      <c r="O225" s="38">
        <f t="shared" si="53"/>
        <v>3.4121546214331647E-4</v>
      </c>
      <c r="P225" s="33">
        <v>50880</v>
      </c>
      <c r="Q225" s="33">
        <v>979872</v>
      </c>
      <c r="R225" s="33">
        <v>979872</v>
      </c>
      <c r="S225" s="33">
        <v>27049</v>
      </c>
      <c r="T225" s="38">
        <f t="shared" si="54"/>
        <v>2.7604625910322981E-2</v>
      </c>
      <c r="U225" s="38">
        <f t="shared" si="55"/>
        <v>-0.60512971698113205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112911</v>
      </c>
      <c r="E226" s="33">
        <v>112911</v>
      </c>
      <c r="F226" s="33">
        <v>25772</v>
      </c>
      <c r="G226" s="38">
        <f t="shared" si="48"/>
        <v>0.22825056903224664</v>
      </c>
      <c r="H226" s="33">
        <v>22015</v>
      </c>
      <c r="I226" s="38">
        <f t="shared" si="49"/>
        <v>0.1949765744701579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47787</v>
      </c>
      <c r="O226" s="38">
        <f t="shared" si="53"/>
        <v>0.42322714350240453</v>
      </c>
      <c r="P226" s="33">
        <v>43396</v>
      </c>
      <c r="Q226" s="33">
        <v>84253</v>
      </c>
      <c r="R226" s="33">
        <v>84253</v>
      </c>
      <c r="S226" s="33">
        <v>27903</v>
      </c>
      <c r="T226" s="38">
        <f t="shared" si="54"/>
        <v>0.33118108553998077</v>
      </c>
      <c r="U226" s="38">
        <f t="shared" si="55"/>
        <v>-0.49269517927919626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32000</v>
      </c>
      <c r="E227" s="33">
        <v>32000</v>
      </c>
      <c r="F227" s="33">
        <v>45</v>
      </c>
      <c r="G227" s="38">
        <f t="shared" si="48"/>
        <v>1.4062499999999999E-3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45</v>
      </c>
      <c r="O227" s="38">
        <f t="shared" si="53"/>
        <v>1.4062499999999999E-3</v>
      </c>
      <c r="P227" s="33">
        <v>0</v>
      </c>
      <c r="Q227" s="33">
        <v>32000</v>
      </c>
      <c r="R227" s="33">
        <v>32000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1232340</v>
      </c>
      <c r="E228" s="33">
        <v>1232340</v>
      </c>
      <c r="F228" s="33">
        <v>575475</v>
      </c>
      <c r="G228" s="38">
        <f t="shared" si="48"/>
        <v>0.46697745751984032</v>
      </c>
      <c r="H228" s="33">
        <v>469443</v>
      </c>
      <c r="I228" s="38">
        <f t="shared" si="49"/>
        <v>0.3809362675884902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1044918</v>
      </c>
      <c r="O228" s="38">
        <f t="shared" si="53"/>
        <v>0.84791372510833052</v>
      </c>
      <c r="P228" s="33">
        <v>716278</v>
      </c>
      <c r="Q228" s="33">
        <v>1173658</v>
      </c>
      <c r="R228" s="33">
        <v>1173658</v>
      </c>
      <c r="S228" s="33">
        <v>381313</v>
      </c>
      <c r="T228" s="38">
        <f t="shared" si="54"/>
        <v>0.32489277114798348</v>
      </c>
      <c r="U228" s="38">
        <f t="shared" si="55"/>
        <v>-0.34460781986882183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167287083</v>
      </c>
      <c r="E230" s="34">
        <f>SUM(E225:E229)</f>
        <v>167287083</v>
      </c>
      <c r="F230" s="34">
        <f>SUM(F225:F229)</f>
        <v>637812</v>
      </c>
      <c r="G230" s="39">
        <f t="shared" si="48"/>
        <v>3.812679308897986E-3</v>
      </c>
      <c r="H230" s="34">
        <f>SUM(H225:H229)</f>
        <v>511549</v>
      </c>
      <c r="I230" s="39">
        <f t="shared" si="49"/>
        <v>3.0579109326689616E-3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1149361</v>
      </c>
      <c r="O230" s="39">
        <f t="shared" si="53"/>
        <v>6.8705902415669472E-3</v>
      </c>
      <c r="P230" s="34">
        <f>SUM(P225:P229)</f>
        <v>810554</v>
      </c>
      <c r="Q230" s="34">
        <f>SUM(Q225:Q229)</f>
        <v>2269783</v>
      </c>
      <c r="R230" s="34">
        <f>SUM(R225:R229)</f>
        <v>2269783</v>
      </c>
      <c r="S230" s="34">
        <f>SUM(S225:S229)</f>
        <v>436265</v>
      </c>
      <c r="T230" s="39">
        <f t="shared" si="54"/>
        <v>0.19220559850875613</v>
      </c>
      <c r="U230" s="39">
        <f t="shared" si="55"/>
        <v>-0.36888967298909137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181002747</v>
      </c>
      <c r="E231" s="34">
        <f>SUM(E208:E215,E217:E223,E225:E229)</f>
        <v>181002747</v>
      </c>
      <c r="F231" s="34">
        <f>SUM(F208:F215,F217:F223,F225:F229)</f>
        <v>7698977</v>
      </c>
      <c r="G231" s="39">
        <f t="shared" si="48"/>
        <v>4.2535138983277418E-2</v>
      </c>
      <c r="H231" s="34">
        <f>SUM(H208:H215,H217:H223,H225:H229)</f>
        <v>2254047</v>
      </c>
      <c r="I231" s="39">
        <f t="shared" si="49"/>
        <v>1.2453109344246581E-2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9953024</v>
      </c>
      <c r="O231" s="39">
        <f t="shared" si="53"/>
        <v>5.4988248327524004E-2</v>
      </c>
      <c r="P231" s="34">
        <f>SUM(P208:P215,P217:P223,P225:P229)</f>
        <v>4433753</v>
      </c>
      <c r="Q231" s="34">
        <f>SUM(Q208:Q215,Q217:Q223,Q225:Q229)</f>
        <v>17360910</v>
      </c>
      <c r="R231" s="34">
        <f>SUM(R208:R215,R217:R223,R225:R229)</f>
        <v>17360910</v>
      </c>
      <c r="S231" s="34">
        <f>SUM(S208:S215,S217:S223,S225:S229)</f>
        <v>2201830</v>
      </c>
      <c r="T231" s="39">
        <f t="shared" si="54"/>
        <v>0.12682687716254504</v>
      </c>
      <c r="U231" s="39">
        <f t="shared" si="55"/>
        <v>-0.49161647029051914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939308</v>
      </c>
      <c r="E234" s="33">
        <v>939308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898000</v>
      </c>
      <c r="R234" s="33">
        <v>898000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2917369</v>
      </c>
      <c r="E235" s="33">
        <v>2917369</v>
      </c>
      <c r="F235" s="33">
        <v>593720</v>
      </c>
      <c r="G235" s="38">
        <f t="shared" si="56"/>
        <v>0.20351213713452088</v>
      </c>
      <c r="H235" s="33">
        <v>905097</v>
      </c>
      <c r="I235" s="38">
        <f t="shared" si="57"/>
        <v>0.31024426460965343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1498817</v>
      </c>
      <c r="O235" s="38">
        <f t="shared" si="61"/>
        <v>0.51375640174417425</v>
      </c>
      <c r="P235" s="33">
        <v>798932</v>
      </c>
      <c r="Q235" s="33">
        <v>973316</v>
      </c>
      <c r="R235" s="33">
        <v>973316</v>
      </c>
      <c r="S235" s="33">
        <v>290244</v>
      </c>
      <c r="T235" s="38">
        <f t="shared" si="62"/>
        <v>0.29820120084330271</v>
      </c>
      <c r="U235" s="38">
        <f t="shared" si="63"/>
        <v>0.13288364967231248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4264770</v>
      </c>
      <c r="E236" s="33">
        <v>4264770</v>
      </c>
      <c r="F236" s="33">
        <v>373895</v>
      </c>
      <c r="G236" s="38">
        <f t="shared" si="56"/>
        <v>8.7670612952163898E-2</v>
      </c>
      <c r="H236" s="33">
        <v>274975</v>
      </c>
      <c r="I236" s="38">
        <f t="shared" si="57"/>
        <v>6.4475927189508467E-2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648870</v>
      </c>
      <c r="O236" s="38">
        <f t="shared" si="61"/>
        <v>0.15214654014167237</v>
      </c>
      <c r="P236" s="33">
        <v>597853</v>
      </c>
      <c r="Q236" s="33">
        <v>4383435</v>
      </c>
      <c r="R236" s="33">
        <v>4383435</v>
      </c>
      <c r="S236" s="33">
        <v>307479</v>
      </c>
      <c r="T236" s="38">
        <f t="shared" si="62"/>
        <v>7.0145673427346358E-2</v>
      </c>
      <c r="U236" s="38">
        <f t="shared" si="63"/>
        <v>-0.54006252373074992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10348759</v>
      </c>
      <c r="E237" s="33">
        <v>10348759</v>
      </c>
      <c r="F237" s="33">
        <v>51811</v>
      </c>
      <c r="G237" s="38">
        <f t="shared" si="56"/>
        <v>5.0064940153693787E-3</v>
      </c>
      <c r="H237" s="33">
        <v>27640</v>
      </c>
      <c r="I237" s="38">
        <f t="shared" si="57"/>
        <v>2.6708516451102978E-3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79451</v>
      </c>
      <c r="O237" s="38">
        <f t="shared" si="61"/>
        <v>7.6773456604796765E-3</v>
      </c>
      <c r="P237" s="33">
        <v>52346</v>
      </c>
      <c r="Q237" s="33">
        <v>9017093</v>
      </c>
      <c r="R237" s="33">
        <v>9017093</v>
      </c>
      <c r="S237" s="33">
        <v>20133</v>
      </c>
      <c r="T237" s="38">
        <f t="shared" si="62"/>
        <v>2.2327594935529667E-3</v>
      </c>
      <c r="U237" s="38">
        <f t="shared" si="63"/>
        <v>-0.47197493600275098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24394</v>
      </c>
      <c r="E238" s="33">
        <v>24394</v>
      </c>
      <c r="F238" s="33">
        <v>9717</v>
      </c>
      <c r="G238" s="38">
        <f t="shared" si="56"/>
        <v>0.39833565630892842</v>
      </c>
      <c r="H238" s="33">
        <v>-1199085</v>
      </c>
      <c r="I238" s="38">
        <f t="shared" si="57"/>
        <v>-49.154915143067967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-1189368</v>
      </c>
      <c r="O238" s="38">
        <f t="shared" si="61"/>
        <v>-48.756579486759037</v>
      </c>
      <c r="P238" s="33">
        <v>10282</v>
      </c>
      <c r="Q238" s="33">
        <v>50000</v>
      </c>
      <c r="R238" s="33">
        <v>50000</v>
      </c>
      <c r="S238" s="33">
        <v>9586</v>
      </c>
      <c r="T238" s="38">
        <f t="shared" si="62"/>
        <v>0.19172</v>
      </c>
      <c r="U238" s="38">
        <f t="shared" si="63"/>
        <v>-117.61982104648901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110000</v>
      </c>
      <c r="E239" s="33">
        <v>110000</v>
      </c>
      <c r="F239" s="33">
        <v>111508</v>
      </c>
      <c r="G239" s="38">
        <f t="shared" si="56"/>
        <v>1.0137090909090909</v>
      </c>
      <c r="H239" s="33">
        <v>85413</v>
      </c>
      <c r="I239" s="38">
        <f t="shared" si="57"/>
        <v>0.77648181818181816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196921</v>
      </c>
      <c r="O239" s="38">
        <f t="shared" si="61"/>
        <v>1.7901909090909092</v>
      </c>
      <c r="P239" s="33">
        <v>111850</v>
      </c>
      <c r="Q239" s="33">
        <v>110000</v>
      </c>
      <c r="R239" s="33">
        <v>110000</v>
      </c>
      <c r="S239" s="33">
        <v>65265</v>
      </c>
      <c r="T239" s="38">
        <f t="shared" si="62"/>
        <v>0.59331818181818186</v>
      </c>
      <c r="U239" s="38">
        <f t="shared" si="63"/>
        <v>-0.23636119803307998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18604600</v>
      </c>
      <c r="E240" s="34">
        <f>SUM(E234:E239)</f>
        <v>18604600</v>
      </c>
      <c r="F240" s="34">
        <f>SUM(F234:F239)</f>
        <v>1140651</v>
      </c>
      <c r="G240" s="39">
        <f t="shared" si="56"/>
        <v>6.1310159852939597E-2</v>
      </c>
      <c r="H240" s="34">
        <f>SUM(H234:H239)</f>
        <v>94040</v>
      </c>
      <c r="I240" s="39">
        <f t="shared" si="57"/>
        <v>5.0546639003257255E-3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1234691</v>
      </c>
      <c r="O240" s="39">
        <f t="shared" si="61"/>
        <v>6.6364823753265315E-2</v>
      </c>
      <c r="P240" s="34">
        <f>SUM(P234:P239)</f>
        <v>1571263</v>
      </c>
      <c r="Q240" s="34">
        <f>SUM(Q234:Q239)</f>
        <v>15431844</v>
      </c>
      <c r="R240" s="34">
        <f>SUM(R234:R239)</f>
        <v>15431844</v>
      </c>
      <c r="S240" s="34">
        <f>SUM(S234:S239)</f>
        <v>692707</v>
      </c>
      <c r="T240" s="39">
        <f t="shared" si="62"/>
        <v>4.4888154649567476E-2</v>
      </c>
      <c r="U240" s="39">
        <f t="shared" si="63"/>
        <v>-0.94015005762879922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11401870</v>
      </c>
      <c r="E241" s="33">
        <v>11401870</v>
      </c>
      <c r="F241" s="33">
        <v>4140312</v>
      </c>
      <c r="G241" s="38">
        <f t="shared" si="56"/>
        <v>0.36312569780220261</v>
      </c>
      <c r="H241" s="33">
        <v>3286166</v>
      </c>
      <c r="I241" s="38">
        <f t="shared" si="57"/>
        <v>0.28821289841052389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7426478</v>
      </c>
      <c r="O241" s="38">
        <f t="shared" si="61"/>
        <v>0.65133859621272649</v>
      </c>
      <c r="P241" s="33">
        <v>8340614</v>
      </c>
      <c r="Q241" s="33">
        <v>10922508</v>
      </c>
      <c r="R241" s="33">
        <v>10922508</v>
      </c>
      <c r="S241" s="33">
        <v>4076743</v>
      </c>
      <c r="T241" s="38">
        <f t="shared" si="62"/>
        <v>0.37324239085016003</v>
      </c>
      <c r="U241" s="38">
        <f t="shared" si="63"/>
        <v>-0.60600430615779599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520653</v>
      </c>
      <c r="E242" s="33">
        <v>520653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48469</v>
      </c>
      <c r="Q242" s="33">
        <v>103219</v>
      </c>
      <c r="R242" s="33">
        <v>103219</v>
      </c>
      <c r="S242" s="33">
        <v>48469</v>
      </c>
      <c r="T242" s="38">
        <f t="shared" si="62"/>
        <v>0.46957440006200407</v>
      </c>
      <c r="U242" s="38">
        <f t="shared" si="63"/>
        <v>-1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5095200</v>
      </c>
      <c r="E243" s="33">
        <v>5095200</v>
      </c>
      <c r="F243" s="33">
        <v>246203</v>
      </c>
      <c r="G243" s="38">
        <f t="shared" si="56"/>
        <v>4.8320576228607318E-2</v>
      </c>
      <c r="H243" s="33">
        <v>127544</v>
      </c>
      <c r="I243" s="38">
        <f t="shared" si="57"/>
        <v>2.5032187156539487E-2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373747</v>
      </c>
      <c r="O243" s="38">
        <f t="shared" si="61"/>
        <v>7.3352763385146805E-2</v>
      </c>
      <c r="P243" s="33">
        <v>255684</v>
      </c>
      <c r="Q243" s="33">
        <v>8297748</v>
      </c>
      <c r="R243" s="33">
        <v>8297748</v>
      </c>
      <c r="S243" s="33">
        <v>98430</v>
      </c>
      <c r="T243" s="38">
        <f t="shared" si="62"/>
        <v>1.1862254674400814E-2</v>
      </c>
      <c r="U243" s="38">
        <f t="shared" si="63"/>
        <v>-0.50116550116550118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1373200</v>
      </c>
      <c r="E244" s="33">
        <v>1373200</v>
      </c>
      <c r="F244" s="33">
        <v>55027</v>
      </c>
      <c r="G244" s="38">
        <f t="shared" si="56"/>
        <v>4.0072094378094961E-2</v>
      </c>
      <c r="H244" s="33">
        <v>30701</v>
      </c>
      <c r="I244" s="38">
        <f t="shared" si="57"/>
        <v>2.2357267695892805E-2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85728</v>
      </c>
      <c r="O244" s="38">
        <f t="shared" si="61"/>
        <v>6.2429362073987762E-2</v>
      </c>
      <c r="P244" s="33">
        <v>19835</v>
      </c>
      <c r="Q244" s="33">
        <v>1254000</v>
      </c>
      <c r="R244" s="33">
        <v>1254000</v>
      </c>
      <c r="S244" s="33">
        <v>10300</v>
      </c>
      <c r="T244" s="38">
        <f t="shared" si="62"/>
        <v>8.2137161084529509E-3</v>
      </c>
      <c r="U244" s="38">
        <f t="shared" si="63"/>
        <v>0.54781951096546511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17457454</v>
      </c>
      <c r="E245" s="33">
        <v>17457454</v>
      </c>
      <c r="F245" s="33">
        <v>7014551</v>
      </c>
      <c r="G245" s="38">
        <f t="shared" si="56"/>
        <v>0.40180836220447724</v>
      </c>
      <c r="H245" s="33">
        <v>5604422</v>
      </c>
      <c r="I245" s="38">
        <f t="shared" si="57"/>
        <v>0.32103318158535604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12618973</v>
      </c>
      <c r="O245" s="38">
        <f t="shared" si="61"/>
        <v>0.72284154378983323</v>
      </c>
      <c r="P245" s="33">
        <v>49651</v>
      </c>
      <c r="Q245" s="33">
        <v>16341841</v>
      </c>
      <c r="R245" s="33">
        <v>16341841</v>
      </c>
      <c r="S245" s="33">
        <v>28586</v>
      </c>
      <c r="T245" s="38">
        <f t="shared" si="62"/>
        <v>1.7492521191461844E-3</v>
      </c>
      <c r="U245" s="38">
        <f t="shared" si="63"/>
        <v>111.87631669049969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35848377</v>
      </c>
      <c r="E247" s="34">
        <f>SUM(E241:E246)</f>
        <v>35848377</v>
      </c>
      <c r="F247" s="34">
        <f>SUM(F241:F246)</f>
        <v>11456093</v>
      </c>
      <c r="G247" s="39">
        <f t="shared" si="56"/>
        <v>0.3195707576942744</v>
      </c>
      <c r="H247" s="34">
        <f>SUM(H241:H246)</f>
        <v>9048833</v>
      </c>
      <c r="I247" s="39">
        <f t="shared" si="57"/>
        <v>0.25241960047452078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20504926</v>
      </c>
      <c r="O247" s="39">
        <f t="shared" si="61"/>
        <v>0.57199035816879518</v>
      </c>
      <c r="P247" s="34">
        <f>SUM(P241:P246)</f>
        <v>8714253</v>
      </c>
      <c r="Q247" s="34">
        <f>SUM(Q241:Q246)</f>
        <v>36919316</v>
      </c>
      <c r="R247" s="34">
        <f>SUM(R241:R246)</f>
        <v>36919316</v>
      </c>
      <c r="S247" s="34">
        <f>SUM(S241:S246)</f>
        <v>4262528</v>
      </c>
      <c r="T247" s="39">
        <f t="shared" si="62"/>
        <v>0.1154552267436374</v>
      </c>
      <c r="U247" s="39">
        <f t="shared" si="63"/>
        <v>3.8394570366501846E-2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4650339</v>
      </c>
      <c r="E248" s="33">
        <v>4650339</v>
      </c>
      <c r="F248" s="33">
        <v>803718</v>
      </c>
      <c r="G248" s="38">
        <f t="shared" si="56"/>
        <v>0.1728299807820462</v>
      </c>
      <c r="H248" s="33">
        <v>512073</v>
      </c>
      <c r="I248" s="38">
        <f t="shared" si="57"/>
        <v>0.11011519805330321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1315791</v>
      </c>
      <c r="O248" s="38">
        <f t="shared" si="61"/>
        <v>0.28294517883534942</v>
      </c>
      <c r="P248" s="33">
        <v>1664968</v>
      </c>
      <c r="Q248" s="33">
        <v>4063900</v>
      </c>
      <c r="R248" s="33">
        <v>4063900</v>
      </c>
      <c r="S248" s="33">
        <v>1191165</v>
      </c>
      <c r="T248" s="38">
        <f t="shared" si="62"/>
        <v>0.29310883633947687</v>
      </c>
      <c r="U248" s="38">
        <f t="shared" si="63"/>
        <v>-0.69244273763820086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1889866</v>
      </c>
      <c r="E249" s="33">
        <v>1889866</v>
      </c>
      <c r="F249" s="33">
        <v>363221</v>
      </c>
      <c r="G249" s="38">
        <f t="shared" si="56"/>
        <v>0.19219404973685966</v>
      </c>
      <c r="H249" s="33">
        <v>260584</v>
      </c>
      <c r="I249" s="38">
        <f t="shared" si="57"/>
        <v>0.13788490824217167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623805</v>
      </c>
      <c r="O249" s="38">
        <f t="shared" si="61"/>
        <v>0.33007895797903131</v>
      </c>
      <c r="P249" s="33">
        <v>0</v>
      </c>
      <c r="Q249" s="33">
        <v>1750124</v>
      </c>
      <c r="R249" s="33">
        <v>1750124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968786</v>
      </c>
      <c r="E250" s="33">
        <v>968786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368920</v>
      </c>
      <c r="R250" s="33">
        <v>368920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816000</v>
      </c>
      <c r="E251" s="33">
        <v>816000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616000</v>
      </c>
      <c r="Q251" s="33">
        <v>813000</v>
      </c>
      <c r="R251" s="33">
        <v>813000</v>
      </c>
      <c r="S251" s="33">
        <v>616000</v>
      </c>
      <c r="T251" s="38">
        <f t="shared" si="62"/>
        <v>0.75768757687576871</v>
      </c>
      <c r="U251" s="38">
        <f t="shared" si="63"/>
        <v>-1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21739036</v>
      </c>
      <c r="E252" s="33">
        <v>21739036</v>
      </c>
      <c r="F252" s="33">
        <v>635117</v>
      </c>
      <c r="G252" s="38">
        <f t="shared" si="56"/>
        <v>2.9215508912170715E-2</v>
      </c>
      <c r="H252" s="33">
        <v>7486904</v>
      </c>
      <c r="I252" s="38">
        <f t="shared" si="57"/>
        <v>0.34439908006960385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8122021</v>
      </c>
      <c r="O252" s="38">
        <f t="shared" si="61"/>
        <v>0.37361458898177452</v>
      </c>
      <c r="P252" s="33">
        <v>8732335</v>
      </c>
      <c r="Q252" s="33">
        <v>22654123</v>
      </c>
      <c r="R252" s="33">
        <v>22654123</v>
      </c>
      <c r="S252" s="33">
        <v>2017000</v>
      </c>
      <c r="T252" s="38">
        <f t="shared" si="62"/>
        <v>8.9034565584375086E-2</v>
      </c>
      <c r="U252" s="38">
        <f t="shared" si="63"/>
        <v>-0.14262290670250277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30064027</v>
      </c>
      <c r="E254" s="34">
        <f>SUM(E248:E253)</f>
        <v>30064027</v>
      </c>
      <c r="F254" s="34">
        <f>SUM(F248:F253)</f>
        <v>1802056</v>
      </c>
      <c r="G254" s="39">
        <f t="shared" si="56"/>
        <v>5.994060609378777E-2</v>
      </c>
      <c r="H254" s="34">
        <f>SUM(H248:H253)</f>
        <v>8259561</v>
      </c>
      <c r="I254" s="39">
        <f t="shared" si="57"/>
        <v>0.27473235704584753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10061617</v>
      </c>
      <c r="O254" s="39">
        <f t="shared" si="61"/>
        <v>0.33467296313963529</v>
      </c>
      <c r="P254" s="34">
        <f>SUM(P248:P253)</f>
        <v>11013303</v>
      </c>
      <c r="Q254" s="34">
        <f>SUM(Q248:Q253)</f>
        <v>29650067</v>
      </c>
      <c r="R254" s="34">
        <f>SUM(R248:R253)</f>
        <v>29650067</v>
      </c>
      <c r="S254" s="34">
        <f>SUM(S248:S253)</f>
        <v>3824165</v>
      </c>
      <c r="T254" s="39">
        <f t="shared" si="62"/>
        <v>0.1289766056852418</v>
      </c>
      <c r="U254" s="39">
        <f t="shared" si="63"/>
        <v>-0.25003779520094926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4153244</v>
      </c>
      <c r="E255" s="33">
        <v>4153244</v>
      </c>
      <c r="F255" s="33">
        <v>878896</v>
      </c>
      <c r="G255" s="38">
        <f t="shared" si="56"/>
        <v>0.21161675066526311</v>
      </c>
      <c r="H255" s="33">
        <v>1211944</v>
      </c>
      <c r="I255" s="38">
        <f t="shared" si="57"/>
        <v>0.2918065974452741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2090840</v>
      </c>
      <c r="O255" s="38">
        <f t="shared" si="61"/>
        <v>0.50342334811053724</v>
      </c>
      <c r="P255" s="33">
        <v>1325734</v>
      </c>
      <c r="Q255" s="33">
        <v>3052000</v>
      </c>
      <c r="R255" s="33">
        <v>3052000</v>
      </c>
      <c r="S255" s="33">
        <v>669750</v>
      </c>
      <c r="T255" s="38">
        <f t="shared" si="62"/>
        <v>0.21944626474442988</v>
      </c>
      <c r="U255" s="38">
        <f t="shared" si="63"/>
        <v>-8.5831697761391101E-2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69199</v>
      </c>
      <c r="G256" s="38">
        <f t="shared" si="56"/>
        <v>0</v>
      </c>
      <c r="H256" s="33">
        <v>65209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134408</v>
      </c>
      <c r="O256" s="38">
        <f t="shared" si="61"/>
        <v>0</v>
      </c>
      <c r="P256" s="33">
        <v>109682</v>
      </c>
      <c r="Q256" s="33">
        <v>0</v>
      </c>
      <c r="R256" s="33">
        <v>0</v>
      </c>
      <c r="S256" s="33">
        <v>54226</v>
      </c>
      <c r="T256" s="38">
        <f t="shared" si="62"/>
        <v>0</v>
      </c>
      <c r="U256" s="38">
        <f t="shared" si="63"/>
        <v>-0.40547218322058309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2521658</v>
      </c>
      <c r="E257" s="33">
        <v>2521658</v>
      </c>
      <c r="F257" s="33">
        <v>525112</v>
      </c>
      <c r="G257" s="38">
        <f t="shared" si="56"/>
        <v>0.20824076857369239</v>
      </c>
      <c r="H257" s="33">
        <v>396953</v>
      </c>
      <c r="I257" s="38">
        <f t="shared" si="57"/>
        <v>0.15741746105141935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922065</v>
      </c>
      <c r="O257" s="38">
        <f t="shared" si="61"/>
        <v>0.36565822962511174</v>
      </c>
      <c r="P257" s="33">
        <v>756876</v>
      </c>
      <c r="Q257" s="33">
        <v>1739780</v>
      </c>
      <c r="R257" s="33">
        <v>1739780</v>
      </c>
      <c r="S257" s="33">
        <v>289096</v>
      </c>
      <c r="T257" s="38">
        <f t="shared" si="62"/>
        <v>0.16616813620112889</v>
      </c>
      <c r="U257" s="38">
        <f t="shared" si="63"/>
        <v>-0.47553760457459349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500000</v>
      </c>
      <c r="E258" s="33">
        <v>500000</v>
      </c>
      <c r="F258" s="33">
        <v>84655</v>
      </c>
      <c r="G258" s="38">
        <f t="shared" si="56"/>
        <v>0.16930999999999999</v>
      </c>
      <c r="H258" s="33">
        <v>136186</v>
      </c>
      <c r="I258" s="38">
        <f t="shared" si="57"/>
        <v>0.272372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220841</v>
      </c>
      <c r="O258" s="38">
        <f t="shared" si="61"/>
        <v>0.44168200000000002</v>
      </c>
      <c r="P258" s="33">
        <v>0</v>
      </c>
      <c r="Q258" s="33">
        <v>500000</v>
      </c>
      <c r="R258" s="33">
        <v>500000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7174902</v>
      </c>
      <c r="E259" s="34">
        <f>SUM(E255:E258)</f>
        <v>7174902</v>
      </c>
      <c r="F259" s="34">
        <f>SUM(F255:F258)</f>
        <v>1557862</v>
      </c>
      <c r="G259" s="39">
        <f t="shared" si="56"/>
        <v>0.21712658932484374</v>
      </c>
      <c r="H259" s="34">
        <f>SUM(H255:H258)</f>
        <v>1810292</v>
      </c>
      <c r="I259" s="39">
        <f t="shared" si="57"/>
        <v>0.25230895139752429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3368154</v>
      </c>
      <c r="O259" s="39">
        <f t="shared" si="61"/>
        <v>0.46943554072236804</v>
      </c>
      <c r="P259" s="34">
        <f>SUM(P255:P258)</f>
        <v>2192292</v>
      </c>
      <c r="Q259" s="34">
        <f>SUM(Q255:Q258)</f>
        <v>5291780</v>
      </c>
      <c r="R259" s="34">
        <f>SUM(R255:R258)</f>
        <v>5291780</v>
      </c>
      <c r="S259" s="34">
        <f>SUM(S255:S258)</f>
        <v>1013072</v>
      </c>
      <c r="T259" s="39">
        <f t="shared" si="62"/>
        <v>0.19144257697787889</v>
      </c>
      <c r="U259" s="39">
        <f t="shared" si="63"/>
        <v>-0.17424686127577893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91691906</v>
      </c>
      <c r="E260" s="34">
        <f>SUM(E234:E239,E241:E246,E248:E253,E255:E258)</f>
        <v>91691906</v>
      </c>
      <c r="F260" s="34">
        <f>SUM(F234:F239,F241:F246,F248:F253,F255:F258)</f>
        <v>15956662</v>
      </c>
      <c r="G260" s="39">
        <f t="shared" si="56"/>
        <v>0.17402476070243322</v>
      </c>
      <c r="H260" s="34">
        <f>SUM(H234:H239,H241:H246,H248:H253,H255:H258)</f>
        <v>19212726</v>
      </c>
      <c r="I260" s="39">
        <f t="shared" si="57"/>
        <v>0.20953568137191958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35169388</v>
      </c>
      <c r="O260" s="39">
        <f t="shared" si="61"/>
        <v>0.3835604420743528</v>
      </c>
      <c r="P260" s="34">
        <f>SUM(P234:P239,P241:P246,P248:P253,P255:P258)</f>
        <v>23491111</v>
      </c>
      <c r="Q260" s="34">
        <f>SUM(Q234:Q239,Q241:Q246,Q248:Q253,Q255:Q258)</f>
        <v>87293007</v>
      </c>
      <c r="R260" s="34">
        <f>SUM(R234:R239,R241:R246,R248:R253,R255:R258)</f>
        <v>87293007</v>
      </c>
      <c r="S260" s="34">
        <f>SUM(S234:S239,S241:S246,S248:S253,S255:S258)</f>
        <v>9792472</v>
      </c>
      <c r="T260" s="39">
        <f t="shared" si="62"/>
        <v>0.11217934100952669</v>
      </c>
      <c r="U260" s="39">
        <f t="shared" si="63"/>
        <v>-0.18212782698953656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7574913</v>
      </c>
      <c r="E263" s="33">
        <v>7574913</v>
      </c>
      <c r="F263" s="33">
        <v>254844</v>
      </c>
      <c r="G263" s="38">
        <f t="shared" ref="G263:G299" si="64">IF(($D263     =0),0,($F263     /$D263     ))</f>
        <v>3.3643158673901601E-2</v>
      </c>
      <c r="H263" s="33">
        <v>373483</v>
      </c>
      <c r="I263" s="38">
        <f t="shared" ref="I263:I299" si="65">IF(($D263     =0),0,($H263     /$D263     ))</f>
        <v>4.9305252746797222E-2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628327</v>
      </c>
      <c r="O263" s="38">
        <f t="shared" ref="O263:O299" si="69">IF(($D263     =0),0,($N263     /$D263     ))</f>
        <v>8.2948411420698823E-2</v>
      </c>
      <c r="P263" s="33">
        <v>6571</v>
      </c>
      <c r="Q263" s="33">
        <v>1357100</v>
      </c>
      <c r="R263" s="33">
        <v>1357100</v>
      </c>
      <c r="S263" s="33">
        <v>6571</v>
      </c>
      <c r="T263" s="38">
        <f t="shared" ref="T263:T299" si="70">IF(($Q263     =0),0,($S263     /$Q263     ))</f>
        <v>4.841942377127699E-3</v>
      </c>
      <c r="U263" s="38">
        <f t="shared" ref="U263:U299" si="71">IF(($P263     =0),0,(($H263     /$P263     )-1))</f>
        <v>55.838076396286716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3412603</v>
      </c>
      <c r="E264" s="33">
        <v>3412603</v>
      </c>
      <c r="F264" s="33">
        <v>922880</v>
      </c>
      <c r="G264" s="38">
        <f t="shared" si="64"/>
        <v>0.27043286312530346</v>
      </c>
      <c r="H264" s="33">
        <v>770028</v>
      </c>
      <c r="I264" s="38">
        <f t="shared" si="65"/>
        <v>0.22564242017017508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1692908</v>
      </c>
      <c r="O264" s="38">
        <f t="shared" si="69"/>
        <v>0.49607528329547856</v>
      </c>
      <c r="P264" s="33">
        <v>2272595</v>
      </c>
      <c r="Q264" s="33">
        <v>3586440</v>
      </c>
      <c r="R264" s="33">
        <v>3586440</v>
      </c>
      <c r="S264" s="33">
        <v>1190220</v>
      </c>
      <c r="T264" s="38">
        <f t="shared" si="70"/>
        <v>0.33186669789540602</v>
      </c>
      <c r="U264" s="38">
        <f t="shared" si="71"/>
        <v>-0.66116795997527056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562208</v>
      </c>
      <c r="E265" s="33">
        <v>562208</v>
      </c>
      <c r="F265" s="33">
        <v>30585</v>
      </c>
      <c r="G265" s="38">
        <f t="shared" si="64"/>
        <v>5.440157379475212E-2</v>
      </c>
      <c r="H265" s="33">
        <v>6469</v>
      </c>
      <c r="I265" s="38">
        <f t="shared" si="65"/>
        <v>1.1506417553645626E-2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37054</v>
      </c>
      <c r="O265" s="38">
        <f t="shared" si="69"/>
        <v>6.590799134839774E-2</v>
      </c>
      <c r="P265" s="33">
        <v>24398</v>
      </c>
      <c r="Q265" s="33">
        <v>1161102</v>
      </c>
      <c r="R265" s="33">
        <v>1161102</v>
      </c>
      <c r="S265" s="33">
        <v>11240</v>
      </c>
      <c r="T265" s="38">
        <f t="shared" si="70"/>
        <v>9.6804587366140105E-3</v>
      </c>
      <c r="U265" s="38">
        <f t="shared" si="71"/>
        <v>-0.73485531600950904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7800810</v>
      </c>
      <c r="E266" s="33">
        <v>7800810</v>
      </c>
      <c r="F266" s="33">
        <v>4553130</v>
      </c>
      <c r="G266" s="38">
        <f t="shared" si="64"/>
        <v>0.58367400308429507</v>
      </c>
      <c r="H266" s="33">
        <v>3456917</v>
      </c>
      <c r="I266" s="38">
        <f t="shared" si="65"/>
        <v>0.44314846791551132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8010047</v>
      </c>
      <c r="O266" s="38">
        <f t="shared" si="69"/>
        <v>1.0268224709998064</v>
      </c>
      <c r="P266" s="33">
        <v>5686172</v>
      </c>
      <c r="Q266" s="33">
        <v>7985590</v>
      </c>
      <c r="R266" s="33">
        <v>7985590</v>
      </c>
      <c r="S266" s="33">
        <v>2274420</v>
      </c>
      <c r="T266" s="38">
        <f t="shared" si="70"/>
        <v>0.28481552396253751</v>
      </c>
      <c r="U266" s="38">
        <f t="shared" si="71"/>
        <v>-0.39204846423921047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19350534</v>
      </c>
      <c r="E267" s="34">
        <f>SUM(E263:E266)</f>
        <v>19350534</v>
      </c>
      <c r="F267" s="34">
        <f>SUM(F263:F266)</f>
        <v>5761439</v>
      </c>
      <c r="G267" s="39">
        <f t="shared" si="64"/>
        <v>0.29774056881324307</v>
      </c>
      <c r="H267" s="34">
        <f>SUM(H263:H266)</f>
        <v>4606897</v>
      </c>
      <c r="I267" s="39">
        <f t="shared" si="65"/>
        <v>0.23807596214140653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10368336</v>
      </c>
      <c r="O267" s="39">
        <f t="shared" si="69"/>
        <v>0.53581653095464965</v>
      </c>
      <c r="P267" s="34">
        <f>SUM(P263:P266)</f>
        <v>7989736</v>
      </c>
      <c r="Q267" s="34">
        <f>SUM(Q263:Q266)</f>
        <v>14090232</v>
      </c>
      <c r="R267" s="34">
        <f>SUM(R263:R266)</f>
        <v>14090232</v>
      </c>
      <c r="S267" s="34">
        <f>SUM(S263:S266)</f>
        <v>3482451</v>
      </c>
      <c r="T267" s="39">
        <f t="shared" si="70"/>
        <v>0.24715355999816044</v>
      </c>
      <c r="U267" s="39">
        <f t="shared" si="71"/>
        <v>-0.42339809475557144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1371768</v>
      </c>
      <c r="E268" s="33">
        <v>1371768</v>
      </c>
      <c r="F268" s="33">
        <v>4374</v>
      </c>
      <c r="G268" s="38">
        <f t="shared" si="64"/>
        <v>3.1885858250083107E-3</v>
      </c>
      <c r="H268" s="33">
        <v>-2873</v>
      </c>
      <c r="I268" s="38">
        <f t="shared" si="65"/>
        <v>-2.0943774749082934E-3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1501</v>
      </c>
      <c r="O268" s="38">
        <f t="shared" si="69"/>
        <v>1.0942083501000168E-3</v>
      </c>
      <c r="P268" s="33">
        <v>-4638</v>
      </c>
      <c r="Q268" s="33">
        <v>-23303</v>
      </c>
      <c r="R268" s="33">
        <v>-23303</v>
      </c>
      <c r="S268" s="33">
        <v>-2608</v>
      </c>
      <c r="T268" s="38">
        <f t="shared" si="70"/>
        <v>0.11191692056816718</v>
      </c>
      <c r="U268" s="38">
        <f t="shared" si="71"/>
        <v>-0.38055196205260888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2428251</v>
      </c>
      <c r="E269" s="33">
        <v>2428251</v>
      </c>
      <c r="F269" s="33">
        <v>713601</v>
      </c>
      <c r="G269" s="38">
        <f t="shared" si="64"/>
        <v>0.29387448002698241</v>
      </c>
      <c r="H269" s="33">
        <v>762938</v>
      </c>
      <c r="I269" s="38">
        <f t="shared" si="65"/>
        <v>0.31419239609084892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1476539</v>
      </c>
      <c r="O269" s="38">
        <f t="shared" si="69"/>
        <v>0.60806687611783128</v>
      </c>
      <c r="P269" s="33">
        <v>647429</v>
      </c>
      <c r="Q269" s="33">
        <v>1372945</v>
      </c>
      <c r="R269" s="33">
        <v>1372945</v>
      </c>
      <c r="S269" s="33">
        <v>214437</v>
      </c>
      <c r="T269" s="38">
        <f t="shared" si="70"/>
        <v>0.15618761130271058</v>
      </c>
      <c r="U269" s="38">
        <f t="shared" si="71"/>
        <v>0.17841184129842813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615231</v>
      </c>
      <c r="E270" s="33">
        <v>615231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2089</v>
      </c>
      <c r="R270" s="33">
        <v>2089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1373923</v>
      </c>
      <c r="E271" s="33">
        <v>1373923</v>
      </c>
      <c r="F271" s="33">
        <v>7203</v>
      </c>
      <c r="G271" s="38">
        <f t="shared" si="64"/>
        <v>5.2426518807822562E-3</v>
      </c>
      <c r="H271" s="33">
        <v>6241</v>
      </c>
      <c r="I271" s="38">
        <f t="shared" si="65"/>
        <v>4.5424670814885552E-3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13444</v>
      </c>
      <c r="O271" s="38">
        <f t="shared" si="69"/>
        <v>9.7851189622708105E-3</v>
      </c>
      <c r="P271" s="33">
        <v>6821</v>
      </c>
      <c r="Q271" s="33">
        <v>1334050</v>
      </c>
      <c r="R271" s="33">
        <v>1334050</v>
      </c>
      <c r="S271" s="33">
        <v>3030</v>
      </c>
      <c r="T271" s="38">
        <f t="shared" si="70"/>
        <v>2.2712791874367529E-3</v>
      </c>
      <c r="U271" s="38">
        <f t="shared" si="71"/>
        <v>-8.5031520304940655E-2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1514501</v>
      </c>
      <c r="E272" s="33">
        <v>1514501</v>
      </c>
      <c r="F272" s="33">
        <v>3293</v>
      </c>
      <c r="G272" s="38">
        <f t="shared" si="64"/>
        <v>2.1743135197665768E-3</v>
      </c>
      <c r="H272" s="33">
        <v>8234</v>
      </c>
      <c r="I272" s="38">
        <f t="shared" si="65"/>
        <v>5.4367742246456095E-3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11527</v>
      </c>
      <c r="O272" s="38">
        <f t="shared" si="69"/>
        <v>7.6110877444121863E-3</v>
      </c>
      <c r="P272" s="33">
        <v>4865</v>
      </c>
      <c r="Q272" s="33">
        <v>1995500</v>
      </c>
      <c r="R272" s="33">
        <v>1995500</v>
      </c>
      <c r="S272" s="33">
        <v>2547</v>
      </c>
      <c r="T272" s="38">
        <f t="shared" si="70"/>
        <v>1.2763718366324229E-3</v>
      </c>
      <c r="U272" s="38">
        <f t="shared" si="71"/>
        <v>0.69249743062692692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1114761</v>
      </c>
      <c r="E273" s="33">
        <v>1114761</v>
      </c>
      <c r="F273" s="33">
        <v>219211</v>
      </c>
      <c r="G273" s="38">
        <f t="shared" si="64"/>
        <v>0.1966439443073448</v>
      </c>
      <c r="H273" s="33">
        <v>243725</v>
      </c>
      <c r="I273" s="38">
        <f t="shared" si="65"/>
        <v>0.21863430816112153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462936</v>
      </c>
      <c r="O273" s="38">
        <f t="shared" si="69"/>
        <v>0.41527825246846634</v>
      </c>
      <c r="P273" s="33">
        <v>425162</v>
      </c>
      <c r="Q273" s="33">
        <v>14111</v>
      </c>
      <c r="R273" s="33">
        <v>14111</v>
      </c>
      <c r="S273" s="33">
        <v>219678</v>
      </c>
      <c r="T273" s="38">
        <f t="shared" si="70"/>
        <v>15.567854864998937</v>
      </c>
      <c r="U273" s="38">
        <f t="shared" si="71"/>
        <v>-0.42674792196856726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8418435</v>
      </c>
      <c r="E275" s="34">
        <f>SUM(E268:E274)</f>
        <v>8418435</v>
      </c>
      <c r="F275" s="34">
        <f>SUM(F268:F274)</f>
        <v>947682</v>
      </c>
      <c r="G275" s="39">
        <f t="shared" si="64"/>
        <v>0.11257222987407992</v>
      </c>
      <c r="H275" s="34">
        <f>SUM(H268:H274)</f>
        <v>1018265</v>
      </c>
      <c r="I275" s="39">
        <f t="shared" si="65"/>
        <v>0.12095656734298002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1965947</v>
      </c>
      <c r="O275" s="39">
        <f t="shared" si="69"/>
        <v>0.23352879721705994</v>
      </c>
      <c r="P275" s="34">
        <f>SUM(P268:P274)</f>
        <v>1079639</v>
      </c>
      <c r="Q275" s="34">
        <f>SUM(Q268:Q274)</f>
        <v>4695392</v>
      </c>
      <c r="R275" s="34">
        <f>SUM(R268:R274)</f>
        <v>4695392</v>
      </c>
      <c r="S275" s="34">
        <f>SUM(S268:S274)</f>
        <v>437084</v>
      </c>
      <c r="T275" s="39">
        <f t="shared" si="70"/>
        <v>9.3087861460768348E-2</v>
      </c>
      <c r="U275" s="39">
        <f t="shared" si="71"/>
        <v>-5.684677934013127E-2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1521466</v>
      </c>
      <c r="E276" s="33">
        <v>1521466</v>
      </c>
      <c r="F276" s="33">
        <v>11924</v>
      </c>
      <c r="G276" s="38">
        <f t="shared" si="64"/>
        <v>7.8371780900789115E-3</v>
      </c>
      <c r="H276" s="33">
        <v>12523</v>
      </c>
      <c r="I276" s="38">
        <f t="shared" si="65"/>
        <v>8.2308773248958578E-3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24447</v>
      </c>
      <c r="O276" s="38">
        <f t="shared" si="69"/>
        <v>1.6068055414974768E-2</v>
      </c>
      <c r="P276" s="33">
        <v>15508</v>
      </c>
      <c r="Q276" s="33">
        <v>790251</v>
      </c>
      <c r="R276" s="33">
        <v>790251</v>
      </c>
      <c r="S276" s="33">
        <v>7818</v>
      </c>
      <c r="T276" s="38">
        <f t="shared" si="70"/>
        <v>9.8930592938193049E-3</v>
      </c>
      <c r="U276" s="38">
        <f t="shared" si="71"/>
        <v>-0.19248129997420682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1592141</v>
      </c>
      <c r="E277" s="33">
        <v>1592141</v>
      </c>
      <c r="F277" s="33">
        <v>1307325</v>
      </c>
      <c r="G277" s="38">
        <f t="shared" si="64"/>
        <v>0.8211113211706752</v>
      </c>
      <c r="H277" s="33">
        <v>8517</v>
      </c>
      <c r="I277" s="38">
        <f t="shared" si="65"/>
        <v>5.3494005870083116E-3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1315842</v>
      </c>
      <c r="O277" s="38">
        <f t="shared" si="69"/>
        <v>0.82646072175768348</v>
      </c>
      <c r="P277" s="33">
        <v>11679</v>
      </c>
      <c r="Q277" s="33">
        <v>1554542</v>
      </c>
      <c r="R277" s="33">
        <v>1554542</v>
      </c>
      <c r="S277" s="33">
        <v>4947</v>
      </c>
      <c r="T277" s="38">
        <f t="shared" si="70"/>
        <v>3.1822877735049938E-3</v>
      </c>
      <c r="U277" s="38">
        <f t="shared" si="71"/>
        <v>-0.27074235807860259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1716332</v>
      </c>
      <c r="E278" s="33">
        <v>1716332</v>
      </c>
      <c r="F278" s="33">
        <v>1767263</v>
      </c>
      <c r="G278" s="38">
        <f t="shared" si="64"/>
        <v>1.029674328742924</v>
      </c>
      <c r="H278" s="33">
        <v>987875</v>
      </c>
      <c r="I278" s="38">
        <f t="shared" si="65"/>
        <v>0.57557337391600227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2755138</v>
      </c>
      <c r="O278" s="38">
        <f t="shared" si="69"/>
        <v>1.605247702658926</v>
      </c>
      <c r="P278" s="33">
        <v>205465</v>
      </c>
      <c r="Q278" s="33">
        <v>1669546</v>
      </c>
      <c r="R278" s="33">
        <v>1669546</v>
      </c>
      <c r="S278" s="33">
        <v>88667</v>
      </c>
      <c r="T278" s="38">
        <f t="shared" si="70"/>
        <v>5.3108449842052867E-2</v>
      </c>
      <c r="U278" s="38">
        <f t="shared" si="71"/>
        <v>3.8079964957535344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1220540</v>
      </c>
      <c r="E279" s="33">
        <v>1220540</v>
      </c>
      <c r="F279" s="33">
        <v>12036</v>
      </c>
      <c r="G279" s="38">
        <f t="shared" si="64"/>
        <v>9.8612089730774899E-3</v>
      </c>
      <c r="H279" s="33">
        <v>11177</v>
      </c>
      <c r="I279" s="38">
        <f t="shared" si="65"/>
        <v>9.1574221246333593E-3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23213</v>
      </c>
      <c r="O279" s="38">
        <f t="shared" si="69"/>
        <v>1.9018631097710851E-2</v>
      </c>
      <c r="P279" s="33">
        <v>11020</v>
      </c>
      <c r="Q279" s="33">
        <v>1282757</v>
      </c>
      <c r="R279" s="33">
        <v>1282757</v>
      </c>
      <c r="S279" s="33">
        <v>5305</v>
      </c>
      <c r="T279" s="38">
        <f t="shared" si="70"/>
        <v>4.1356235046856107E-3</v>
      </c>
      <c r="U279" s="38">
        <f t="shared" si="71"/>
        <v>1.4246823956442833E-2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1000000</v>
      </c>
      <c r="E280" s="33">
        <v>1000000</v>
      </c>
      <c r="F280" s="33">
        <v>960000</v>
      </c>
      <c r="G280" s="38">
        <f t="shared" si="64"/>
        <v>0.96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960000</v>
      </c>
      <c r="O280" s="38">
        <f t="shared" si="69"/>
        <v>0.96</v>
      </c>
      <c r="P280" s="33">
        <v>0</v>
      </c>
      <c r="Q280" s="33">
        <v>998000</v>
      </c>
      <c r="R280" s="33">
        <v>998000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750000</v>
      </c>
      <c r="E281" s="33">
        <v>750000</v>
      </c>
      <c r="F281" s="33">
        <v>1149</v>
      </c>
      <c r="G281" s="38">
        <f t="shared" si="64"/>
        <v>1.5319999999999999E-3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1149</v>
      </c>
      <c r="O281" s="38">
        <f t="shared" si="69"/>
        <v>1.5319999999999999E-3</v>
      </c>
      <c r="P281" s="33">
        <v>0</v>
      </c>
      <c r="Q281" s="33">
        <v>572000</v>
      </c>
      <c r="R281" s="33">
        <v>572000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5184805</v>
      </c>
      <c r="E282" s="33">
        <v>5184805</v>
      </c>
      <c r="F282" s="33">
        <v>16797</v>
      </c>
      <c r="G282" s="38">
        <f t="shared" si="64"/>
        <v>3.2396589649948261E-3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16797</v>
      </c>
      <c r="O282" s="38">
        <f t="shared" si="69"/>
        <v>3.2396589649948261E-3</v>
      </c>
      <c r="P282" s="33">
        <v>24491</v>
      </c>
      <c r="Q282" s="33">
        <v>1976300</v>
      </c>
      <c r="R282" s="33">
        <v>1976300</v>
      </c>
      <c r="S282" s="33">
        <v>16659</v>
      </c>
      <c r="T282" s="38">
        <f t="shared" si="70"/>
        <v>8.4293882507716442E-3</v>
      </c>
      <c r="U282" s="38">
        <f t="shared" si="71"/>
        <v>-1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1251042</v>
      </c>
      <c r="E283" s="33">
        <v>1251042</v>
      </c>
      <c r="F283" s="33">
        <v>18947</v>
      </c>
      <c r="G283" s="38">
        <f t="shared" si="64"/>
        <v>1.5144975148716031E-2</v>
      </c>
      <c r="H283" s="33">
        <v>16289</v>
      </c>
      <c r="I283" s="38">
        <f t="shared" si="65"/>
        <v>1.3020346239374857E-2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35236</v>
      </c>
      <c r="O283" s="38">
        <f t="shared" si="69"/>
        <v>2.8165321388090886E-2</v>
      </c>
      <c r="P283" s="33">
        <v>196205</v>
      </c>
      <c r="Q283" s="33">
        <v>1248602</v>
      </c>
      <c r="R283" s="33">
        <v>1248602</v>
      </c>
      <c r="S283" s="33">
        <v>185053</v>
      </c>
      <c r="T283" s="38">
        <f t="shared" si="70"/>
        <v>0.14820815600167228</v>
      </c>
      <c r="U283" s="38">
        <f t="shared" si="71"/>
        <v>-0.91697968961035647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14236326</v>
      </c>
      <c r="E285" s="34">
        <f>SUM(E276:E284)</f>
        <v>14236326</v>
      </c>
      <c r="F285" s="34">
        <f>SUM(F276:F284)</f>
        <v>4095441</v>
      </c>
      <c r="G285" s="39">
        <f t="shared" si="64"/>
        <v>0.2876754156936277</v>
      </c>
      <c r="H285" s="34">
        <f>SUM(H276:H284)</f>
        <v>1036381</v>
      </c>
      <c r="I285" s="39">
        <f t="shared" si="65"/>
        <v>7.279834698924427E-2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5131822</v>
      </c>
      <c r="O285" s="39">
        <f t="shared" si="69"/>
        <v>0.36047376268287196</v>
      </c>
      <c r="P285" s="34">
        <f>SUM(P276:P284)</f>
        <v>464368</v>
      </c>
      <c r="Q285" s="34">
        <f>SUM(Q276:Q284)</f>
        <v>10091998</v>
      </c>
      <c r="R285" s="34">
        <f>SUM(R276:R284)</f>
        <v>10091998</v>
      </c>
      <c r="S285" s="34">
        <f>SUM(S276:S284)</f>
        <v>308449</v>
      </c>
      <c r="T285" s="39">
        <f t="shared" si="70"/>
        <v>3.0563719889758201E-2</v>
      </c>
      <c r="U285" s="39">
        <f t="shared" si="71"/>
        <v>1.2318096854219069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780514</v>
      </c>
      <c r="E286" s="33">
        <v>780514</v>
      </c>
      <c r="F286" s="33">
        <v>1815</v>
      </c>
      <c r="G286" s="38">
        <f t="shared" si="64"/>
        <v>2.3253907040744945E-3</v>
      </c>
      <c r="H286" s="33">
        <v>14868</v>
      </c>
      <c r="I286" s="38">
        <f t="shared" si="65"/>
        <v>1.9048985668418502E-2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16683</v>
      </c>
      <c r="O286" s="38">
        <f t="shared" si="69"/>
        <v>2.1374376372492999E-2</v>
      </c>
      <c r="P286" s="33">
        <v>61770</v>
      </c>
      <c r="Q286" s="33">
        <v>350301</v>
      </c>
      <c r="R286" s="33">
        <v>350301</v>
      </c>
      <c r="S286" s="33">
        <v>5235</v>
      </c>
      <c r="T286" s="38">
        <f t="shared" si="70"/>
        <v>1.4944290767083165E-2</v>
      </c>
      <c r="U286" s="38">
        <f t="shared" si="71"/>
        <v>-0.75930063137445358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900701</v>
      </c>
      <c r="E287" s="33">
        <v>900701</v>
      </c>
      <c r="F287" s="33">
        <v>0</v>
      </c>
      <c r="G287" s="38">
        <f t="shared" si="64"/>
        <v>0</v>
      </c>
      <c r="H287" s="33">
        <v>450000</v>
      </c>
      <c r="I287" s="38">
        <f t="shared" si="65"/>
        <v>0.49961085865342658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450000</v>
      </c>
      <c r="O287" s="38">
        <f t="shared" si="69"/>
        <v>0.49961085865342658</v>
      </c>
      <c r="P287" s="33">
        <v>0</v>
      </c>
      <c r="Q287" s="33">
        <v>830675</v>
      </c>
      <c r="R287" s="33">
        <v>830675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1453789</v>
      </c>
      <c r="E288" s="33">
        <v>1453789</v>
      </c>
      <c r="F288" s="33">
        <v>20353</v>
      </c>
      <c r="G288" s="38">
        <f t="shared" si="64"/>
        <v>1.3999968358544465E-2</v>
      </c>
      <c r="H288" s="33">
        <v>623315</v>
      </c>
      <c r="I288" s="38">
        <f t="shared" si="65"/>
        <v>0.4287520403579887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643668</v>
      </c>
      <c r="O288" s="38">
        <f t="shared" si="69"/>
        <v>0.44275200871653314</v>
      </c>
      <c r="P288" s="33">
        <v>22174</v>
      </c>
      <c r="Q288" s="33">
        <v>1887650</v>
      </c>
      <c r="R288" s="33">
        <v>1887650</v>
      </c>
      <c r="S288" s="33">
        <v>9592</v>
      </c>
      <c r="T288" s="38">
        <f t="shared" si="70"/>
        <v>5.0814504807564958E-3</v>
      </c>
      <c r="U288" s="38">
        <f t="shared" si="71"/>
        <v>27.110174077748713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1995395</v>
      </c>
      <c r="E289" s="33">
        <v>1995395</v>
      </c>
      <c r="F289" s="33">
        <v>0</v>
      </c>
      <c r="G289" s="38">
        <f t="shared" si="64"/>
        <v>0</v>
      </c>
      <c r="H289" s="33">
        <v>90389</v>
      </c>
      <c r="I289" s="38">
        <f t="shared" si="65"/>
        <v>4.5298800488123903E-2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90389</v>
      </c>
      <c r="O289" s="38">
        <f t="shared" si="69"/>
        <v>4.5298800488123903E-2</v>
      </c>
      <c r="P289" s="33">
        <v>0</v>
      </c>
      <c r="Q289" s="33">
        <v>655000</v>
      </c>
      <c r="R289" s="33">
        <v>655000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3602250</v>
      </c>
      <c r="E290" s="33">
        <v>3602250</v>
      </c>
      <c r="F290" s="33">
        <v>620779</v>
      </c>
      <c r="G290" s="38">
        <f t="shared" si="64"/>
        <v>0.17233090429592615</v>
      </c>
      <c r="H290" s="33">
        <v>1053817</v>
      </c>
      <c r="I290" s="38">
        <f t="shared" si="65"/>
        <v>0.29254410437920741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1674596</v>
      </c>
      <c r="O290" s="38">
        <f t="shared" si="69"/>
        <v>0.46487500867513359</v>
      </c>
      <c r="P290" s="33">
        <v>1170332</v>
      </c>
      <c r="Q290" s="33">
        <v>3121305</v>
      </c>
      <c r="R290" s="33">
        <v>3121305</v>
      </c>
      <c r="S290" s="33">
        <v>874305</v>
      </c>
      <c r="T290" s="38">
        <f t="shared" si="70"/>
        <v>0.28010880064588367</v>
      </c>
      <c r="U290" s="38">
        <f t="shared" si="71"/>
        <v>-9.9557219660745822E-2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8732649</v>
      </c>
      <c r="E292" s="34">
        <f>SUM(E286:E291)</f>
        <v>8732649</v>
      </c>
      <c r="F292" s="34">
        <f>SUM(F286:F291)</f>
        <v>642947</v>
      </c>
      <c r="G292" s="39">
        <f t="shared" si="64"/>
        <v>7.3625654712562022E-2</v>
      </c>
      <c r="H292" s="34">
        <f>SUM(H286:H291)</f>
        <v>2232389</v>
      </c>
      <c r="I292" s="39">
        <f t="shared" si="65"/>
        <v>0.25563709247904043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2875336</v>
      </c>
      <c r="O292" s="39">
        <f t="shared" si="69"/>
        <v>0.32926274719160248</v>
      </c>
      <c r="P292" s="34">
        <f>SUM(P286:P291)</f>
        <v>1254276</v>
      </c>
      <c r="Q292" s="34">
        <f>SUM(Q286:Q291)</f>
        <v>6844931</v>
      </c>
      <c r="R292" s="34">
        <f>SUM(R286:R291)</f>
        <v>6844931</v>
      </c>
      <c r="S292" s="34">
        <f>SUM(S286:S291)</f>
        <v>889132</v>
      </c>
      <c r="T292" s="39">
        <f t="shared" si="70"/>
        <v>0.12989641531813834</v>
      </c>
      <c r="U292" s="39">
        <f t="shared" si="71"/>
        <v>0.77982278222655932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10980000</v>
      </c>
      <c r="E293" s="33">
        <v>10980000</v>
      </c>
      <c r="F293" s="33">
        <v>826114</v>
      </c>
      <c r="G293" s="38">
        <f t="shared" si="64"/>
        <v>7.5238069216757741E-2</v>
      </c>
      <c r="H293" s="33">
        <v>4838350</v>
      </c>
      <c r="I293" s="38">
        <f t="shared" si="65"/>
        <v>0.44065118397085612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5664464</v>
      </c>
      <c r="O293" s="38">
        <f t="shared" si="69"/>
        <v>0.51588925318761381</v>
      </c>
      <c r="P293" s="33">
        <v>5588598</v>
      </c>
      <c r="Q293" s="33">
        <v>11020000</v>
      </c>
      <c r="R293" s="33">
        <v>11020000</v>
      </c>
      <c r="S293" s="33">
        <v>4812028</v>
      </c>
      <c r="T293" s="38">
        <f t="shared" si="70"/>
        <v>0.43666315789473686</v>
      </c>
      <c r="U293" s="38">
        <f t="shared" si="71"/>
        <v>-0.13424619197873955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27714</v>
      </c>
      <c r="E294" s="33">
        <v>27714</v>
      </c>
      <c r="F294" s="33">
        <v>23394</v>
      </c>
      <c r="G294" s="38">
        <f t="shared" si="64"/>
        <v>0.8441221043515913</v>
      </c>
      <c r="H294" s="33">
        <v>20781</v>
      </c>
      <c r="I294" s="38">
        <f t="shared" si="65"/>
        <v>0.74983762719203295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44175</v>
      </c>
      <c r="O294" s="38">
        <f t="shared" si="69"/>
        <v>1.5939597315436242</v>
      </c>
      <c r="P294" s="33">
        <v>38868</v>
      </c>
      <c r="Q294" s="33">
        <v>26145</v>
      </c>
      <c r="R294" s="33">
        <v>26145</v>
      </c>
      <c r="S294" s="33">
        <v>19549</v>
      </c>
      <c r="T294" s="38">
        <f t="shared" si="70"/>
        <v>0.74771466819659593</v>
      </c>
      <c r="U294" s="38">
        <f t="shared" si="71"/>
        <v>-0.46534424205001546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1268337</v>
      </c>
      <c r="E295" s="33">
        <v>1268337</v>
      </c>
      <c r="F295" s="33">
        <v>38082</v>
      </c>
      <c r="G295" s="38">
        <f t="shared" si="64"/>
        <v>3.0025143159901509E-2</v>
      </c>
      <c r="H295" s="33">
        <v>30039</v>
      </c>
      <c r="I295" s="38">
        <f t="shared" si="65"/>
        <v>2.3683768588316827E-2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68121</v>
      </c>
      <c r="O295" s="38">
        <f t="shared" si="69"/>
        <v>5.370891174821834E-2</v>
      </c>
      <c r="P295" s="33">
        <v>72166</v>
      </c>
      <c r="Q295" s="33">
        <v>54601</v>
      </c>
      <c r="R295" s="33">
        <v>54601</v>
      </c>
      <c r="S295" s="33">
        <v>31910</v>
      </c>
      <c r="T295" s="38">
        <f t="shared" si="70"/>
        <v>0.58442153074119518</v>
      </c>
      <c r="U295" s="38">
        <f t="shared" si="71"/>
        <v>-0.58375135105174181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17559144</v>
      </c>
      <c r="E296" s="33">
        <v>17559144</v>
      </c>
      <c r="F296" s="33">
        <v>4084</v>
      </c>
      <c r="G296" s="38">
        <f t="shared" si="64"/>
        <v>2.3258536976517762E-4</v>
      </c>
      <c r="H296" s="33">
        <v>1723</v>
      </c>
      <c r="I296" s="38">
        <f t="shared" si="65"/>
        <v>9.8125512268707406E-5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5807</v>
      </c>
      <c r="O296" s="38">
        <f t="shared" si="69"/>
        <v>3.3071088203388501E-4</v>
      </c>
      <c r="P296" s="33">
        <v>462441</v>
      </c>
      <c r="Q296" s="33">
        <v>19407494</v>
      </c>
      <c r="R296" s="33">
        <v>19407494</v>
      </c>
      <c r="S296" s="33">
        <v>263139</v>
      </c>
      <c r="T296" s="38">
        <f t="shared" si="70"/>
        <v>1.3558628434974655E-2</v>
      </c>
      <c r="U296" s="38">
        <f t="shared" si="71"/>
        <v>-0.99627411929305576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259000</v>
      </c>
      <c r="E297" s="33">
        <v>259000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259000</v>
      </c>
      <c r="R297" s="33">
        <v>259000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30094195</v>
      </c>
      <c r="E298" s="34">
        <f>SUM(E293:E297)</f>
        <v>30094195</v>
      </c>
      <c r="F298" s="34">
        <f>SUM(F293:F297)</f>
        <v>891674</v>
      </c>
      <c r="G298" s="39">
        <f t="shared" si="64"/>
        <v>2.9629435178445546E-2</v>
      </c>
      <c r="H298" s="34">
        <f>SUM(H293:H297)</f>
        <v>4890893</v>
      </c>
      <c r="I298" s="39">
        <f t="shared" si="65"/>
        <v>0.16251948257795232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5782567</v>
      </c>
      <c r="O298" s="39">
        <f t="shared" si="69"/>
        <v>0.19214891775639786</v>
      </c>
      <c r="P298" s="34">
        <f>SUM(P293:P297)</f>
        <v>6162073</v>
      </c>
      <c r="Q298" s="34">
        <f>SUM(Q293:Q297)</f>
        <v>30767240</v>
      </c>
      <c r="R298" s="34">
        <f>SUM(R293:R297)</f>
        <v>30767240</v>
      </c>
      <c r="S298" s="34">
        <f>SUM(S293:S297)</f>
        <v>5126626</v>
      </c>
      <c r="T298" s="39">
        <f t="shared" si="70"/>
        <v>0.16662612571033344</v>
      </c>
      <c r="U298" s="39">
        <f t="shared" si="71"/>
        <v>-0.20629096734167218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80832139</v>
      </c>
      <c r="E299" s="34">
        <f>SUM(E263:E266,E268:E274,E276:E284,E286:E291,E293:E297)</f>
        <v>80832139</v>
      </c>
      <c r="F299" s="34">
        <f>SUM(F263:F266,F268:F274,F276:F284,F286:F291,F293:F297)</f>
        <v>12339183</v>
      </c>
      <c r="G299" s="39">
        <f t="shared" si="64"/>
        <v>0.15265194206972552</v>
      </c>
      <c r="H299" s="34">
        <f>SUM(H263:H266,H268:H274,H276:H284,H286:H291,H293:H297)</f>
        <v>13784825</v>
      </c>
      <c r="I299" s="39">
        <f t="shared" si="65"/>
        <v>0.1705364372455862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26124008</v>
      </c>
      <c r="O299" s="39">
        <f t="shared" si="69"/>
        <v>0.32318837931531169</v>
      </c>
      <c r="P299" s="34">
        <f>SUM(P263:P266,P268:P274,P276:P284,P286:P291,P293:P297)</f>
        <v>16950092</v>
      </c>
      <c r="Q299" s="34">
        <f>SUM(Q263:Q266,Q268:Q274,Q276:Q284,Q286:Q291,Q293:Q297)</f>
        <v>66489793</v>
      </c>
      <c r="R299" s="34">
        <f>SUM(R263:R266,R268:R274,R276:R284,R286:R291,R293:R297)</f>
        <v>66489793</v>
      </c>
      <c r="S299" s="34">
        <f>SUM(S263:S266,S268:S274,S276:S284,S286:S291,S293:S297)</f>
        <v>10243742</v>
      </c>
      <c r="T299" s="39">
        <f t="shared" si="70"/>
        <v>0.15406488030425963</v>
      </c>
      <c r="U299" s="39">
        <f t="shared" si="71"/>
        <v>-0.1867404023529784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77143373</v>
      </c>
      <c r="E302" s="33">
        <v>77143373</v>
      </c>
      <c r="F302" s="33">
        <v>23378295</v>
      </c>
      <c r="G302" s="38">
        <f t="shared" ref="G302:G339" si="72">IF(($D302     =0),0,($F302     /$D302     ))</f>
        <v>0.30304994571601113</v>
      </c>
      <c r="H302" s="33">
        <v>25176923</v>
      </c>
      <c r="I302" s="38">
        <f t="shared" ref="I302:I339" si="73">IF(($D302     =0),0,($H302     /$D302     ))</f>
        <v>0.32636533795326789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48555218</v>
      </c>
      <c r="O302" s="38">
        <f t="shared" ref="O302:O339" si="77">IF(($D302     =0),0,($N302     /$D302     ))</f>
        <v>0.62941528366927901</v>
      </c>
      <c r="P302" s="33">
        <v>38287866</v>
      </c>
      <c r="Q302" s="33">
        <v>82640030</v>
      </c>
      <c r="R302" s="33">
        <v>82640030</v>
      </c>
      <c r="S302" s="33">
        <v>20229627</v>
      </c>
      <c r="T302" s="38">
        <f t="shared" ref="T302:T339" si="78">IF(($Q302     =0),0,($S302     /$Q302     ))</f>
        <v>0.24479210619841257</v>
      </c>
      <c r="U302" s="38">
        <f t="shared" ref="U302:U339" si="79">IF(($P302     =0),0,(($H302     /$P302     )-1))</f>
        <v>-0.34243075861161865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77143373</v>
      </c>
      <c r="E303" s="34">
        <f>E302</f>
        <v>77143373</v>
      </c>
      <c r="F303" s="34">
        <f>F302</f>
        <v>23378295</v>
      </c>
      <c r="G303" s="39">
        <f t="shared" si="72"/>
        <v>0.30304994571601113</v>
      </c>
      <c r="H303" s="34">
        <f>H302</f>
        <v>25176923</v>
      </c>
      <c r="I303" s="39">
        <f t="shared" si="73"/>
        <v>0.32636533795326789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48555218</v>
      </c>
      <c r="O303" s="39">
        <f t="shared" si="77"/>
        <v>0.62941528366927901</v>
      </c>
      <c r="P303" s="34">
        <f>P302</f>
        <v>38287866</v>
      </c>
      <c r="Q303" s="34">
        <f>Q302</f>
        <v>82640030</v>
      </c>
      <c r="R303" s="34">
        <f>R302</f>
        <v>82640030</v>
      </c>
      <c r="S303" s="34">
        <f>S302</f>
        <v>20229627</v>
      </c>
      <c r="T303" s="39">
        <f t="shared" si="78"/>
        <v>0.24479210619841257</v>
      </c>
      <c r="U303" s="39">
        <f t="shared" si="79"/>
        <v>-0.34243075861161865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8658927</v>
      </c>
      <c r="E304" s="33">
        <v>8658927</v>
      </c>
      <c r="F304" s="33">
        <v>141024</v>
      </c>
      <c r="G304" s="38">
        <f t="shared" si="72"/>
        <v>1.6286544510653572E-2</v>
      </c>
      <c r="H304" s="33">
        <v>3890887</v>
      </c>
      <c r="I304" s="38">
        <f t="shared" si="73"/>
        <v>0.44934978664215552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4031911</v>
      </c>
      <c r="O304" s="38">
        <f t="shared" si="77"/>
        <v>0.46563633115280911</v>
      </c>
      <c r="P304" s="33">
        <v>166866</v>
      </c>
      <c r="Q304" s="33">
        <v>9117125</v>
      </c>
      <c r="R304" s="33">
        <v>9117125</v>
      </c>
      <c r="S304" s="33">
        <v>92265</v>
      </c>
      <c r="T304" s="38">
        <f t="shared" si="78"/>
        <v>1.0119966546471612E-2</v>
      </c>
      <c r="U304" s="38">
        <f t="shared" si="79"/>
        <v>22.317434348519171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5484522</v>
      </c>
      <c r="E305" s="33">
        <v>5484522</v>
      </c>
      <c r="F305" s="33">
        <v>1338966</v>
      </c>
      <c r="G305" s="38">
        <f t="shared" si="72"/>
        <v>0.24413540505444231</v>
      </c>
      <c r="H305" s="33">
        <v>1737296</v>
      </c>
      <c r="I305" s="38">
        <f t="shared" si="73"/>
        <v>0.31676342988504741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3076262</v>
      </c>
      <c r="O305" s="38">
        <f t="shared" si="77"/>
        <v>0.56089883493948967</v>
      </c>
      <c r="P305" s="33">
        <v>2653356</v>
      </c>
      <c r="Q305" s="33">
        <v>5172170</v>
      </c>
      <c r="R305" s="33">
        <v>5172170</v>
      </c>
      <c r="S305" s="33">
        <v>1488635</v>
      </c>
      <c r="T305" s="38">
        <f t="shared" si="78"/>
        <v>0.28781633240980092</v>
      </c>
      <c r="U305" s="38">
        <f t="shared" si="79"/>
        <v>-0.34524579438266101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8622000</v>
      </c>
      <c r="E306" s="33">
        <v>9743000</v>
      </c>
      <c r="F306" s="33">
        <v>284392</v>
      </c>
      <c r="G306" s="38">
        <f t="shared" si="72"/>
        <v>3.2984458362328925E-2</v>
      </c>
      <c r="H306" s="33">
        <v>3600157</v>
      </c>
      <c r="I306" s="38">
        <f t="shared" si="73"/>
        <v>0.41755474367896078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3884549</v>
      </c>
      <c r="O306" s="38">
        <f t="shared" si="77"/>
        <v>0.45053920204128972</v>
      </c>
      <c r="P306" s="33">
        <v>1264436</v>
      </c>
      <c r="Q306" s="33">
        <v>7863000</v>
      </c>
      <c r="R306" s="33">
        <v>7863000</v>
      </c>
      <c r="S306" s="33">
        <v>188918</v>
      </c>
      <c r="T306" s="38">
        <f t="shared" si="78"/>
        <v>2.4026198651914028E-2</v>
      </c>
      <c r="U306" s="38">
        <f t="shared" si="79"/>
        <v>1.847243355931024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7878807</v>
      </c>
      <c r="E307" s="33">
        <v>10185374</v>
      </c>
      <c r="F307" s="33">
        <v>1639703</v>
      </c>
      <c r="G307" s="38">
        <f t="shared" si="72"/>
        <v>0.20811564491933868</v>
      </c>
      <c r="H307" s="33">
        <v>3351544</v>
      </c>
      <c r="I307" s="38">
        <f t="shared" si="73"/>
        <v>0.4253872445409565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4991247</v>
      </c>
      <c r="O307" s="38">
        <f t="shared" si="77"/>
        <v>0.6335028894602952</v>
      </c>
      <c r="P307" s="33">
        <v>4106397</v>
      </c>
      <c r="Q307" s="33">
        <v>9538760</v>
      </c>
      <c r="R307" s="33">
        <v>9538760</v>
      </c>
      <c r="S307" s="33">
        <v>2680272</v>
      </c>
      <c r="T307" s="38">
        <f t="shared" si="78"/>
        <v>0.28098746587606777</v>
      </c>
      <c r="U307" s="38">
        <f t="shared" si="79"/>
        <v>-0.18382367803210453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11675110</v>
      </c>
      <c r="E308" s="33">
        <v>12718762</v>
      </c>
      <c r="F308" s="33">
        <v>2677812</v>
      </c>
      <c r="G308" s="38">
        <f t="shared" si="72"/>
        <v>0.2293607512049137</v>
      </c>
      <c r="H308" s="33">
        <v>3820448</v>
      </c>
      <c r="I308" s="38">
        <f t="shared" si="73"/>
        <v>0.32723015029408714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6498260</v>
      </c>
      <c r="O308" s="38">
        <f t="shared" si="77"/>
        <v>0.55659090149900081</v>
      </c>
      <c r="P308" s="33">
        <v>463868</v>
      </c>
      <c r="Q308" s="33">
        <v>11520065</v>
      </c>
      <c r="R308" s="33">
        <v>11520065</v>
      </c>
      <c r="S308" s="33">
        <v>259827</v>
      </c>
      <c r="T308" s="38">
        <f t="shared" si="78"/>
        <v>2.2554299823829119E-2</v>
      </c>
      <c r="U308" s="38">
        <f t="shared" si="79"/>
        <v>7.2360671570360537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40600</v>
      </c>
      <c r="Q309" s="33">
        <v>0</v>
      </c>
      <c r="R309" s="33">
        <v>0</v>
      </c>
      <c r="S309" s="33">
        <v>40600</v>
      </c>
      <c r="T309" s="38">
        <f t="shared" si="78"/>
        <v>0</v>
      </c>
      <c r="U309" s="38">
        <f t="shared" si="79"/>
        <v>-1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42319366</v>
      </c>
      <c r="E310" s="34">
        <f>SUM(E304:E309)</f>
        <v>46790585</v>
      </c>
      <c r="F310" s="34">
        <f>SUM(F304:F309)</f>
        <v>6081897</v>
      </c>
      <c r="G310" s="39">
        <f t="shared" si="72"/>
        <v>0.14371427492557426</v>
      </c>
      <c r="H310" s="34">
        <f>SUM(H304:H309)</f>
        <v>16400332</v>
      </c>
      <c r="I310" s="39">
        <f t="shared" si="73"/>
        <v>0.38753728021350792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22482229</v>
      </c>
      <c r="O310" s="39">
        <f t="shared" si="77"/>
        <v>0.53125155513908218</v>
      </c>
      <c r="P310" s="34">
        <f>SUM(P304:P309)</f>
        <v>8695523</v>
      </c>
      <c r="Q310" s="34">
        <f>SUM(Q304:Q309)</f>
        <v>43211120</v>
      </c>
      <c r="R310" s="34">
        <f>SUM(R304:R309)</f>
        <v>43211120</v>
      </c>
      <c r="S310" s="34">
        <f>SUM(S304:S309)</f>
        <v>4750517</v>
      </c>
      <c r="T310" s="39">
        <f t="shared" si="78"/>
        <v>0.10993737260223757</v>
      </c>
      <c r="U310" s="39">
        <f t="shared" si="79"/>
        <v>0.88606619751336413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119868884</v>
      </c>
      <c r="E311" s="33">
        <v>120593231</v>
      </c>
      <c r="F311" s="33">
        <v>45376470</v>
      </c>
      <c r="G311" s="38">
        <f t="shared" si="72"/>
        <v>0.37855086729596982</v>
      </c>
      <c r="H311" s="33">
        <v>26495570</v>
      </c>
      <c r="I311" s="38">
        <f t="shared" si="73"/>
        <v>0.22103793007699979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71872040</v>
      </c>
      <c r="O311" s="38">
        <f t="shared" si="77"/>
        <v>0.59958879737296966</v>
      </c>
      <c r="P311" s="33">
        <v>62140106</v>
      </c>
      <c r="Q311" s="33">
        <v>114880422</v>
      </c>
      <c r="R311" s="33">
        <v>114880422</v>
      </c>
      <c r="S311" s="33">
        <v>16065922</v>
      </c>
      <c r="T311" s="38">
        <f t="shared" si="78"/>
        <v>0.13984908586077444</v>
      </c>
      <c r="U311" s="38">
        <f t="shared" si="79"/>
        <v>-0.57361562917192321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3525928</v>
      </c>
      <c r="E312" s="33">
        <v>3525928</v>
      </c>
      <c r="F312" s="33">
        <v>1458602</v>
      </c>
      <c r="G312" s="38">
        <f t="shared" si="72"/>
        <v>0.41367889531493551</v>
      </c>
      <c r="H312" s="33">
        <v>1022202</v>
      </c>
      <c r="I312" s="38">
        <f t="shared" si="73"/>
        <v>0.28991006055710722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2480804</v>
      </c>
      <c r="O312" s="38">
        <f t="shared" si="77"/>
        <v>0.70358895587204273</v>
      </c>
      <c r="P312" s="33">
        <v>2217011</v>
      </c>
      <c r="Q312" s="33">
        <v>4106062</v>
      </c>
      <c r="R312" s="33">
        <v>4106062</v>
      </c>
      <c r="S312" s="33">
        <v>933872</v>
      </c>
      <c r="T312" s="38">
        <f t="shared" si="78"/>
        <v>0.22743738404339731</v>
      </c>
      <c r="U312" s="38">
        <f t="shared" si="79"/>
        <v>-0.53892786278462301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15335535</v>
      </c>
      <c r="E313" s="33">
        <v>15335535</v>
      </c>
      <c r="F313" s="33">
        <v>941637</v>
      </c>
      <c r="G313" s="38">
        <f t="shared" si="72"/>
        <v>6.1402292127402142E-2</v>
      </c>
      <c r="H313" s="33">
        <v>4676269</v>
      </c>
      <c r="I313" s="38">
        <f t="shared" si="73"/>
        <v>0.30493028120636156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5617906</v>
      </c>
      <c r="O313" s="38">
        <f t="shared" si="77"/>
        <v>0.36633257333376373</v>
      </c>
      <c r="P313" s="33">
        <v>3863075</v>
      </c>
      <c r="Q313" s="33">
        <v>16881835</v>
      </c>
      <c r="R313" s="33">
        <v>16881835</v>
      </c>
      <c r="S313" s="33">
        <v>2606631</v>
      </c>
      <c r="T313" s="38">
        <f t="shared" si="78"/>
        <v>0.15440448268804902</v>
      </c>
      <c r="U313" s="38">
        <f t="shared" si="79"/>
        <v>0.21050432621680915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10039900</v>
      </c>
      <c r="E314" s="33">
        <v>10039900</v>
      </c>
      <c r="F314" s="33">
        <v>4844258</v>
      </c>
      <c r="G314" s="38">
        <f t="shared" si="72"/>
        <v>0.48250062251616049</v>
      </c>
      <c r="H314" s="33">
        <v>4767354</v>
      </c>
      <c r="I314" s="38">
        <f t="shared" si="73"/>
        <v>0.47484078526678553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9611612</v>
      </c>
      <c r="O314" s="38">
        <f t="shared" si="77"/>
        <v>0.95734140778294607</v>
      </c>
      <c r="P314" s="33">
        <v>4708120</v>
      </c>
      <c r="Q314" s="33">
        <v>11223100</v>
      </c>
      <c r="R314" s="33">
        <v>11223100</v>
      </c>
      <c r="S314" s="33">
        <v>332021</v>
      </c>
      <c r="T314" s="38">
        <f t="shared" si="78"/>
        <v>2.9583715729165738E-2</v>
      </c>
      <c r="U314" s="38">
        <f t="shared" si="79"/>
        <v>1.2581242619134514E-2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10367046</v>
      </c>
      <c r="E315" s="33">
        <v>12881090</v>
      </c>
      <c r="F315" s="33">
        <v>2233419</v>
      </c>
      <c r="G315" s="38">
        <f t="shared" si="72"/>
        <v>0.21543446416655238</v>
      </c>
      <c r="H315" s="33">
        <v>3137833</v>
      </c>
      <c r="I315" s="38">
        <f t="shared" si="73"/>
        <v>0.30267377997551087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5371252</v>
      </c>
      <c r="O315" s="38">
        <f t="shared" si="77"/>
        <v>0.51810824414206325</v>
      </c>
      <c r="P315" s="33">
        <v>3896963</v>
      </c>
      <c r="Q315" s="33">
        <v>10980642</v>
      </c>
      <c r="R315" s="33">
        <v>10980642</v>
      </c>
      <c r="S315" s="33">
        <v>2038120</v>
      </c>
      <c r="T315" s="38">
        <f t="shared" si="78"/>
        <v>0.18561027670331115</v>
      </c>
      <c r="U315" s="38">
        <f t="shared" si="79"/>
        <v>-0.19480041252636993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2399000</v>
      </c>
      <c r="E316" s="33">
        <v>2862728</v>
      </c>
      <c r="F316" s="33">
        <v>0</v>
      </c>
      <c r="G316" s="38">
        <f t="shared" si="72"/>
        <v>0</v>
      </c>
      <c r="H316" s="33">
        <v>4546</v>
      </c>
      <c r="I316" s="38">
        <f t="shared" si="73"/>
        <v>1.8949562317632346E-3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4546</v>
      </c>
      <c r="O316" s="38">
        <f t="shared" si="77"/>
        <v>1.8949562317632346E-3</v>
      </c>
      <c r="P316" s="33">
        <v>75000</v>
      </c>
      <c r="Q316" s="33">
        <v>2175000</v>
      </c>
      <c r="R316" s="33">
        <v>2175000</v>
      </c>
      <c r="S316" s="33">
        <v>75000</v>
      </c>
      <c r="T316" s="38">
        <f t="shared" si="78"/>
        <v>3.4482758620689655E-2</v>
      </c>
      <c r="U316" s="38">
        <f t="shared" si="79"/>
        <v>-0.9393866666666667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161536293</v>
      </c>
      <c r="E317" s="34">
        <f>SUM(E311:E316)</f>
        <v>165238412</v>
      </c>
      <c r="F317" s="34">
        <f>SUM(F311:F316)</f>
        <v>54854386</v>
      </c>
      <c r="G317" s="39">
        <f t="shared" si="72"/>
        <v>0.33957932908612681</v>
      </c>
      <c r="H317" s="34">
        <f>SUM(H311:H316)</f>
        <v>40103774</v>
      </c>
      <c r="I317" s="39">
        <f t="shared" si="73"/>
        <v>0.24826479087272357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94958160</v>
      </c>
      <c r="O317" s="39">
        <f t="shared" si="77"/>
        <v>0.58784411995885033</v>
      </c>
      <c r="P317" s="34">
        <f>SUM(P311:P316)</f>
        <v>76900275</v>
      </c>
      <c r="Q317" s="34">
        <f>SUM(Q311:Q316)</f>
        <v>160247061</v>
      </c>
      <c r="R317" s="34">
        <f>SUM(R311:R316)</f>
        <v>160247061</v>
      </c>
      <c r="S317" s="34">
        <f>SUM(S311:S316)</f>
        <v>22051566</v>
      </c>
      <c r="T317" s="39">
        <f t="shared" si="78"/>
        <v>0.13760979990765634</v>
      </c>
      <c r="U317" s="39">
        <f t="shared" si="79"/>
        <v>-0.47849635128092849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10108067</v>
      </c>
      <c r="E318" s="33">
        <v>10108067</v>
      </c>
      <c r="F318" s="33">
        <v>1853819</v>
      </c>
      <c r="G318" s="38">
        <f t="shared" si="72"/>
        <v>0.18339995174151497</v>
      </c>
      <c r="H318" s="33">
        <v>3401860</v>
      </c>
      <c r="I318" s="38">
        <f t="shared" si="73"/>
        <v>0.3365490157514785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5255679</v>
      </c>
      <c r="O318" s="38">
        <f t="shared" si="77"/>
        <v>0.51994896749299346</v>
      </c>
      <c r="P318" s="33">
        <v>3899182</v>
      </c>
      <c r="Q318" s="33">
        <v>9874512</v>
      </c>
      <c r="R318" s="33">
        <v>9874512</v>
      </c>
      <c r="S318" s="33">
        <v>2475005</v>
      </c>
      <c r="T318" s="38">
        <f t="shared" si="78"/>
        <v>0.25064580406606424</v>
      </c>
      <c r="U318" s="38">
        <f t="shared" si="79"/>
        <v>-0.12754521332935986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7144760</v>
      </c>
      <c r="E319" s="33">
        <v>7144760</v>
      </c>
      <c r="F319" s="33">
        <v>2113933</v>
      </c>
      <c r="G319" s="38">
        <f t="shared" si="72"/>
        <v>0.29587179975254591</v>
      </c>
      <c r="H319" s="33">
        <v>2732525</v>
      </c>
      <c r="I319" s="38">
        <f t="shared" si="73"/>
        <v>0.38245161488979335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4846458</v>
      </c>
      <c r="O319" s="38">
        <f t="shared" si="77"/>
        <v>0.67832341464233925</v>
      </c>
      <c r="P319" s="33">
        <v>6975207</v>
      </c>
      <c r="Q319" s="33">
        <v>8185450</v>
      </c>
      <c r="R319" s="33">
        <v>8185450</v>
      </c>
      <c r="S319" s="33">
        <v>4894589</v>
      </c>
      <c r="T319" s="38">
        <f t="shared" si="78"/>
        <v>0.59796211570530633</v>
      </c>
      <c r="U319" s="38">
        <f t="shared" si="79"/>
        <v>-0.60825176944569526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7283300</v>
      </c>
      <c r="E320" s="33">
        <v>7283300</v>
      </c>
      <c r="F320" s="33">
        <v>71088</v>
      </c>
      <c r="G320" s="38">
        <f t="shared" si="72"/>
        <v>9.7604108027954366E-3</v>
      </c>
      <c r="H320" s="33">
        <v>3139324</v>
      </c>
      <c r="I320" s="38">
        <f t="shared" si="73"/>
        <v>0.43103043949857894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3210412</v>
      </c>
      <c r="O320" s="38">
        <f t="shared" si="77"/>
        <v>0.44079085030137438</v>
      </c>
      <c r="P320" s="33">
        <v>118298</v>
      </c>
      <c r="Q320" s="33">
        <v>6733500</v>
      </c>
      <c r="R320" s="33">
        <v>6733500</v>
      </c>
      <c r="S320" s="33">
        <v>40466</v>
      </c>
      <c r="T320" s="38">
        <f t="shared" si="78"/>
        <v>6.0096532264052871E-3</v>
      </c>
      <c r="U320" s="38">
        <f t="shared" si="79"/>
        <v>25.537422441630458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7070744</v>
      </c>
      <c r="E321" s="33">
        <v>8526684</v>
      </c>
      <c r="F321" s="33">
        <v>1897349</v>
      </c>
      <c r="G321" s="38">
        <f t="shared" si="72"/>
        <v>0.26833795708061275</v>
      </c>
      <c r="H321" s="33">
        <v>2764975</v>
      </c>
      <c r="I321" s="38">
        <f t="shared" si="73"/>
        <v>0.39104442191656208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4662324</v>
      </c>
      <c r="O321" s="38">
        <f t="shared" si="77"/>
        <v>0.65938237899717489</v>
      </c>
      <c r="P321" s="33">
        <v>3008065</v>
      </c>
      <c r="Q321" s="33">
        <v>7165577</v>
      </c>
      <c r="R321" s="33">
        <v>7165577</v>
      </c>
      <c r="S321" s="33">
        <v>1587824</v>
      </c>
      <c r="T321" s="38">
        <f t="shared" si="78"/>
        <v>0.22159052927628856</v>
      </c>
      <c r="U321" s="38">
        <f t="shared" si="79"/>
        <v>-8.0812748394732181E-2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31606871</v>
      </c>
      <c r="E323" s="34">
        <f>SUM(E318:E322)</f>
        <v>33062811</v>
      </c>
      <c r="F323" s="34">
        <f>SUM(F318:F322)</f>
        <v>5936189</v>
      </c>
      <c r="G323" s="39">
        <f t="shared" si="72"/>
        <v>0.18781324478465458</v>
      </c>
      <c r="H323" s="34">
        <f>SUM(H318:H322)</f>
        <v>12038684</v>
      </c>
      <c r="I323" s="39">
        <f t="shared" si="73"/>
        <v>0.38088819358297127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17974873</v>
      </c>
      <c r="O323" s="39">
        <f t="shared" si="77"/>
        <v>0.56870143836762588</v>
      </c>
      <c r="P323" s="34">
        <f>SUM(P318:P322)</f>
        <v>14000752</v>
      </c>
      <c r="Q323" s="34">
        <f>SUM(Q318:Q322)</f>
        <v>31959039</v>
      </c>
      <c r="R323" s="34">
        <f>SUM(R318:R322)</f>
        <v>31959039</v>
      </c>
      <c r="S323" s="34">
        <f>SUM(S318:S322)</f>
        <v>8997884</v>
      </c>
      <c r="T323" s="39">
        <f t="shared" si="78"/>
        <v>0.28154426045163622</v>
      </c>
      <c r="U323" s="39">
        <f t="shared" si="79"/>
        <v>-0.14014018675568285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4662336</v>
      </c>
      <c r="E324" s="33">
        <v>4662336</v>
      </c>
      <c r="F324" s="33">
        <v>1229652</v>
      </c>
      <c r="G324" s="38">
        <f t="shared" si="72"/>
        <v>0.26374160935633983</v>
      </c>
      <c r="H324" s="33">
        <v>590243</v>
      </c>
      <c r="I324" s="38">
        <f t="shared" si="73"/>
        <v>0.12659812591799477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1819895</v>
      </c>
      <c r="O324" s="38">
        <f t="shared" si="77"/>
        <v>0.39033973527433458</v>
      </c>
      <c r="P324" s="33">
        <v>2256135</v>
      </c>
      <c r="Q324" s="33">
        <v>2196700</v>
      </c>
      <c r="R324" s="33">
        <v>2196700</v>
      </c>
      <c r="S324" s="33">
        <v>1991770</v>
      </c>
      <c r="T324" s="38">
        <f t="shared" si="78"/>
        <v>0.90671006509764651</v>
      </c>
      <c r="U324" s="38">
        <f t="shared" si="79"/>
        <v>-0.73838311980444438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10101128</v>
      </c>
      <c r="E325" s="33">
        <v>9930128</v>
      </c>
      <c r="F325" s="33">
        <v>1414448</v>
      </c>
      <c r="G325" s="38">
        <f t="shared" si="72"/>
        <v>0.14002871758480834</v>
      </c>
      <c r="H325" s="33">
        <v>2385852</v>
      </c>
      <c r="I325" s="38">
        <f t="shared" si="73"/>
        <v>0.23619659111338853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3800300</v>
      </c>
      <c r="O325" s="38">
        <f t="shared" si="77"/>
        <v>0.37622530869819687</v>
      </c>
      <c r="P325" s="33">
        <v>3587899</v>
      </c>
      <c r="Q325" s="33">
        <v>10045413</v>
      </c>
      <c r="R325" s="33">
        <v>10045413</v>
      </c>
      <c r="S325" s="33">
        <v>3515914</v>
      </c>
      <c r="T325" s="38">
        <f t="shared" si="78"/>
        <v>0.35000193620710268</v>
      </c>
      <c r="U325" s="38">
        <f t="shared" si="79"/>
        <v>-0.33502810419133877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8994094</v>
      </c>
      <c r="E326" s="33">
        <v>8994094</v>
      </c>
      <c r="F326" s="33">
        <v>3014432</v>
      </c>
      <c r="G326" s="38">
        <f t="shared" si="72"/>
        <v>0.33515682624620113</v>
      </c>
      <c r="H326" s="33">
        <v>3436164</v>
      </c>
      <c r="I326" s="38">
        <f t="shared" si="73"/>
        <v>0.38204670753941422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6450596</v>
      </c>
      <c r="O326" s="38">
        <f t="shared" si="77"/>
        <v>0.7172035337856153</v>
      </c>
      <c r="P326" s="33">
        <v>5901930</v>
      </c>
      <c r="Q326" s="33">
        <v>10190273</v>
      </c>
      <c r="R326" s="33">
        <v>10190273</v>
      </c>
      <c r="S326" s="33">
        <v>2960374</v>
      </c>
      <c r="T326" s="38">
        <f t="shared" si="78"/>
        <v>0.2905097832020791</v>
      </c>
      <c r="U326" s="38">
        <f t="shared" si="79"/>
        <v>-0.41778977385363769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15039077</v>
      </c>
      <c r="E327" s="33">
        <v>15043784</v>
      </c>
      <c r="F327" s="33">
        <v>4649055</v>
      </c>
      <c r="G327" s="38">
        <f t="shared" si="72"/>
        <v>0.30913167078006182</v>
      </c>
      <c r="H327" s="33">
        <v>4030967</v>
      </c>
      <c r="I327" s="38">
        <f t="shared" si="73"/>
        <v>0.26803287196415043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8680022</v>
      </c>
      <c r="O327" s="38">
        <f t="shared" si="77"/>
        <v>0.57716454274421225</v>
      </c>
      <c r="P327" s="33">
        <v>6771233</v>
      </c>
      <c r="Q327" s="33">
        <v>17788789</v>
      </c>
      <c r="R327" s="33">
        <v>17788789</v>
      </c>
      <c r="S327" s="33">
        <v>6080256</v>
      </c>
      <c r="T327" s="38">
        <f t="shared" si="78"/>
        <v>0.34180269382024825</v>
      </c>
      <c r="U327" s="38">
        <f t="shared" si="79"/>
        <v>-0.40469232117695553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7437000</v>
      </c>
      <c r="E328" s="33">
        <v>7670000</v>
      </c>
      <c r="F328" s="33">
        <v>6786</v>
      </c>
      <c r="G328" s="38">
        <f t="shared" si="72"/>
        <v>9.124647035094796E-4</v>
      </c>
      <c r="H328" s="33">
        <v>10075</v>
      </c>
      <c r="I328" s="38">
        <f t="shared" si="73"/>
        <v>1.354712921877101E-3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16861</v>
      </c>
      <c r="O328" s="38">
        <f t="shared" si="77"/>
        <v>2.2671776253865806E-3</v>
      </c>
      <c r="P328" s="33">
        <v>0</v>
      </c>
      <c r="Q328" s="33">
        <v>6394250</v>
      </c>
      <c r="R328" s="33">
        <v>6394250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11582650</v>
      </c>
      <c r="E329" s="33">
        <v>11582650</v>
      </c>
      <c r="F329" s="33">
        <v>16720</v>
      </c>
      <c r="G329" s="38">
        <f t="shared" si="72"/>
        <v>1.4435383957902552E-3</v>
      </c>
      <c r="H329" s="33">
        <v>5852715</v>
      </c>
      <c r="I329" s="38">
        <f t="shared" si="73"/>
        <v>0.50530016878693562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5869435</v>
      </c>
      <c r="O329" s="38">
        <f t="shared" si="77"/>
        <v>0.50674370718272588</v>
      </c>
      <c r="P329" s="33">
        <v>4851045</v>
      </c>
      <c r="Q329" s="33">
        <v>11394475</v>
      </c>
      <c r="R329" s="33">
        <v>11394475</v>
      </c>
      <c r="S329" s="33">
        <v>1930361</v>
      </c>
      <c r="T329" s="38">
        <f t="shared" si="78"/>
        <v>0.16941201766645678</v>
      </c>
      <c r="U329" s="38">
        <f t="shared" si="79"/>
        <v>0.20648540675256566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10386326</v>
      </c>
      <c r="E330" s="33">
        <v>10386326</v>
      </c>
      <c r="F330" s="33">
        <v>3142277</v>
      </c>
      <c r="G330" s="38">
        <f t="shared" si="72"/>
        <v>0.30253980088820626</v>
      </c>
      <c r="H330" s="33">
        <v>4280791</v>
      </c>
      <c r="I330" s="38">
        <f t="shared" si="73"/>
        <v>0.41215642566967375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7423068</v>
      </c>
      <c r="O330" s="38">
        <f t="shared" si="77"/>
        <v>0.71469622655788001</v>
      </c>
      <c r="P330" s="33">
        <v>1890385</v>
      </c>
      <c r="Q330" s="33">
        <v>11272400</v>
      </c>
      <c r="R330" s="33">
        <v>11272400</v>
      </c>
      <c r="S330" s="33">
        <v>1180570</v>
      </c>
      <c r="T330" s="38">
        <f t="shared" si="78"/>
        <v>0.1047310244490969</v>
      </c>
      <c r="U330" s="38">
        <f t="shared" si="79"/>
        <v>1.2645074945050876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68202611</v>
      </c>
      <c r="E332" s="34">
        <f>SUM(E324:E331)</f>
        <v>68269318</v>
      </c>
      <c r="F332" s="34">
        <f>SUM(F324:F331)</f>
        <v>13473370</v>
      </c>
      <c r="G332" s="39">
        <f t="shared" si="72"/>
        <v>0.19754918180478456</v>
      </c>
      <c r="H332" s="34">
        <f>SUM(H324:H331)</f>
        <v>20586807</v>
      </c>
      <c r="I332" s="39">
        <f t="shared" si="73"/>
        <v>0.30184778409729796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34060177</v>
      </c>
      <c r="O332" s="39">
        <f t="shared" si="77"/>
        <v>0.49939696590208255</v>
      </c>
      <c r="P332" s="34">
        <f>SUM(P324:P331)</f>
        <v>25258627</v>
      </c>
      <c r="Q332" s="34">
        <f>SUM(Q324:Q331)</f>
        <v>69282300</v>
      </c>
      <c r="R332" s="34">
        <f>SUM(R324:R331)</f>
        <v>69282300</v>
      </c>
      <c r="S332" s="34">
        <f>SUM(S324:S331)</f>
        <v>17659245</v>
      </c>
      <c r="T332" s="39">
        <f t="shared" si="78"/>
        <v>0.2548882615040205</v>
      </c>
      <c r="U332" s="39">
        <f t="shared" si="79"/>
        <v>-0.18495938041287829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1583392</v>
      </c>
      <c r="E333" s="33">
        <v>1583392</v>
      </c>
      <c r="F333" s="33">
        <v>400638</v>
      </c>
      <c r="G333" s="38">
        <f t="shared" si="72"/>
        <v>0.25302515106808676</v>
      </c>
      <c r="H333" s="33">
        <v>392843</v>
      </c>
      <c r="I333" s="38">
        <f t="shared" si="73"/>
        <v>0.24810217558254682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793481</v>
      </c>
      <c r="O333" s="38">
        <f t="shared" si="77"/>
        <v>0.50112732665063353</v>
      </c>
      <c r="P333" s="33">
        <v>591502</v>
      </c>
      <c r="Q333" s="33">
        <v>1412392</v>
      </c>
      <c r="R333" s="33">
        <v>1412392</v>
      </c>
      <c r="S333" s="33">
        <v>351967</v>
      </c>
      <c r="T333" s="38">
        <f t="shared" si="78"/>
        <v>0.24919923080844411</v>
      </c>
      <c r="U333" s="38">
        <f t="shared" si="79"/>
        <v>-0.33585516194366205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2904200</v>
      </c>
      <c r="E334" s="33">
        <v>2904200</v>
      </c>
      <c r="F334" s="33">
        <v>562473</v>
      </c>
      <c r="G334" s="38">
        <f t="shared" si="72"/>
        <v>0.19367571103918463</v>
      </c>
      <c r="H334" s="33">
        <v>649914</v>
      </c>
      <c r="I334" s="38">
        <f t="shared" si="73"/>
        <v>0.22378417464361958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1212387</v>
      </c>
      <c r="O334" s="38">
        <f t="shared" si="77"/>
        <v>0.41745988568280423</v>
      </c>
      <c r="P334" s="33">
        <v>1132827</v>
      </c>
      <c r="Q334" s="33">
        <v>2030000</v>
      </c>
      <c r="R334" s="33">
        <v>2030000</v>
      </c>
      <c r="S334" s="33">
        <v>208511</v>
      </c>
      <c r="T334" s="38">
        <f t="shared" si="78"/>
        <v>0.10271477832512316</v>
      </c>
      <c r="U334" s="38">
        <f t="shared" si="79"/>
        <v>-0.42629015727909025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7950885</v>
      </c>
      <c r="E335" s="33">
        <v>7950885</v>
      </c>
      <c r="F335" s="33">
        <v>1918524</v>
      </c>
      <c r="G335" s="38">
        <f t="shared" si="72"/>
        <v>0.24129691223052527</v>
      </c>
      <c r="H335" s="33">
        <v>2538812</v>
      </c>
      <c r="I335" s="38">
        <f t="shared" si="73"/>
        <v>0.31931187534469435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4457336</v>
      </c>
      <c r="O335" s="38">
        <f t="shared" si="77"/>
        <v>0.56060878757521959</v>
      </c>
      <c r="P335" s="33">
        <v>2865630</v>
      </c>
      <c r="Q335" s="33">
        <v>6838325</v>
      </c>
      <c r="R335" s="33">
        <v>6838325</v>
      </c>
      <c r="S335" s="33">
        <v>1596339</v>
      </c>
      <c r="T335" s="38">
        <f t="shared" si="78"/>
        <v>0.233440060248672</v>
      </c>
      <c r="U335" s="38">
        <f t="shared" si="79"/>
        <v>-0.114047521836385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1925000</v>
      </c>
      <c r="E336" s="33">
        <v>1925000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14363477</v>
      </c>
      <c r="E337" s="34">
        <f>SUM(E333:E336)</f>
        <v>14363477</v>
      </c>
      <c r="F337" s="34">
        <f>SUM(F333:F336)</f>
        <v>2881635</v>
      </c>
      <c r="G337" s="39">
        <f t="shared" si="72"/>
        <v>0.20062238412050229</v>
      </c>
      <c r="H337" s="34">
        <f>SUM(H333:H336)</f>
        <v>3581569</v>
      </c>
      <c r="I337" s="39">
        <f t="shared" si="73"/>
        <v>0.2493525070566131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6463204</v>
      </c>
      <c r="O337" s="39">
        <f t="shared" si="77"/>
        <v>0.44997489117711542</v>
      </c>
      <c r="P337" s="34">
        <f>SUM(P333:P336)</f>
        <v>4589959</v>
      </c>
      <c r="Q337" s="34">
        <f>SUM(Q333:Q336)</f>
        <v>10280717</v>
      </c>
      <c r="R337" s="34">
        <f>SUM(R333:R336)</f>
        <v>10280717</v>
      </c>
      <c r="S337" s="34">
        <f>SUM(S333:S336)</f>
        <v>2156817</v>
      </c>
      <c r="T337" s="39">
        <f t="shared" si="78"/>
        <v>0.20979246875485436</v>
      </c>
      <c r="U337" s="39">
        <f t="shared" si="79"/>
        <v>-0.2196947728726989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395171991</v>
      </c>
      <c r="E338" s="34">
        <f>SUM(E302,E304:E309,E311:E316,E318:E322,E324:E331,E333:E336)</f>
        <v>404867976</v>
      </c>
      <c r="F338" s="34">
        <f>SUM(F302,F304:F309,F311:F316,F318:F322,F324:F331,F333:F336)</f>
        <v>106605772</v>
      </c>
      <c r="G338" s="39">
        <f t="shared" si="72"/>
        <v>0.26977056681124956</v>
      </c>
      <c r="H338" s="34">
        <f>SUM(H302,H304:H309,H311:H316,H318:H322,H324:H331,H333:H336)</f>
        <v>117888089</v>
      </c>
      <c r="I338" s="39">
        <f t="shared" si="73"/>
        <v>0.29832096323851048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224493861</v>
      </c>
      <c r="O338" s="39">
        <f t="shared" si="77"/>
        <v>0.56809153004975999</v>
      </c>
      <c r="P338" s="34">
        <f>SUM(P302,P304:P309,P311:P316,P318:P322,P324:P331,P333:P336)</f>
        <v>167733002</v>
      </c>
      <c r="Q338" s="34">
        <f>SUM(Q302,Q304:Q309,Q311:Q316,Q318:Q322,Q324:Q331,Q333:Q336)</f>
        <v>397620267</v>
      </c>
      <c r="R338" s="34">
        <f>SUM(R302,R304:R309,R311:R316,R318:R322,R324:R331,R333:R336)</f>
        <v>397620267</v>
      </c>
      <c r="S338" s="34">
        <f>SUM(S302,S304:S309,S311:S316,S318:S322,S324:S331,S333:S336)</f>
        <v>75845656</v>
      </c>
      <c r="T338" s="39">
        <f t="shared" si="78"/>
        <v>0.19074896904085625</v>
      </c>
      <c r="U338" s="39">
        <f t="shared" si="79"/>
        <v>-0.29716819233939429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2347970669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2360815896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398689601</v>
      </c>
      <c r="G339" s="41">
        <f t="shared" si="72"/>
        <v>0.16980178085861769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597323126</v>
      </c>
      <c r="I339" s="41">
        <f t="shared" si="73"/>
        <v>0.25439973926693032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996012727</v>
      </c>
      <c r="O339" s="41">
        <f t="shared" si="77"/>
        <v>0.42420152012554802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928475756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2347741540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2347741540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407668511</v>
      </c>
      <c r="T339" s="41">
        <f t="shared" si="78"/>
        <v>0.17364284102584818</v>
      </c>
      <c r="U339" s="41">
        <f t="shared" si="79"/>
        <v>-0.35666265689763466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0" max="16383" man="1"/>
    <brk id="231" max="16383" man="1"/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98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10781834</v>
      </c>
      <c r="E8" s="33">
        <v>10781834</v>
      </c>
      <c r="F8" s="33">
        <v>384613</v>
      </c>
      <c r="G8" s="38">
        <f>IF(($D8       =0),0,($F8       /$D8       ))</f>
        <v>3.5672316973160596E-2</v>
      </c>
      <c r="H8" s="33">
        <v>739435</v>
      </c>
      <c r="I8" s="38">
        <f>IF(($D8       =0),0,($H8       /$D8       ))</f>
        <v>6.8581560428402064E-2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1124048</v>
      </c>
      <c r="O8" s="38">
        <f>IF(($D8       =0),0,($N8       /$D8       ))</f>
        <v>0.10425387740156267</v>
      </c>
      <c r="P8" s="33">
        <v>393749</v>
      </c>
      <c r="Q8" s="33">
        <v>6183432</v>
      </c>
      <c r="R8" s="33">
        <v>6183432</v>
      </c>
      <c r="S8" s="33">
        <v>355638</v>
      </c>
      <c r="T8" s="38">
        <f>IF(($Q8       =0),0,($S8       /$Q8       ))</f>
        <v>5.7514661760653306E-2</v>
      </c>
      <c r="U8" s="38">
        <f>IF(($P8       =0),0,(($H8       /$P8       )-1))</f>
        <v>0.87793492808870632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4529500</v>
      </c>
      <c r="E9" s="33">
        <v>4529500</v>
      </c>
      <c r="F9" s="33">
        <v>542606</v>
      </c>
      <c r="G9" s="38">
        <f>IF(($D9       =0),0,($F9       /$D9       ))</f>
        <v>0.11979379622474887</v>
      </c>
      <c r="H9" s="33">
        <v>551419</v>
      </c>
      <c r="I9" s="38">
        <f>IF(($D9       =0),0,($H9       /$D9       ))</f>
        <v>0.12173948559443647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1094025</v>
      </c>
      <c r="O9" s="38">
        <f>IF(($D9       =0),0,($N9       /$D9       ))</f>
        <v>0.24153328181918535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15311334</v>
      </c>
      <c r="E10" s="34">
        <f>SUM(E8:E9)</f>
        <v>15311334</v>
      </c>
      <c r="F10" s="34">
        <f>SUM(F8:F9)</f>
        <v>927219</v>
      </c>
      <c r="G10" s="39">
        <f t="shared" ref="G10:G54" si="0">IF(($D10      =0),0,($F10      /$D10      ))</f>
        <v>6.0557688833644409E-2</v>
      </c>
      <c r="H10" s="34">
        <f>SUM(H8:H9)</f>
        <v>1290854</v>
      </c>
      <c r="I10" s="39">
        <f t="shared" ref="I10:I54" si="1">IF(($D10      =0),0,($H10      /$D10      ))</f>
        <v>8.4307089114508252E-2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2218073</v>
      </c>
      <c r="O10" s="39">
        <f t="shared" ref="O10:O54" si="5">IF(($D10      =0),0,($N10      /$D10      ))</f>
        <v>0.14486477794815267</v>
      </c>
      <c r="P10" s="34">
        <f>SUM(P8:P9)</f>
        <v>393749</v>
      </c>
      <c r="Q10" s="34">
        <f>SUM(Q8:Q9)</f>
        <v>6183432</v>
      </c>
      <c r="R10" s="34">
        <f>SUM(R8:R9)</f>
        <v>6183432</v>
      </c>
      <c r="S10" s="34">
        <f>SUM(S8:S9)</f>
        <v>355638</v>
      </c>
      <c r="T10" s="39">
        <f t="shared" ref="T10:T54" si="6">IF(($Q10      =0),0,($S10      /$Q10      ))</f>
        <v>5.7514661760653306E-2</v>
      </c>
      <c r="U10" s="39">
        <f t="shared" ref="U10:U54" si="7">IF(($P10      =0),0,(($H10      /$P10      )-1))</f>
        <v>2.2783676910925488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95154</v>
      </c>
      <c r="E11" s="33">
        <v>95154</v>
      </c>
      <c r="F11" s="33">
        <v>10450</v>
      </c>
      <c r="G11" s="38">
        <f t="shared" si="0"/>
        <v>0.10982197280198415</v>
      </c>
      <c r="H11" s="33">
        <v>17192</v>
      </c>
      <c r="I11" s="38">
        <f t="shared" si="1"/>
        <v>0.18067553649872839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27642</v>
      </c>
      <c r="O11" s="38">
        <f t="shared" si="5"/>
        <v>0.29049750930071255</v>
      </c>
      <c r="P11" s="33">
        <v>25653</v>
      </c>
      <c r="Q11" s="33">
        <v>91582</v>
      </c>
      <c r="R11" s="33">
        <v>91582</v>
      </c>
      <c r="S11" s="33">
        <v>15170</v>
      </c>
      <c r="T11" s="38">
        <f t="shared" si="6"/>
        <v>0.16564390382389552</v>
      </c>
      <c r="U11" s="38">
        <f t="shared" si="7"/>
        <v>-0.32982497173819825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40000</v>
      </c>
      <c r="E12" s="33">
        <v>40000</v>
      </c>
      <c r="F12" s="33">
        <v>5611</v>
      </c>
      <c r="G12" s="38">
        <f t="shared" si="0"/>
        <v>0.14027500000000001</v>
      </c>
      <c r="H12" s="33">
        <v>23807</v>
      </c>
      <c r="I12" s="38">
        <f t="shared" si="1"/>
        <v>0.59517500000000001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29418</v>
      </c>
      <c r="O12" s="38">
        <f t="shared" si="5"/>
        <v>0.73545000000000005</v>
      </c>
      <c r="P12" s="33">
        <v>16245</v>
      </c>
      <c r="Q12" s="33">
        <v>136500</v>
      </c>
      <c r="R12" s="33">
        <v>136500</v>
      </c>
      <c r="S12" s="33">
        <v>11981</v>
      </c>
      <c r="T12" s="38">
        <f t="shared" si="6"/>
        <v>8.7772893772893767E-2</v>
      </c>
      <c r="U12" s="38">
        <f t="shared" si="7"/>
        <v>0.46549707602339185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85008</v>
      </c>
      <c r="E13" s="33">
        <v>85008</v>
      </c>
      <c r="F13" s="33">
        <v>12540</v>
      </c>
      <c r="G13" s="38">
        <f t="shared" si="0"/>
        <v>0.14751552795031056</v>
      </c>
      <c r="H13" s="33">
        <v>14734</v>
      </c>
      <c r="I13" s="38">
        <f t="shared" si="1"/>
        <v>0.17332486354225485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27274</v>
      </c>
      <c r="O13" s="38">
        <f t="shared" si="5"/>
        <v>0.32084039149256538</v>
      </c>
      <c r="P13" s="33">
        <v>16580</v>
      </c>
      <c r="Q13" s="33">
        <v>85008</v>
      </c>
      <c r="R13" s="33">
        <v>85008</v>
      </c>
      <c r="S13" s="33">
        <v>10178</v>
      </c>
      <c r="T13" s="38">
        <f t="shared" si="6"/>
        <v>0.11972990777338603</v>
      </c>
      <c r="U13" s="38">
        <f t="shared" si="7"/>
        <v>-0.11133896260554887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364788</v>
      </c>
      <c r="E14" s="33">
        <v>364788</v>
      </c>
      <c r="F14" s="33">
        <v>89058</v>
      </c>
      <c r="G14" s="38">
        <f t="shared" si="0"/>
        <v>0.24413632027369322</v>
      </c>
      <c r="H14" s="33">
        <v>59965</v>
      </c>
      <c r="I14" s="38">
        <f t="shared" si="1"/>
        <v>0.1643831485684836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149023</v>
      </c>
      <c r="O14" s="38">
        <f t="shared" si="5"/>
        <v>0.40851946884217682</v>
      </c>
      <c r="P14" s="33">
        <v>186228</v>
      </c>
      <c r="Q14" s="33">
        <v>345775</v>
      </c>
      <c r="R14" s="33">
        <v>345775</v>
      </c>
      <c r="S14" s="33">
        <v>103915</v>
      </c>
      <c r="T14" s="38">
        <f t="shared" si="6"/>
        <v>0.30052779986985756</v>
      </c>
      <c r="U14" s="38">
        <f t="shared" si="7"/>
        <v>-0.67800223382090774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6301867</v>
      </c>
      <c r="E16" s="33">
        <v>6301867</v>
      </c>
      <c r="F16" s="33">
        <v>2427845</v>
      </c>
      <c r="G16" s="38">
        <f t="shared" si="0"/>
        <v>0.38525805130447849</v>
      </c>
      <c r="H16" s="33">
        <v>1706978</v>
      </c>
      <c r="I16" s="38">
        <f t="shared" si="1"/>
        <v>0.27086861718916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4134823</v>
      </c>
      <c r="O16" s="38">
        <f t="shared" si="5"/>
        <v>0.65612666849363843</v>
      </c>
      <c r="P16" s="33">
        <v>3140871</v>
      </c>
      <c r="Q16" s="33">
        <v>8085475</v>
      </c>
      <c r="R16" s="33">
        <v>8085475</v>
      </c>
      <c r="S16" s="33">
        <v>1006100</v>
      </c>
      <c r="T16" s="38">
        <f t="shared" si="6"/>
        <v>0.12443301104758843</v>
      </c>
      <c r="U16" s="38">
        <f t="shared" si="7"/>
        <v>-0.45652718624865518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6886817</v>
      </c>
      <c r="E19" s="34">
        <f>SUM(E11:E18)</f>
        <v>6886817</v>
      </c>
      <c r="F19" s="34">
        <f>SUM(F11:F18)</f>
        <v>2545504</v>
      </c>
      <c r="G19" s="39">
        <f t="shared" si="0"/>
        <v>0.36961981130034383</v>
      </c>
      <c r="H19" s="34">
        <f>SUM(H11:H18)</f>
        <v>1822676</v>
      </c>
      <c r="I19" s="39">
        <f t="shared" si="1"/>
        <v>0.26466159911030018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4368180</v>
      </c>
      <c r="O19" s="39">
        <f t="shared" si="5"/>
        <v>0.63428141041064401</v>
      </c>
      <c r="P19" s="34">
        <f>SUM(P11:P18)</f>
        <v>3385577</v>
      </c>
      <c r="Q19" s="34">
        <f>SUM(Q11:Q18)</f>
        <v>8744340</v>
      </c>
      <c r="R19" s="34">
        <f>SUM(R11:R18)</f>
        <v>8744340</v>
      </c>
      <c r="S19" s="34">
        <f>SUM(S11:S18)</f>
        <v>1147344</v>
      </c>
      <c r="T19" s="39">
        <f t="shared" si="6"/>
        <v>0.13120990263416107</v>
      </c>
      <c r="U19" s="39">
        <f t="shared" si="7"/>
        <v>-0.46163504773337016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4273311</v>
      </c>
      <c r="E25" s="33">
        <v>4273311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3363073</v>
      </c>
      <c r="R25" s="33">
        <v>3363073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4273311</v>
      </c>
      <c r="E27" s="34">
        <f>SUM(E20:E26)</f>
        <v>4273311</v>
      </c>
      <c r="F27" s="34">
        <f>SUM(F20:F26)</f>
        <v>0</v>
      </c>
      <c r="G27" s="39">
        <f t="shared" si="0"/>
        <v>0</v>
      </c>
      <c r="H27" s="34">
        <f>SUM(H20:H26)</f>
        <v>0</v>
      </c>
      <c r="I27" s="39">
        <f t="shared" si="1"/>
        <v>0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0</v>
      </c>
      <c r="O27" s="39">
        <f t="shared" si="5"/>
        <v>0</v>
      </c>
      <c r="P27" s="34">
        <f>SUM(P20:P26)</f>
        <v>0</v>
      </c>
      <c r="Q27" s="34">
        <f>SUM(Q20:Q26)</f>
        <v>3363073</v>
      </c>
      <c r="R27" s="34">
        <f>SUM(R20:R26)</f>
        <v>3363073</v>
      </c>
      <c r="S27" s="34">
        <f>SUM(S20:S26)</f>
        <v>0</v>
      </c>
      <c r="T27" s="39">
        <f t="shared" si="6"/>
        <v>0</v>
      </c>
      <c r="U27" s="39">
        <f t="shared" si="7"/>
        <v>0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656650</v>
      </c>
      <c r="E28" s="33">
        <v>656650</v>
      </c>
      <c r="F28" s="33">
        <v>-17120</v>
      </c>
      <c r="G28" s="38">
        <f t="shared" si="0"/>
        <v>-2.6071727708825099E-2</v>
      </c>
      <c r="H28" s="33">
        <v>16300</v>
      </c>
      <c r="I28" s="38">
        <f t="shared" si="1"/>
        <v>2.4822965049874364E-2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-820</v>
      </c>
      <c r="O28" s="38">
        <f t="shared" si="5"/>
        <v>-1.2487626589507347E-3</v>
      </c>
      <c r="P28" s="33">
        <v>101776</v>
      </c>
      <c r="Q28" s="33">
        <v>632001</v>
      </c>
      <c r="R28" s="33">
        <v>632001</v>
      </c>
      <c r="S28" s="33">
        <v>-8163</v>
      </c>
      <c r="T28" s="38">
        <f t="shared" si="6"/>
        <v>-1.2916118803609489E-2</v>
      </c>
      <c r="U28" s="38">
        <f t="shared" si="7"/>
        <v>-0.83984436409369589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2751</v>
      </c>
      <c r="R30" s="33">
        <v>2751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1000</v>
      </c>
      <c r="R31" s="33">
        <v>1000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908</v>
      </c>
      <c r="E32" s="33">
        <v>908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835</v>
      </c>
      <c r="R32" s="33">
        <v>835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1000</v>
      </c>
      <c r="E33" s="33">
        <v>1000</v>
      </c>
      <c r="F33" s="33">
        <v>2687</v>
      </c>
      <c r="G33" s="38">
        <f t="shared" si="0"/>
        <v>2.6869999999999998</v>
      </c>
      <c r="H33" s="33">
        <v>16394</v>
      </c>
      <c r="I33" s="38">
        <f t="shared" si="1"/>
        <v>16.393999999999998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19081</v>
      </c>
      <c r="O33" s="38">
        <f t="shared" si="5"/>
        <v>19.081</v>
      </c>
      <c r="P33" s="33">
        <v>6725</v>
      </c>
      <c r="Q33" s="33">
        <v>36880</v>
      </c>
      <c r="R33" s="33">
        <v>36880</v>
      </c>
      <c r="S33" s="33">
        <v>6665</v>
      </c>
      <c r="T33" s="38">
        <f t="shared" si="6"/>
        <v>0.18072125813449025</v>
      </c>
      <c r="U33" s="38">
        <f t="shared" si="7"/>
        <v>1.4377695167286246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658558</v>
      </c>
      <c r="E35" s="34">
        <f>SUM(E28:E34)</f>
        <v>658558</v>
      </c>
      <c r="F35" s="34">
        <f>SUM(F28:F34)</f>
        <v>-14433</v>
      </c>
      <c r="G35" s="39">
        <f t="shared" si="0"/>
        <v>-2.1916065099808976E-2</v>
      </c>
      <c r="H35" s="34">
        <f>SUM(H28:H34)</f>
        <v>32694</v>
      </c>
      <c r="I35" s="39">
        <f t="shared" si="1"/>
        <v>4.9644830068118526E-2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18261</v>
      </c>
      <c r="O35" s="39">
        <f t="shared" si="5"/>
        <v>2.772876496830955E-2</v>
      </c>
      <c r="P35" s="34">
        <f>SUM(P28:P34)</f>
        <v>108501</v>
      </c>
      <c r="Q35" s="34">
        <f>SUM(Q28:Q34)</f>
        <v>673467</v>
      </c>
      <c r="R35" s="34">
        <f>SUM(R28:R34)</f>
        <v>673467</v>
      </c>
      <c r="S35" s="34">
        <f>SUM(S28:S34)</f>
        <v>-1498</v>
      </c>
      <c r="T35" s="39">
        <f t="shared" si="6"/>
        <v>-2.2243109164962797E-3</v>
      </c>
      <c r="U35" s="39">
        <f t="shared" si="7"/>
        <v>-0.69867558824342635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23187</v>
      </c>
      <c r="E36" s="33">
        <v>23187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22317</v>
      </c>
      <c r="R36" s="33">
        <v>22317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9528</v>
      </c>
      <c r="E37" s="33">
        <v>9528</v>
      </c>
      <c r="F37" s="33">
        <v>143</v>
      </c>
      <c r="G37" s="38">
        <f t="shared" si="0"/>
        <v>1.5008396305625525E-2</v>
      </c>
      <c r="H37" s="33">
        <v>843</v>
      </c>
      <c r="I37" s="38">
        <f t="shared" si="1"/>
        <v>8.8476070528967249E-2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986</v>
      </c>
      <c r="O37" s="38">
        <f t="shared" si="5"/>
        <v>0.10348446683459278</v>
      </c>
      <c r="P37" s="33">
        <v>1714</v>
      </c>
      <c r="Q37" s="33">
        <v>8989</v>
      </c>
      <c r="R37" s="33">
        <v>8989</v>
      </c>
      <c r="S37" s="33">
        <v>1714</v>
      </c>
      <c r="T37" s="38">
        <f t="shared" si="6"/>
        <v>0.1906774947157637</v>
      </c>
      <c r="U37" s="38">
        <f t="shared" si="7"/>
        <v>-0.50816802800466743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39579656</v>
      </c>
      <c r="E38" s="33">
        <v>39579656</v>
      </c>
      <c r="F38" s="33">
        <v>4368147</v>
      </c>
      <c r="G38" s="38">
        <f t="shared" si="0"/>
        <v>0.11036344024819215</v>
      </c>
      <c r="H38" s="33">
        <v>2620488</v>
      </c>
      <c r="I38" s="38">
        <f t="shared" si="1"/>
        <v>6.6207952893779579E-2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6988635</v>
      </c>
      <c r="O38" s="38">
        <f t="shared" si="5"/>
        <v>0.17657139314197173</v>
      </c>
      <c r="P38" s="33">
        <v>4254186</v>
      </c>
      <c r="Q38" s="33">
        <v>47930080</v>
      </c>
      <c r="R38" s="33">
        <v>47930080</v>
      </c>
      <c r="S38" s="33">
        <v>1404060</v>
      </c>
      <c r="T38" s="38">
        <f t="shared" si="6"/>
        <v>2.9293921478954342E-2</v>
      </c>
      <c r="U38" s="38">
        <f t="shared" si="7"/>
        <v>-0.38402129102958826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39612371</v>
      </c>
      <c r="E40" s="34">
        <f>SUM(E36:E39)</f>
        <v>39612371</v>
      </c>
      <c r="F40" s="34">
        <f>SUM(F36:F39)</f>
        <v>4368290</v>
      </c>
      <c r="G40" s="39">
        <f t="shared" si="0"/>
        <v>0.11027590345450415</v>
      </c>
      <c r="H40" s="34">
        <f>SUM(H36:H39)</f>
        <v>2621331</v>
      </c>
      <c r="I40" s="39">
        <f t="shared" si="1"/>
        <v>6.6174554408772956E-2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6989621</v>
      </c>
      <c r="O40" s="39">
        <f t="shared" si="5"/>
        <v>0.17645045786327709</v>
      </c>
      <c r="P40" s="34">
        <f>SUM(P36:P39)</f>
        <v>4255900</v>
      </c>
      <c r="Q40" s="34">
        <f>SUM(Q36:Q39)</f>
        <v>47961386</v>
      </c>
      <c r="R40" s="34">
        <f>SUM(R36:R39)</f>
        <v>47961386</v>
      </c>
      <c r="S40" s="34">
        <f>SUM(S36:S39)</f>
        <v>1405774</v>
      </c>
      <c r="T40" s="39">
        <f t="shared" si="6"/>
        <v>2.9310537439430961E-2</v>
      </c>
      <c r="U40" s="39">
        <f t="shared" si="7"/>
        <v>-0.38407128926901479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22345</v>
      </c>
      <c r="E43" s="33">
        <v>22345</v>
      </c>
      <c r="F43" s="33">
        <v>304</v>
      </c>
      <c r="G43" s="38">
        <f t="shared" si="0"/>
        <v>1.3604833296039382E-2</v>
      </c>
      <c r="H43" s="33">
        <v>1092</v>
      </c>
      <c r="I43" s="38">
        <f t="shared" si="1"/>
        <v>4.8869993287088832E-2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1396</v>
      </c>
      <c r="O43" s="38">
        <f t="shared" si="5"/>
        <v>6.2474826583128217E-2</v>
      </c>
      <c r="P43" s="33">
        <v>0</v>
      </c>
      <c r="Q43" s="33">
        <v>-177655</v>
      </c>
      <c r="R43" s="33">
        <v>-177655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146434</v>
      </c>
      <c r="E45" s="33">
        <v>146434</v>
      </c>
      <c r="F45" s="33">
        <v>1825</v>
      </c>
      <c r="G45" s="38">
        <f t="shared" si="0"/>
        <v>1.246295259297704E-2</v>
      </c>
      <c r="H45" s="33">
        <v>15375</v>
      </c>
      <c r="I45" s="38">
        <f t="shared" si="1"/>
        <v>0.10499610746138192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17200</v>
      </c>
      <c r="O45" s="38">
        <f t="shared" si="5"/>
        <v>0.11745906005435897</v>
      </c>
      <c r="P45" s="33">
        <v>10361</v>
      </c>
      <c r="Q45" s="33">
        <v>88562</v>
      </c>
      <c r="R45" s="33">
        <v>88562</v>
      </c>
      <c r="S45" s="33">
        <v>10361</v>
      </c>
      <c r="T45" s="38">
        <f t="shared" si="6"/>
        <v>0.11699148619046544</v>
      </c>
      <c r="U45" s="38">
        <f t="shared" si="7"/>
        <v>0.48393012257504098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6973192</v>
      </c>
      <c r="E46" s="33">
        <v>6973192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8845544</v>
      </c>
      <c r="R46" s="33">
        <v>8845544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7141971</v>
      </c>
      <c r="E47" s="34">
        <f>SUM(E41:E46)</f>
        <v>7141971</v>
      </c>
      <c r="F47" s="34">
        <f>SUM(F41:F46)</f>
        <v>2129</v>
      </c>
      <c r="G47" s="39">
        <f t="shared" si="0"/>
        <v>2.9809698191157595E-4</v>
      </c>
      <c r="H47" s="34">
        <f>SUM(H41:H46)</f>
        <v>16467</v>
      </c>
      <c r="I47" s="39">
        <f t="shared" si="1"/>
        <v>2.3056660409290376E-3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18596</v>
      </c>
      <c r="O47" s="39">
        <f t="shared" si="5"/>
        <v>2.6037630228406138E-3</v>
      </c>
      <c r="P47" s="34">
        <f>SUM(P41:P46)</f>
        <v>10361</v>
      </c>
      <c r="Q47" s="34">
        <f>SUM(Q41:Q46)</f>
        <v>8756451</v>
      </c>
      <c r="R47" s="34">
        <f>SUM(R41:R46)</f>
        <v>8756451</v>
      </c>
      <c r="S47" s="34">
        <f>SUM(S41:S46)</f>
        <v>10361</v>
      </c>
      <c r="T47" s="39">
        <f t="shared" si="6"/>
        <v>1.1832419321480814E-3</v>
      </c>
      <c r="U47" s="39">
        <f t="shared" si="7"/>
        <v>0.58932535469549263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338</v>
      </c>
      <c r="G49" s="38">
        <f t="shared" si="0"/>
        <v>0</v>
      </c>
      <c r="H49" s="33">
        <v>1692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2030</v>
      </c>
      <c r="O49" s="38">
        <f t="shared" si="5"/>
        <v>0</v>
      </c>
      <c r="P49" s="33">
        <v>1621</v>
      </c>
      <c r="Q49" s="33">
        <v>77881</v>
      </c>
      <c r="R49" s="33">
        <v>77881</v>
      </c>
      <c r="S49" s="33">
        <v>1621</v>
      </c>
      <c r="T49" s="38">
        <f t="shared" si="6"/>
        <v>2.0813805677893198E-2</v>
      </c>
      <c r="U49" s="38">
        <f t="shared" si="7"/>
        <v>4.380012338062933E-2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338</v>
      </c>
      <c r="G53" s="39">
        <f t="shared" si="0"/>
        <v>0</v>
      </c>
      <c r="H53" s="34">
        <f>SUM(H48:H52)</f>
        <v>1692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2030</v>
      </c>
      <c r="O53" s="39">
        <f t="shared" si="5"/>
        <v>0</v>
      </c>
      <c r="P53" s="34">
        <f>SUM(P48:P52)</f>
        <v>1621</v>
      </c>
      <c r="Q53" s="34">
        <f>SUM(Q48:Q52)</f>
        <v>77881</v>
      </c>
      <c r="R53" s="34">
        <f>SUM(R48:R52)</f>
        <v>77881</v>
      </c>
      <c r="S53" s="34">
        <f>SUM(S48:S52)</f>
        <v>1621</v>
      </c>
      <c r="T53" s="39">
        <f t="shared" si="6"/>
        <v>2.0813805677893198E-2</v>
      </c>
      <c r="U53" s="39">
        <f t="shared" si="7"/>
        <v>4.380012338062933E-2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73884362</v>
      </c>
      <c r="E54" s="34">
        <f>SUM(E8:E9,E11:E18,E20:E26,E28:E34,E36:E39,E41:E46,E48:E52)</f>
        <v>73884362</v>
      </c>
      <c r="F54" s="34">
        <f>SUM(F8:F9,F11:F18,F20:F26,F28:F34,F36:F39,F41:F46,F48:F52)</f>
        <v>7829047</v>
      </c>
      <c r="G54" s="39">
        <f t="shared" si="0"/>
        <v>0.10596351904615485</v>
      </c>
      <c r="H54" s="34">
        <f>SUM(H8:H9,H11:H18,H20:H26,H28:H34,H36:H39,H41:H46,H48:H52)</f>
        <v>5785714</v>
      </c>
      <c r="I54" s="39">
        <f t="shared" si="1"/>
        <v>7.8307693852726235E-2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13614761</v>
      </c>
      <c r="O54" s="39">
        <f t="shared" si="5"/>
        <v>0.1842712128988811</v>
      </c>
      <c r="P54" s="34">
        <f>SUM(P8:P9,P11:P18,P20:P26,P28:P34,P36:P39,P41:P46,P48:P52)</f>
        <v>8155709</v>
      </c>
      <c r="Q54" s="34">
        <f>SUM(Q8:Q9,Q11:Q18,Q20:Q26,Q28:Q34,Q36:Q39,Q41:Q46,Q48:Q52)</f>
        <v>75760030</v>
      </c>
      <c r="R54" s="34">
        <f>SUM(R8:R9,R11:R18,R20:R26,R28:R34,R36:R39,R41:R46,R48:R52)</f>
        <v>75760030</v>
      </c>
      <c r="S54" s="34">
        <f>SUM(S8:S9,S11:S18,S20:S26,S28:S34,S36:S39,S41:S46,S48:S52)</f>
        <v>2919240</v>
      </c>
      <c r="T54" s="39">
        <f t="shared" si="6"/>
        <v>3.8532719694012792E-2</v>
      </c>
      <c r="U54" s="39">
        <f t="shared" si="7"/>
        <v>-0.29059337453065082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7928024</v>
      </c>
      <c r="E57" s="33">
        <v>7928024</v>
      </c>
      <c r="F57" s="33">
        <v>95030</v>
      </c>
      <c r="G57" s="38">
        <f t="shared" ref="G57:G85" si="8">IF(($D57      =0),0,($F57      /$D57      ))</f>
        <v>1.198659338064567E-2</v>
      </c>
      <c r="H57" s="33">
        <v>167082</v>
      </c>
      <c r="I57" s="38">
        <f t="shared" ref="I57:I85" si="9">IF(($D57      =0),0,($H57      /$D57      ))</f>
        <v>2.1074860520099332E-2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262112</v>
      </c>
      <c r="O57" s="38">
        <f t="shared" ref="O57:O85" si="13">IF(($D57      =0),0,($N57      /$D57      ))</f>
        <v>3.3061453900745004E-2</v>
      </c>
      <c r="P57" s="33">
        <v>282340</v>
      </c>
      <c r="Q57" s="33">
        <v>7573283</v>
      </c>
      <c r="R57" s="33">
        <v>7573283</v>
      </c>
      <c r="S57" s="33">
        <v>261071</v>
      </c>
      <c r="T57" s="38">
        <f t="shared" ref="T57:T85" si="14">IF(($Q57      =0),0,($S57      /$Q57      ))</f>
        <v>3.4472632278497978E-2</v>
      </c>
      <c r="U57" s="38">
        <f t="shared" ref="U57:U85" si="15">IF(($P57      =0),0,(($H57      /$P57      )-1))</f>
        <v>-0.40822412693915133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7928024</v>
      </c>
      <c r="E58" s="34">
        <f>E57</f>
        <v>7928024</v>
      </c>
      <c r="F58" s="34">
        <f>F57</f>
        <v>95030</v>
      </c>
      <c r="G58" s="39">
        <f t="shared" si="8"/>
        <v>1.198659338064567E-2</v>
      </c>
      <c r="H58" s="34">
        <f>H57</f>
        <v>167082</v>
      </c>
      <c r="I58" s="39">
        <f t="shared" si="9"/>
        <v>2.1074860520099332E-2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262112</v>
      </c>
      <c r="O58" s="39">
        <f t="shared" si="13"/>
        <v>3.3061453900745004E-2</v>
      </c>
      <c r="P58" s="34">
        <f>P57</f>
        <v>282340</v>
      </c>
      <c r="Q58" s="34">
        <f>Q57</f>
        <v>7573283</v>
      </c>
      <c r="R58" s="34">
        <f>R57</f>
        <v>7573283</v>
      </c>
      <c r="S58" s="34">
        <f>S57</f>
        <v>261071</v>
      </c>
      <c r="T58" s="39">
        <f t="shared" si="14"/>
        <v>3.4472632278497978E-2</v>
      </c>
      <c r="U58" s="39">
        <f t="shared" si="15"/>
        <v>-0.40822412693915133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-10</v>
      </c>
      <c r="Q60" s="33">
        <v>0</v>
      </c>
      <c r="R60" s="33">
        <v>0</v>
      </c>
      <c r="S60" s="33">
        <v>-6</v>
      </c>
      <c r="T60" s="38">
        <f t="shared" si="14"/>
        <v>0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-10</v>
      </c>
      <c r="Q63" s="34">
        <f>SUM(Q59:Q62)</f>
        <v>0</v>
      </c>
      <c r="R63" s="34">
        <f>SUM(R59:R62)</f>
        <v>0</v>
      </c>
      <c r="S63" s="34">
        <f>SUM(S59:S62)</f>
        <v>-6</v>
      </c>
      <c r="T63" s="39">
        <f t="shared" si="14"/>
        <v>0</v>
      </c>
      <c r="U63" s="39">
        <f t="shared" si="15"/>
        <v>-1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205641</v>
      </c>
      <c r="E65" s="33">
        <v>205641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92539</v>
      </c>
      <c r="Q65" s="33">
        <v>205641</v>
      </c>
      <c r="R65" s="33">
        <v>205641</v>
      </c>
      <c r="S65" s="33">
        <v>92539</v>
      </c>
      <c r="T65" s="38">
        <f t="shared" si="14"/>
        <v>0.45000267456392451</v>
      </c>
      <c r="U65" s="38">
        <f t="shared" si="15"/>
        <v>-1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694945</v>
      </c>
      <c r="E66" s="33">
        <v>694945</v>
      </c>
      <c r="F66" s="33">
        <v>391426</v>
      </c>
      <c r="G66" s="38">
        <f t="shared" si="8"/>
        <v>0.56324745123714826</v>
      </c>
      <c r="H66" s="33">
        <v>189382</v>
      </c>
      <c r="I66" s="38">
        <f t="shared" si="9"/>
        <v>0.27251365215952339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580808</v>
      </c>
      <c r="O66" s="38">
        <f t="shared" si="13"/>
        <v>0.83576110339667165</v>
      </c>
      <c r="P66" s="33">
        <v>753963</v>
      </c>
      <c r="Q66" s="33">
        <v>628250</v>
      </c>
      <c r="R66" s="33">
        <v>628250</v>
      </c>
      <c r="S66" s="33">
        <v>152531</v>
      </c>
      <c r="T66" s="38">
        <f t="shared" si="14"/>
        <v>0.24278710704337444</v>
      </c>
      <c r="U66" s="38">
        <f t="shared" si="15"/>
        <v>-0.74881791281535037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4788019</v>
      </c>
      <c r="E67" s="33">
        <v>4788019</v>
      </c>
      <c r="F67" s="33">
        <v>22036</v>
      </c>
      <c r="G67" s="38">
        <f t="shared" si="8"/>
        <v>4.6023209181083029E-3</v>
      </c>
      <c r="H67" s="33">
        <v>36839</v>
      </c>
      <c r="I67" s="38">
        <f t="shared" si="9"/>
        <v>7.6939962017694586E-3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58875</v>
      </c>
      <c r="O67" s="38">
        <f t="shared" si="13"/>
        <v>1.2296317119877762E-2</v>
      </c>
      <c r="P67" s="33">
        <v>56461</v>
      </c>
      <c r="Q67" s="33">
        <v>4516999</v>
      </c>
      <c r="R67" s="33">
        <v>4516999</v>
      </c>
      <c r="S67" s="33">
        <v>44455</v>
      </c>
      <c r="T67" s="38">
        <f t="shared" si="14"/>
        <v>9.8417112777753543E-3</v>
      </c>
      <c r="U67" s="38">
        <f t="shared" si="15"/>
        <v>-0.34753192469137995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47088</v>
      </c>
      <c r="E68" s="33">
        <v>47088</v>
      </c>
      <c r="F68" s="33">
        <v>-24147</v>
      </c>
      <c r="G68" s="38">
        <f t="shared" si="8"/>
        <v>-0.51280581039755346</v>
      </c>
      <c r="H68" s="33">
        <v>-75405</v>
      </c>
      <c r="I68" s="38">
        <f t="shared" si="9"/>
        <v>-1.6013634046890928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-99552</v>
      </c>
      <c r="O68" s="38">
        <f t="shared" si="13"/>
        <v>-2.1141692150866462</v>
      </c>
      <c r="P68" s="33">
        <v>104936</v>
      </c>
      <c r="Q68" s="33">
        <v>-148666</v>
      </c>
      <c r="R68" s="33">
        <v>-148666</v>
      </c>
      <c r="S68" s="33">
        <v>129640</v>
      </c>
      <c r="T68" s="38">
        <f t="shared" si="14"/>
        <v>-0.87202184763160373</v>
      </c>
      <c r="U68" s="38">
        <f t="shared" si="15"/>
        <v>-1.7185808492795609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5735693</v>
      </c>
      <c r="E70" s="34">
        <f>SUM(E64:E69)</f>
        <v>5735693</v>
      </c>
      <c r="F70" s="34">
        <f>SUM(F64:F69)</f>
        <v>389315</v>
      </c>
      <c r="G70" s="39">
        <f t="shared" si="8"/>
        <v>6.7875843424674231E-2</v>
      </c>
      <c r="H70" s="34">
        <f>SUM(H64:H69)</f>
        <v>150816</v>
      </c>
      <c r="I70" s="39">
        <f t="shared" si="9"/>
        <v>2.6294294342462193E-2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540131</v>
      </c>
      <c r="O70" s="39">
        <f t="shared" si="13"/>
        <v>9.4170137767136425E-2</v>
      </c>
      <c r="P70" s="34">
        <f>SUM(P64:P69)</f>
        <v>1007899</v>
      </c>
      <c r="Q70" s="34">
        <f>SUM(Q64:Q69)</f>
        <v>5202224</v>
      </c>
      <c r="R70" s="34">
        <f>SUM(R64:R69)</f>
        <v>5202224</v>
      </c>
      <c r="S70" s="34">
        <f>SUM(S64:S69)</f>
        <v>419165</v>
      </c>
      <c r="T70" s="39">
        <f t="shared" si="14"/>
        <v>8.0574192883658982E-2</v>
      </c>
      <c r="U70" s="39">
        <f t="shared" si="15"/>
        <v>-0.8503659592875874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15000</v>
      </c>
      <c r="E71" s="33">
        <v>15000</v>
      </c>
      <c r="F71" s="33">
        <v>184</v>
      </c>
      <c r="G71" s="38">
        <f t="shared" si="8"/>
        <v>1.2266666666666667E-2</v>
      </c>
      <c r="H71" s="33">
        <v>8599</v>
      </c>
      <c r="I71" s="38">
        <f t="shared" si="9"/>
        <v>0.5732666666666667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8783</v>
      </c>
      <c r="O71" s="38">
        <f t="shared" si="13"/>
        <v>0.58553333333333335</v>
      </c>
      <c r="P71" s="33">
        <v>2246</v>
      </c>
      <c r="Q71" s="33">
        <v>24444</v>
      </c>
      <c r="R71" s="33">
        <v>24444</v>
      </c>
      <c r="S71" s="33">
        <v>2072</v>
      </c>
      <c r="T71" s="38">
        <f t="shared" si="14"/>
        <v>8.4765177548682707E-2</v>
      </c>
      <c r="U71" s="38">
        <f t="shared" si="15"/>
        <v>2.8285841495992878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126268</v>
      </c>
      <c r="E72" s="33">
        <v>126268</v>
      </c>
      <c r="F72" s="33">
        <v>15213</v>
      </c>
      <c r="G72" s="38">
        <f t="shared" si="8"/>
        <v>0.1204818322932176</v>
      </c>
      <c r="H72" s="33">
        <v>14523</v>
      </c>
      <c r="I72" s="38">
        <f t="shared" si="9"/>
        <v>0.11501726486520733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29736</v>
      </c>
      <c r="O72" s="38">
        <f t="shared" si="13"/>
        <v>0.23549909715842493</v>
      </c>
      <c r="P72" s="33">
        <v>29065</v>
      </c>
      <c r="Q72" s="33">
        <v>119121</v>
      </c>
      <c r="R72" s="33">
        <v>119121</v>
      </c>
      <c r="S72" s="33">
        <v>14295</v>
      </c>
      <c r="T72" s="38">
        <f t="shared" si="14"/>
        <v>0.12000402951620621</v>
      </c>
      <c r="U72" s="38">
        <f t="shared" si="15"/>
        <v>-0.5003268536039911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236358</v>
      </c>
      <c r="G73" s="38">
        <f t="shared" si="8"/>
        <v>0</v>
      </c>
      <c r="H73" s="33">
        <v>176490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412848</v>
      </c>
      <c r="O73" s="38">
        <f t="shared" si="13"/>
        <v>0</v>
      </c>
      <c r="P73" s="33">
        <v>355930</v>
      </c>
      <c r="Q73" s="33">
        <v>5763288</v>
      </c>
      <c r="R73" s="33">
        <v>5763288</v>
      </c>
      <c r="S73" s="33">
        <v>110320</v>
      </c>
      <c r="T73" s="38">
        <f t="shared" si="14"/>
        <v>1.9141850971181727E-2</v>
      </c>
      <c r="U73" s="38">
        <f t="shared" si="15"/>
        <v>-0.50414407327283461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1212000</v>
      </c>
      <c r="E74" s="33">
        <v>1212000</v>
      </c>
      <c r="F74" s="33">
        <v>81909</v>
      </c>
      <c r="G74" s="38">
        <f t="shared" si="8"/>
        <v>6.7581683168316836E-2</v>
      </c>
      <c r="H74" s="33">
        <v>362385</v>
      </c>
      <c r="I74" s="38">
        <f t="shared" si="9"/>
        <v>0.29899752475247526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444294</v>
      </c>
      <c r="O74" s="38">
        <f t="shared" si="13"/>
        <v>0.36657920792079207</v>
      </c>
      <c r="P74" s="33">
        <v>403258</v>
      </c>
      <c r="Q74" s="33">
        <v>948827</v>
      </c>
      <c r="R74" s="33">
        <v>948827</v>
      </c>
      <c r="S74" s="33">
        <v>343822</v>
      </c>
      <c r="T74" s="38">
        <f t="shared" si="14"/>
        <v>0.36236532054842452</v>
      </c>
      <c r="U74" s="38">
        <f t="shared" si="15"/>
        <v>-0.10135694766129877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177650</v>
      </c>
      <c r="E76" s="33">
        <v>177650</v>
      </c>
      <c r="F76" s="33">
        <v>58636</v>
      </c>
      <c r="G76" s="38">
        <f t="shared" si="8"/>
        <v>0.33006473402758235</v>
      </c>
      <c r="H76" s="33">
        <v>44247</v>
      </c>
      <c r="I76" s="38">
        <f t="shared" si="9"/>
        <v>0.24906839290740221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102883</v>
      </c>
      <c r="O76" s="38">
        <f t="shared" si="13"/>
        <v>0.57913312693498453</v>
      </c>
      <c r="P76" s="33">
        <v>30985</v>
      </c>
      <c r="Q76" s="33">
        <v>190190</v>
      </c>
      <c r="R76" s="33">
        <v>190190</v>
      </c>
      <c r="S76" s="33">
        <v>30985</v>
      </c>
      <c r="T76" s="38">
        <f t="shared" si="14"/>
        <v>0.16291603133708396</v>
      </c>
      <c r="U76" s="38">
        <f t="shared" si="15"/>
        <v>0.42801355494594162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1530918</v>
      </c>
      <c r="E78" s="34">
        <f>SUM(E71:E77)</f>
        <v>1530918</v>
      </c>
      <c r="F78" s="34">
        <f>SUM(F71:F77)</f>
        <v>392300</v>
      </c>
      <c r="G78" s="39">
        <f t="shared" si="8"/>
        <v>0.25625147787144709</v>
      </c>
      <c r="H78" s="34">
        <f>SUM(H71:H77)</f>
        <v>606244</v>
      </c>
      <c r="I78" s="39">
        <f t="shared" si="9"/>
        <v>0.39600030831174499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998544</v>
      </c>
      <c r="O78" s="39">
        <f t="shared" si="13"/>
        <v>0.65225178618319202</v>
      </c>
      <c r="P78" s="34">
        <f>SUM(P71:P77)</f>
        <v>821484</v>
      </c>
      <c r="Q78" s="34">
        <f>SUM(Q71:Q77)</f>
        <v>7045870</v>
      </c>
      <c r="R78" s="34">
        <f>SUM(R71:R77)</f>
        <v>7045870</v>
      </c>
      <c r="S78" s="34">
        <f>SUM(S71:S77)</f>
        <v>501494</v>
      </c>
      <c r="T78" s="39">
        <f t="shared" si="14"/>
        <v>7.1175596484181508E-2</v>
      </c>
      <c r="U78" s="39">
        <f t="shared" si="15"/>
        <v>-0.26201362412414608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4688160</v>
      </c>
      <c r="E79" s="33">
        <v>4688160</v>
      </c>
      <c r="F79" s="33">
        <v>139836</v>
      </c>
      <c r="G79" s="38">
        <f t="shared" si="8"/>
        <v>2.982748029077506E-2</v>
      </c>
      <c r="H79" s="33">
        <v>297427</v>
      </c>
      <c r="I79" s="38">
        <f t="shared" si="9"/>
        <v>6.3442160677109991E-2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437263</v>
      </c>
      <c r="O79" s="38">
        <f t="shared" si="13"/>
        <v>9.3269640967885051E-2</v>
      </c>
      <c r="P79" s="33">
        <v>244323</v>
      </c>
      <c r="Q79" s="33">
        <v>4456427</v>
      </c>
      <c r="R79" s="33">
        <v>4456427</v>
      </c>
      <c r="S79" s="33">
        <v>217323</v>
      </c>
      <c r="T79" s="38">
        <f t="shared" si="14"/>
        <v>4.8766197673607133E-2</v>
      </c>
      <c r="U79" s="38">
        <f t="shared" si="15"/>
        <v>0.21735162060059832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265893</v>
      </c>
      <c r="E80" s="33">
        <v>265893</v>
      </c>
      <c r="F80" s="33">
        <v>29115</v>
      </c>
      <c r="G80" s="38">
        <f t="shared" si="8"/>
        <v>0.10949893378163396</v>
      </c>
      <c r="H80" s="33">
        <v>27519</v>
      </c>
      <c r="I80" s="38">
        <f t="shared" si="9"/>
        <v>0.1034965192765511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56634</v>
      </c>
      <c r="O80" s="38">
        <f t="shared" si="13"/>
        <v>0.21299545305818507</v>
      </c>
      <c r="P80" s="33">
        <v>58274</v>
      </c>
      <c r="Q80" s="33">
        <v>561785</v>
      </c>
      <c r="R80" s="33">
        <v>561785</v>
      </c>
      <c r="S80" s="33">
        <v>28175</v>
      </c>
      <c r="T80" s="38">
        <f t="shared" si="14"/>
        <v>5.0152638464893151E-2</v>
      </c>
      <c r="U80" s="38">
        <f t="shared" si="15"/>
        <v>-0.52776538421937746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216010</v>
      </c>
      <c r="E81" s="33">
        <v>216010</v>
      </c>
      <c r="F81" s="33">
        <v>17834</v>
      </c>
      <c r="G81" s="38">
        <f t="shared" si="8"/>
        <v>8.2560992546641357E-2</v>
      </c>
      <c r="H81" s="33">
        <v>42207</v>
      </c>
      <c r="I81" s="38">
        <f t="shared" si="9"/>
        <v>0.19539373177167724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60041</v>
      </c>
      <c r="O81" s="38">
        <f t="shared" si="13"/>
        <v>0.27795472431831858</v>
      </c>
      <c r="P81" s="33">
        <v>52631</v>
      </c>
      <c r="Q81" s="33">
        <v>423500</v>
      </c>
      <c r="R81" s="33">
        <v>423500</v>
      </c>
      <c r="S81" s="33">
        <v>42753</v>
      </c>
      <c r="T81" s="38">
        <f t="shared" si="14"/>
        <v>0.10095159386068477</v>
      </c>
      <c r="U81" s="38">
        <f t="shared" si="15"/>
        <v>-0.198058178639965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5170063</v>
      </c>
      <c r="E84" s="34">
        <f>SUM(E79:E83)</f>
        <v>5170063</v>
      </c>
      <c r="F84" s="34">
        <f>SUM(F79:F83)</f>
        <v>186785</v>
      </c>
      <c r="G84" s="39">
        <f t="shared" si="8"/>
        <v>3.6128186445697083E-2</v>
      </c>
      <c r="H84" s="34">
        <f>SUM(H79:H83)</f>
        <v>367153</v>
      </c>
      <c r="I84" s="39">
        <f t="shared" si="9"/>
        <v>7.1015188789769104E-2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553938</v>
      </c>
      <c r="O84" s="39">
        <f t="shared" si="13"/>
        <v>0.10714337523546619</v>
      </c>
      <c r="P84" s="34">
        <f>SUM(P79:P83)</f>
        <v>355228</v>
      </c>
      <c r="Q84" s="34">
        <f>SUM(Q79:Q83)</f>
        <v>5441712</v>
      </c>
      <c r="R84" s="34">
        <f>SUM(R79:R83)</f>
        <v>5441712</v>
      </c>
      <c r="S84" s="34">
        <f>SUM(S79:S83)</f>
        <v>288251</v>
      </c>
      <c r="T84" s="39">
        <f t="shared" si="14"/>
        <v>5.2970646002581542E-2</v>
      </c>
      <c r="U84" s="39">
        <f t="shared" si="15"/>
        <v>3.3569988852230059E-2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20364698</v>
      </c>
      <c r="E85" s="34">
        <f>SUM(E57,E59:E62,E64:E69,E71:E77,E79:E83)</f>
        <v>20364698</v>
      </c>
      <c r="F85" s="34">
        <f>SUM(F57,F59:F62,F64:F69,F71:F77,F79:F83)</f>
        <v>1063430</v>
      </c>
      <c r="G85" s="39">
        <f t="shared" si="8"/>
        <v>5.2219286532017316E-2</v>
      </c>
      <c r="H85" s="34">
        <f>SUM(H57,H59:H62,H64:H69,H71:H77,H79:H83)</f>
        <v>1291295</v>
      </c>
      <c r="I85" s="39">
        <f t="shared" si="9"/>
        <v>6.3408502301384478E-2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2354725</v>
      </c>
      <c r="O85" s="39">
        <f t="shared" si="13"/>
        <v>0.1156277888334018</v>
      </c>
      <c r="P85" s="34">
        <f>SUM(P57,P59:P62,P64:P69,P71:P77,P79:P83)</f>
        <v>2466941</v>
      </c>
      <c r="Q85" s="34">
        <f>SUM(Q57,Q59:Q62,Q64:Q69,Q71:Q77,Q79:Q83)</f>
        <v>25263089</v>
      </c>
      <c r="R85" s="34">
        <f>SUM(R57,R59:R62,R64:R69,R71:R77,R79:R83)</f>
        <v>25263089</v>
      </c>
      <c r="S85" s="34">
        <f>SUM(S57,S59:S62,S64:S69,S71:S77,S79:S83)</f>
        <v>1469975</v>
      </c>
      <c r="T85" s="39">
        <f t="shared" si="14"/>
        <v>5.8186669096562185E-2</v>
      </c>
      <c r="U85" s="39">
        <f t="shared" si="15"/>
        <v>-0.47656024201632707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797611</v>
      </c>
      <c r="E88" s="33">
        <v>797611</v>
      </c>
      <c r="F88" s="33">
        <v>654572</v>
      </c>
      <c r="G88" s="38">
        <f t="shared" ref="G88:G99" si="16">IF(($D88      =0),0,($F88      /$D88      ))</f>
        <v>0.8206657129854027</v>
      </c>
      <c r="H88" s="33">
        <v>1387466</v>
      </c>
      <c r="I88" s="38">
        <f t="shared" ref="I88:I99" si="17">IF(($D88      =0),0,($H88      /$D88      ))</f>
        <v>1.7395271629904803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2042038</v>
      </c>
      <c r="O88" s="38">
        <f t="shared" ref="O88:O99" si="21">IF(($D88      =0),0,($N88      /$D88      ))</f>
        <v>2.5601928759758832</v>
      </c>
      <c r="P88" s="33">
        <v>307298</v>
      </c>
      <c r="Q88" s="33">
        <v>3267687</v>
      </c>
      <c r="R88" s="33">
        <v>3267687</v>
      </c>
      <c r="S88" s="33">
        <v>232209</v>
      </c>
      <c r="T88" s="38">
        <f t="shared" ref="T88:T99" si="22">IF(($Q88      =0),0,($S88      /$Q88      ))</f>
        <v>7.1062191697062779E-2</v>
      </c>
      <c r="U88" s="38">
        <f t="shared" ref="U88:U99" si="23">IF(($P88      =0),0,(($H88      /$P88      )-1))</f>
        <v>3.5150505372635035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19881000</v>
      </c>
      <c r="E89" s="33">
        <v>19881000</v>
      </c>
      <c r="F89" s="33">
        <v>730916</v>
      </c>
      <c r="G89" s="38">
        <f t="shared" si="16"/>
        <v>3.6764549066948343E-2</v>
      </c>
      <c r="H89" s="33">
        <v>2008143</v>
      </c>
      <c r="I89" s="38">
        <f t="shared" si="17"/>
        <v>0.10100814848347668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2739059</v>
      </c>
      <c r="O89" s="38">
        <f t="shared" si="21"/>
        <v>0.13777269755042504</v>
      </c>
      <c r="P89" s="33">
        <v>1239432</v>
      </c>
      <c r="Q89" s="33">
        <v>19062000</v>
      </c>
      <c r="R89" s="33">
        <v>19062000</v>
      </c>
      <c r="S89" s="33">
        <v>1087203</v>
      </c>
      <c r="T89" s="38">
        <f t="shared" si="22"/>
        <v>5.7035096002518097E-2</v>
      </c>
      <c r="U89" s="38">
        <f t="shared" si="23"/>
        <v>0.62021232306411322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19639247</v>
      </c>
      <c r="E90" s="33">
        <v>19639247</v>
      </c>
      <c r="F90" s="33">
        <v>-25166763</v>
      </c>
      <c r="G90" s="38">
        <f t="shared" si="16"/>
        <v>-1.281452542452366</v>
      </c>
      <c r="H90" s="33">
        <v>-38589618</v>
      </c>
      <c r="I90" s="38">
        <f t="shared" si="17"/>
        <v>-1.9649235024133054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-63756381</v>
      </c>
      <c r="O90" s="38">
        <f t="shared" si="21"/>
        <v>-3.2463760448656713</v>
      </c>
      <c r="P90" s="33">
        <v>-57832473</v>
      </c>
      <c r="Q90" s="33">
        <v>18869150</v>
      </c>
      <c r="R90" s="33">
        <v>18869150</v>
      </c>
      <c r="S90" s="33">
        <v>-24250442</v>
      </c>
      <c r="T90" s="38">
        <f t="shared" si="22"/>
        <v>-1.2851899529125583</v>
      </c>
      <c r="U90" s="38">
        <f t="shared" si="23"/>
        <v>-0.33273443105225675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40317858</v>
      </c>
      <c r="E91" s="34">
        <f>SUM(E88:E90)</f>
        <v>40317858</v>
      </c>
      <c r="F91" s="34">
        <f>SUM(F88:F90)</f>
        <v>-23781275</v>
      </c>
      <c r="G91" s="39">
        <f t="shared" si="16"/>
        <v>-0.58984470355543195</v>
      </c>
      <c r="H91" s="34">
        <f>SUM(H88:H90)</f>
        <v>-35194009</v>
      </c>
      <c r="I91" s="39">
        <f t="shared" si="17"/>
        <v>-0.87291366024454975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-58975284</v>
      </c>
      <c r="O91" s="39">
        <f t="shared" si="21"/>
        <v>-1.4627583637999817</v>
      </c>
      <c r="P91" s="34">
        <f>SUM(P88:P90)</f>
        <v>-56285743</v>
      </c>
      <c r="Q91" s="34">
        <f>SUM(Q88:Q90)</f>
        <v>41198837</v>
      </c>
      <c r="R91" s="34">
        <f>SUM(R88:R90)</f>
        <v>41198837</v>
      </c>
      <c r="S91" s="34">
        <f>SUM(S88:S90)</f>
        <v>-22931030</v>
      </c>
      <c r="T91" s="39">
        <f t="shared" si="22"/>
        <v>-0.55659410968324174</v>
      </c>
      <c r="U91" s="39">
        <f t="shared" si="23"/>
        <v>-0.3747260474113312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1536</v>
      </c>
      <c r="E92" s="33">
        <v>1536</v>
      </c>
      <c r="F92" s="33">
        <v>102</v>
      </c>
      <c r="G92" s="38">
        <f t="shared" si="16"/>
        <v>6.640625E-2</v>
      </c>
      <c r="H92" s="33">
        <v>7702</v>
      </c>
      <c r="I92" s="38">
        <f t="shared" si="17"/>
        <v>5.014322916666667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7804</v>
      </c>
      <c r="O92" s="38">
        <f t="shared" si="21"/>
        <v>5.080729166666667</v>
      </c>
      <c r="P92" s="33">
        <v>739</v>
      </c>
      <c r="Q92" s="33">
        <v>4284</v>
      </c>
      <c r="R92" s="33">
        <v>4284</v>
      </c>
      <c r="S92" s="33">
        <v>0</v>
      </c>
      <c r="T92" s="38">
        <f t="shared" si="22"/>
        <v>0</v>
      </c>
      <c r="U92" s="38">
        <f t="shared" si="23"/>
        <v>9.4221921515561569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1860848</v>
      </c>
      <c r="E93" s="33">
        <v>1860848</v>
      </c>
      <c r="F93" s="33">
        <v>404454</v>
      </c>
      <c r="G93" s="38">
        <f t="shared" si="16"/>
        <v>0.21734929451518878</v>
      </c>
      <c r="H93" s="33">
        <v>744378</v>
      </c>
      <c r="I93" s="38">
        <f t="shared" si="17"/>
        <v>0.40002085070892412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1148832</v>
      </c>
      <c r="O93" s="38">
        <f t="shared" si="21"/>
        <v>0.61737014522411293</v>
      </c>
      <c r="P93" s="33">
        <v>1339599</v>
      </c>
      <c r="Q93" s="33">
        <v>2185530</v>
      </c>
      <c r="R93" s="33">
        <v>2185530</v>
      </c>
      <c r="S93" s="33">
        <v>912599</v>
      </c>
      <c r="T93" s="38">
        <f t="shared" si="22"/>
        <v>0.41756416063838064</v>
      </c>
      <c r="U93" s="38">
        <f t="shared" si="23"/>
        <v>-0.44432774285439147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15550</v>
      </c>
      <c r="E94" s="33">
        <v>15550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-1311</v>
      </c>
      <c r="Q94" s="33">
        <v>14954</v>
      </c>
      <c r="R94" s="33">
        <v>14954</v>
      </c>
      <c r="S94" s="33">
        <v>-1311</v>
      </c>
      <c r="T94" s="38">
        <f t="shared" si="22"/>
        <v>-8.7668851143506754E-2</v>
      </c>
      <c r="U94" s="38">
        <f t="shared" si="23"/>
        <v>-1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1877934</v>
      </c>
      <c r="E96" s="34">
        <f>SUM(E92:E95)</f>
        <v>1877934</v>
      </c>
      <c r="F96" s="34">
        <f>SUM(F92:F95)</f>
        <v>404556</v>
      </c>
      <c r="G96" s="39">
        <f t="shared" si="16"/>
        <v>0.21542610123678468</v>
      </c>
      <c r="H96" s="34">
        <f>SUM(H92:H95)</f>
        <v>752080</v>
      </c>
      <c r="I96" s="39">
        <f t="shared" si="17"/>
        <v>0.4004826580699854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1156636</v>
      </c>
      <c r="O96" s="39">
        <f t="shared" si="21"/>
        <v>0.61590875930677014</v>
      </c>
      <c r="P96" s="34">
        <f>SUM(P92:P95)</f>
        <v>1339027</v>
      </c>
      <c r="Q96" s="34">
        <f>SUM(Q92:Q95)</f>
        <v>2204768</v>
      </c>
      <c r="R96" s="34">
        <f>SUM(R92:R95)</f>
        <v>2204768</v>
      </c>
      <c r="S96" s="34">
        <f>SUM(S92:S95)</f>
        <v>911288</v>
      </c>
      <c r="T96" s="39">
        <f t="shared" si="22"/>
        <v>0.41332602795396162</v>
      </c>
      <c r="U96" s="39">
        <f t="shared" si="23"/>
        <v>-0.43833843529667438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-1100073</v>
      </c>
      <c r="E97" s="33">
        <v>-1100073</v>
      </c>
      <c r="F97" s="33">
        <v>-3455602</v>
      </c>
      <c r="G97" s="38">
        <f t="shared" si="16"/>
        <v>3.1412478990030661</v>
      </c>
      <c r="H97" s="33">
        <v>-1903577</v>
      </c>
      <c r="I97" s="38">
        <f t="shared" si="17"/>
        <v>1.7304097091738457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-5359179</v>
      </c>
      <c r="O97" s="38">
        <f t="shared" si="21"/>
        <v>4.8716576081769123</v>
      </c>
      <c r="P97" s="33">
        <v>-4591026</v>
      </c>
      <c r="Q97" s="33">
        <v>-9056344</v>
      </c>
      <c r="R97" s="33">
        <v>-9056344</v>
      </c>
      <c r="S97" s="33">
        <v>-2410022</v>
      </c>
      <c r="T97" s="38">
        <f t="shared" si="22"/>
        <v>0.26611422887646496</v>
      </c>
      <c r="U97" s="38">
        <f t="shared" si="23"/>
        <v>-0.58537002404255611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11208</v>
      </c>
      <c r="G98" s="38">
        <f t="shared" si="16"/>
        <v>0</v>
      </c>
      <c r="H98" s="33">
        <v>16812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28020</v>
      </c>
      <c r="O98" s="38">
        <f t="shared" si="21"/>
        <v>0</v>
      </c>
      <c r="P98" s="33">
        <v>133230</v>
      </c>
      <c r="Q98" s="33">
        <v>0</v>
      </c>
      <c r="R98" s="33">
        <v>0</v>
      </c>
      <c r="S98" s="33">
        <v>16812</v>
      </c>
      <c r="T98" s="38">
        <f t="shared" si="22"/>
        <v>0</v>
      </c>
      <c r="U98" s="38">
        <f t="shared" si="23"/>
        <v>-0.87381220445845531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29869106</v>
      </c>
      <c r="E99" s="33">
        <v>29869106</v>
      </c>
      <c r="F99" s="33">
        <v>10483536</v>
      </c>
      <c r="G99" s="38">
        <f t="shared" si="16"/>
        <v>0.35098258381084457</v>
      </c>
      <c r="H99" s="33">
        <v>8204736</v>
      </c>
      <c r="I99" s="38">
        <f t="shared" si="17"/>
        <v>0.27468970782051527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18688272</v>
      </c>
      <c r="O99" s="38">
        <f t="shared" si="21"/>
        <v>0.62567229163135984</v>
      </c>
      <c r="P99" s="33">
        <v>48770</v>
      </c>
      <c r="Q99" s="33">
        <v>1151232</v>
      </c>
      <c r="R99" s="33">
        <v>1151232</v>
      </c>
      <c r="S99" s="33">
        <v>45284</v>
      </c>
      <c r="T99" s="38">
        <f t="shared" si="22"/>
        <v>3.9335251278630197E-2</v>
      </c>
      <c r="U99" s="38">
        <f t="shared" si="23"/>
        <v>167.23325815050237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28769033</v>
      </c>
      <c r="E101" s="34">
        <f>SUM(E97:E100)</f>
        <v>28769033</v>
      </c>
      <c r="F101" s="34">
        <f>SUM(F97:F100)</f>
        <v>7039142</v>
      </c>
      <c r="G101" s="39">
        <f>IF(($D101     =0),0,($F101     /$D101     ))</f>
        <v>0.24467774081944291</v>
      </c>
      <c r="H101" s="34">
        <f>SUM(H97:H100)</f>
        <v>6317971</v>
      </c>
      <c r="I101" s="39">
        <f>IF(($D101     =0),0,($H101     /$D101     ))</f>
        <v>0.21961012731988594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13357113</v>
      </c>
      <c r="O101" s="39">
        <f>IF(($D101     =0),0,($N101     /$D101     ))</f>
        <v>0.46428786813932882</v>
      </c>
      <c r="P101" s="34">
        <f>SUM(P97:P100)</f>
        <v>-4409026</v>
      </c>
      <c r="Q101" s="34">
        <f>SUM(Q97:Q100)</f>
        <v>-7905112</v>
      </c>
      <c r="R101" s="34">
        <f>SUM(R97:R100)</f>
        <v>-7905112</v>
      </c>
      <c r="S101" s="34">
        <f>SUM(S97:S100)</f>
        <v>-2347926</v>
      </c>
      <c r="T101" s="39">
        <f>IF(($Q101     =0),0,($S101     /$Q101     ))</f>
        <v>0.29701362864941067</v>
      </c>
      <c r="U101" s="39">
        <f>IF(($P101     =0),0,(($H101     /$P101     )-1))</f>
        <v>-2.4329629718672559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70964825</v>
      </c>
      <c r="E102" s="34">
        <f>SUM(E88:E90,E92:E95,E97:E100)</f>
        <v>70964825</v>
      </c>
      <c r="F102" s="34">
        <f>SUM(F88:F90,F92:F95,F97:F100)</f>
        <v>-16337577</v>
      </c>
      <c r="G102" s="39">
        <f>IF(($D102     =0),0,($F102     /$D102     ))</f>
        <v>-0.23022077486980347</v>
      </c>
      <c r="H102" s="34">
        <f>SUM(H88:H90,H92:H95,H97:H100)</f>
        <v>-28123958</v>
      </c>
      <c r="I102" s="39">
        <f>IF(($D102     =0),0,($H102     /$D102     ))</f>
        <v>-0.39630842463149879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-44461535</v>
      </c>
      <c r="O102" s="39">
        <f>IF(($D102     =0),0,($N102     /$D102     ))</f>
        <v>-0.62652919950130226</v>
      </c>
      <c r="P102" s="34">
        <f>SUM(P88:P90,P92:P95,P97:P100)</f>
        <v>-59355742</v>
      </c>
      <c r="Q102" s="34">
        <f>SUM(Q88:Q90,Q92:Q95,Q97:Q100)</f>
        <v>35498493</v>
      </c>
      <c r="R102" s="34">
        <f>SUM(R88:R90,R92:R95,R97:R100)</f>
        <v>35498493</v>
      </c>
      <c r="S102" s="34">
        <f>SUM(S88:S90,S92:S95,S97:S100)</f>
        <v>-24367668</v>
      </c>
      <c r="T102" s="39">
        <f>IF(($Q102     =0),0,($S102     /$Q102     ))</f>
        <v>-0.68644232305861552</v>
      </c>
      <c r="U102" s="39">
        <f>IF(($P102     =0),0,(($H102     /$P102     )-1))</f>
        <v>-0.52617965756371143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339255120</v>
      </c>
      <c r="E105" s="33">
        <v>339505120</v>
      </c>
      <c r="F105" s="33">
        <v>42751305</v>
      </c>
      <c r="G105" s="38">
        <f t="shared" ref="G105:G136" si="24">IF(($D105     =0),0,($F105     /$D105     ))</f>
        <v>0.12601520943884353</v>
      </c>
      <c r="H105" s="33">
        <v>92842981</v>
      </c>
      <c r="I105" s="38">
        <f t="shared" ref="I105:I136" si="25">IF(($D105     =0),0,($H105     /$D105     ))</f>
        <v>0.27366714760266553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135594286</v>
      </c>
      <c r="O105" s="38">
        <f t="shared" ref="O105:O136" si="29">IF(($D105     =0),0,($N105     /$D105     ))</f>
        <v>0.39968235704150906</v>
      </c>
      <c r="P105" s="33">
        <v>126982068</v>
      </c>
      <c r="Q105" s="33">
        <v>384823370</v>
      </c>
      <c r="R105" s="33">
        <v>384823370</v>
      </c>
      <c r="S105" s="33">
        <v>99604390</v>
      </c>
      <c r="T105" s="38">
        <f t="shared" ref="T105:T136" si="30">IF(($Q105     =0),0,($S105     /$Q105     ))</f>
        <v>0.25883144778863093</v>
      </c>
      <c r="U105" s="38">
        <f t="shared" ref="U105:U136" si="31">IF(($P105     =0),0,(($H105     /$P105     )-1))</f>
        <v>-0.26884966938796429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339255120</v>
      </c>
      <c r="E106" s="34">
        <f>E105</f>
        <v>339505120</v>
      </c>
      <c r="F106" s="34">
        <f>F105</f>
        <v>42751305</v>
      </c>
      <c r="G106" s="39">
        <f t="shared" si="24"/>
        <v>0.12601520943884353</v>
      </c>
      <c r="H106" s="34">
        <f>H105</f>
        <v>92842981</v>
      </c>
      <c r="I106" s="39">
        <f t="shared" si="25"/>
        <v>0.27366714760266553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135594286</v>
      </c>
      <c r="O106" s="39">
        <f t="shared" si="29"/>
        <v>0.39968235704150906</v>
      </c>
      <c r="P106" s="34">
        <f>P105</f>
        <v>126982068</v>
      </c>
      <c r="Q106" s="34">
        <f>Q105</f>
        <v>384823370</v>
      </c>
      <c r="R106" s="34">
        <f>R105</f>
        <v>384823370</v>
      </c>
      <c r="S106" s="34">
        <f>S105</f>
        <v>99604390</v>
      </c>
      <c r="T106" s="39">
        <f t="shared" si="30"/>
        <v>0.25883144778863093</v>
      </c>
      <c r="U106" s="39">
        <f t="shared" si="31"/>
        <v>-0.26884966938796429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203411</v>
      </c>
      <c r="E107" s="33">
        <v>203411</v>
      </c>
      <c r="F107" s="33">
        <v>38529</v>
      </c>
      <c r="G107" s="38">
        <f t="shared" si="24"/>
        <v>0.1894145351038046</v>
      </c>
      <c r="H107" s="33">
        <v>174445</v>
      </c>
      <c r="I107" s="38">
        <f t="shared" si="25"/>
        <v>0.85759865493999832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212974</v>
      </c>
      <c r="O107" s="38">
        <f t="shared" si="29"/>
        <v>1.0470131900438029</v>
      </c>
      <c r="P107" s="33">
        <v>213703</v>
      </c>
      <c r="Q107" s="33">
        <v>947057</v>
      </c>
      <c r="R107" s="33">
        <v>947057</v>
      </c>
      <c r="S107" s="33">
        <v>144189</v>
      </c>
      <c r="T107" s="38">
        <f t="shared" si="30"/>
        <v>0.15224954780968833</v>
      </c>
      <c r="U107" s="38">
        <f t="shared" si="31"/>
        <v>-0.18370355119020321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6274380</v>
      </c>
      <c r="E109" s="33">
        <v>6274380</v>
      </c>
      <c r="F109" s="33">
        <v>0</v>
      </c>
      <c r="G109" s="38">
        <f t="shared" si="24"/>
        <v>0</v>
      </c>
      <c r="H109" s="33">
        <v>6274380</v>
      </c>
      <c r="I109" s="38">
        <f t="shared" si="25"/>
        <v>1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6274380</v>
      </c>
      <c r="O109" s="38">
        <f t="shared" si="29"/>
        <v>1</v>
      </c>
      <c r="P109" s="33">
        <v>3725400</v>
      </c>
      <c r="Q109" s="33">
        <v>3725400</v>
      </c>
      <c r="R109" s="33">
        <v>3725400</v>
      </c>
      <c r="S109" s="33">
        <v>0</v>
      </c>
      <c r="T109" s="38">
        <f t="shared" si="30"/>
        <v>0</v>
      </c>
      <c r="U109" s="38">
        <f t="shared" si="31"/>
        <v>0.68421645997745206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45770</v>
      </c>
      <c r="E110" s="33">
        <v>45770</v>
      </c>
      <c r="F110" s="33">
        <v>1728</v>
      </c>
      <c r="G110" s="38">
        <f t="shared" si="24"/>
        <v>3.775398732794407E-2</v>
      </c>
      <c r="H110" s="33">
        <v>21942</v>
      </c>
      <c r="I110" s="38">
        <f t="shared" si="25"/>
        <v>0.47939698492462313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23670</v>
      </c>
      <c r="O110" s="38">
        <f t="shared" si="29"/>
        <v>0.51715097225256723</v>
      </c>
      <c r="P110" s="33">
        <v>16661</v>
      </c>
      <c r="Q110" s="33">
        <v>45768</v>
      </c>
      <c r="R110" s="33">
        <v>45768</v>
      </c>
      <c r="S110" s="33">
        <v>16661</v>
      </c>
      <c r="T110" s="38">
        <f t="shared" si="30"/>
        <v>0.36403163782555498</v>
      </c>
      <c r="U110" s="38">
        <f t="shared" si="31"/>
        <v>0.31696776904147406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6523561</v>
      </c>
      <c r="E112" s="34">
        <f>SUM(E107:E111)</f>
        <v>6523561</v>
      </c>
      <c r="F112" s="34">
        <f>SUM(F107:F111)</f>
        <v>40257</v>
      </c>
      <c r="G112" s="39">
        <f t="shared" si="24"/>
        <v>6.1710161060807124E-3</v>
      </c>
      <c r="H112" s="34">
        <f>SUM(H107:H111)</f>
        <v>6470767</v>
      </c>
      <c r="I112" s="39">
        <f t="shared" si="25"/>
        <v>0.9919071807560319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6511024</v>
      </c>
      <c r="O112" s="39">
        <f t="shared" si="29"/>
        <v>0.99807819686211263</v>
      </c>
      <c r="P112" s="34">
        <f>SUM(P107:P111)</f>
        <v>3955764</v>
      </c>
      <c r="Q112" s="34">
        <f>SUM(Q107:Q111)</f>
        <v>4718225</v>
      </c>
      <c r="R112" s="34">
        <f>SUM(R107:R111)</f>
        <v>4718225</v>
      </c>
      <c r="S112" s="34">
        <f>SUM(S107:S111)</f>
        <v>160850</v>
      </c>
      <c r="T112" s="39">
        <f t="shared" si="30"/>
        <v>3.4091210147884E-2</v>
      </c>
      <c r="U112" s="39">
        <f t="shared" si="31"/>
        <v>0.63578186160751748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1799</v>
      </c>
      <c r="E114" s="33">
        <v>1799</v>
      </c>
      <c r="F114" s="33">
        <v>0</v>
      </c>
      <c r="G114" s="38">
        <f t="shared" si="24"/>
        <v>0</v>
      </c>
      <c r="H114" s="33">
        <v>120</v>
      </c>
      <c r="I114" s="38">
        <f t="shared" si="25"/>
        <v>6.6703724291272928E-2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120</v>
      </c>
      <c r="O114" s="38">
        <f t="shared" si="29"/>
        <v>6.6703724291272928E-2</v>
      </c>
      <c r="P114" s="33">
        <v>0</v>
      </c>
      <c r="Q114" s="33">
        <v>1731</v>
      </c>
      <c r="R114" s="33">
        <v>1731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291934</v>
      </c>
      <c r="E117" s="33">
        <v>291934</v>
      </c>
      <c r="F117" s="33">
        <v>27226</v>
      </c>
      <c r="G117" s="38">
        <f t="shared" si="24"/>
        <v>9.3260805524536361E-2</v>
      </c>
      <c r="H117" s="33">
        <v>58442</v>
      </c>
      <c r="I117" s="38">
        <f t="shared" si="25"/>
        <v>0.20018908383401729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85668</v>
      </c>
      <c r="O117" s="38">
        <f t="shared" si="29"/>
        <v>0.29344988935855365</v>
      </c>
      <c r="P117" s="33">
        <v>815805</v>
      </c>
      <c r="Q117" s="33">
        <v>277110</v>
      </c>
      <c r="R117" s="33">
        <v>277110</v>
      </c>
      <c r="S117" s="33">
        <v>39677</v>
      </c>
      <c r="T117" s="38">
        <f t="shared" si="30"/>
        <v>0.14318140810508462</v>
      </c>
      <c r="U117" s="38">
        <f t="shared" si="31"/>
        <v>-0.92836278277284401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2279208</v>
      </c>
      <c r="E119" s="33">
        <v>2279208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3409278</v>
      </c>
      <c r="R119" s="33">
        <v>3409278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2572941</v>
      </c>
      <c r="E121" s="34">
        <f>SUM(E113:E120)</f>
        <v>2572941</v>
      </c>
      <c r="F121" s="34">
        <f>SUM(F113:F120)</f>
        <v>27226</v>
      </c>
      <c r="G121" s="39">
        <f t="shared" si="24"/>
        <v>1.0581665106195595E-2</v>
      </c>
      <c r="H121" s="34">
        <f>SUM(H113:H120)</f>
        <v>58562</v>
      </c>
      <c r="I121" s="39">
        <f t="shared" si="25"/>
        <v>2.2760724011938089E-2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85788</v>
      </c>
      <c r="O121" s="39">
        <f t="shared" si="29"/>
        <v>3.3342389118133683E-2</v>
      </c>
      <c r="P121" s="34">
        <f>SUM(P113:P120)</f>
        <v>815805</v>
      </c>
      <c r="Q121" s="34">
        <f>SUM(Q113:Q120)</f>
        <v>3688119</v>
      </c>
      <c r="R121" s="34">
        <f>SUM(R113:R120)</f>
        <v>3688119</v>
      </c>
      <c r="S121" s="34">
        <f>SUM(S113:S120)</f>
        <v>39677</v>
      </c>
      <c r="T121" s="39">
        <f t="shared" si="30"/>
        <v>1.0758058511669499E-2</v>
      </c>
      <c r="U121" s="39">
        <f t="shared" si="31"/>
        <v>-0.92821568879818095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2552671</v>
      </c>
      <c r="E122" s="33">
        <v>2552671</v>
      </c>
      <c r="F122" s="33">
        <v>2102033</v>
      </c>
      <c r="G122" s="38">
        <f t="shared" si="24"/>
        <v>0.82346412835810023</v>
      </c>
      <c r="H122" s="33">
        <v>410966</v>
      </c>
      <c r="I122" s="38">
        <f t="shared" si="25"/>
        <v>0.16099450340447319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2512999</v>
      </c>
      <c r="O122" s="38">
        <f t="shared" si="29"/>
        <v>0.98445863176257342</v>
      </c>
      <c r="P122" s="33">
        <v>3081000</v>
      </c>
      <c r="Q122" s="33">
        <v>3119182</v>
      </c>
      <c r="R122" s="33">
        <v>3119182</v>
      </c>
      <c r="S122" s="33">
        <v>3081000</v>
      </c>
      <c r="T122" s="38">
        <f t="shared" si="30"/>
        <v>0.98775897014024827</v>
      </c>
      <c r="U122" s="38">
        <f t="shared" si="31"/>
        <v>-0.86661278805582609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70755</v>
      </c>
      <c r="E123" s="33">
        <v>70755</v>
      </c>
      <c r="F123" s="33">
        <v>0</v>
      </c>
      <c r="G123" s="38">
        <f t="shared" si="24"/>
        <v>0</v>
      </c>
      <c r="H123" s="33">
        <v>4053</v>
      </c>
      <c r="I123" s="38">
        <f t="shared" si="25"/>
        <v>5.7282170871316512E-2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4053</v>
      </c>
      <c r="O123" s="38">
        <f t="shared" si="29"/>
        <v>5.7282170871316512E-2</v>
      </c>
      <c r="P123" s="33">
        <v>3626</v>
      </c>
      <c r="Q123" s="33">
        <v>207540</v>
      </c>
      <c r="R123" s="33">
        <v>207540</v>
      </c>
      <c r="S123" s="33">
        <v>548</v>
      </c>
      <c r="T123" s="38">
        <f t="shared" si="30"/>
        <v>2.6404548520767082E-3</v>
      </c>
      <c r="U123" s="38">
        <f t="shared" si="31"/>
        <v>0.11776061776061786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467952</v>
      </c>
      <c r="E124" s="33">
        <v>467952</v>
      </c>
      <c r="F124" s="33">
        <v>137400</v>
      </c>
      <c r="G124" s="38">
        <f t="shared" si="24"/>
        <v>0.29361985844702021</v>
      </c>
      <c r="H124" s="33">
        <v>99874</v>
      </c>
      <c r="I124" s="38">
        <f t="shared" si="25"/>
        <v>0.2134278729442336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237274</v>
      </c>
      <c r="O124" s="38">
        <f t="shared" si="29"/>
        <v>0.50704773139125381</v>
      </c>
      <c r="P124" s="33">
        <v>201504</v>
      </c>
      <c r="Q124" s="33">
        <v>922116</v>
      </c>
      <c r="R124" s="33">
        <v>922116</v>
      </c>
      <c r="S124" s="33">
        <v>88978</v>
      </c>
      <c r="T124" s="38">
        <f t="shared" si="30"/>
        <v>9.6493282840770578E-2</v>
      </c>
      <c r="U124" s="38">
        <f t="shared" si="31"/>
        <v>-0.50435723360330309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3091378</v>
      </c>
      <c r="E126" s="34">
        <f>SUM(E122:E125)</f>
        <v>3091378</v>
      </c>
      <c r="F126" s="34">
        <f>SUM(F122:F125)</f>
        <v>2239433</v>
      </c>
      <c r="G126" s="39">
        <f t="shared" si="24"/>
        <v>0.7244125435323665</v>
      </c>
      <c r="H126" s="34">
        <f>SUM(H122:H125)</f>
        <v>514893</v>
      </c>
      <c r="I126" s="39">
        <f t="shared" si="25"/>
        <v>0.16655776161957547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2754326</v>
      </c>
      <c r="O126" s="39">
        <f t="shared" si="29"/>
        <v>0.89097030515194198</v>
      </c>
      <c r="P126" s="34">
        <f>SUM(P122:P125)</f>
        <v>3286130</v>
      </c>
      <c r="Q126" s="34">
        <f>SUM(Q122:Q125)</f>
        <v>4248838</v>
      </c>
      <c r="R126" s="34">
        <f>SUM(R122:R125)</f>
        <v>4248838</v>
      </c>
      <c r="S126" s="34">
        <f>SUM(S122:S125)</f>
        <v>3170526</v>
      </c>
      <c r="T126" s="39">
        <f t="shared" si="30"/>
        <v>0.74621014027835375</v>
      </c>
      <c r="U126" s="39">
        <f t="shared" si="31"/>
        <v>-0.84331325906157084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50</v>
      </c>
      <c r="E127" s="33">
        <v>50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45387</v>
      </c>
      <c r="Q127" s="33">
        <v>50</v>
      </c>
      <c r="R127" s="33">
        <v>50</v>
      </c>
      <c r="S127" s="33">
        <v>45387</v>
      </c>
      <c r="T127" s="38">
        <f t="shared" si="30"/>
        <v>907.74</v>
      </c>
      <c r="U127" s="38">
        <f t="shared" si="31"/>
        <v>-1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23731</v>
      </c>
      <c r="E129" s="33">
        <v>23731</v>
      </c>
      <c r="F129" s="33">
        <v>5250</v>
      </c>
      <c r="G129" s="38">
        <f t="shared" si="24"/>
        <v>0.2212296152711643</v>
      </c>
      <c r="H129" s="33">
        <v>5250</v>
      </c>
      <c r="I129" s="38">
        <f t="shared" si="25"/>
        <v>0.2212296152711643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10500</v>
      </c>
      <c r="O129" s="38">
        <f t="shared" si="29"/>
        <v>0.44245923054232861</v>
      </c>
      <c r="P129" s="33">
        <v>7160</v>
      </c>
      <c r="Q129" s="33">
        <v>23731</v>
      </c>
      <c r="R129" s="33">
        <v>23731</v>
      </c>
      <c r="S129" s="33">
        <v>1880</v>
      </c>
      <c r="T129" s="38">
        <f t="shared" si="30"/>
        <v>7.9221271754245495E-2</v>
      </c>
      <c r="U129" s="38">
        <f t="shared" si="31"/>
        <v>-0.26675977653631289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23781</v>
      </c>
      <c r="E132" s="34">
        <f>SUM(E127:E131)</f>
        <v>23781</v>
      </c>
      <c r="F132" s="34">
        <f>SUM(F127:F131)</f>
        <v>5250</v>
      </c>
      <c r="G132" s="39">
        <f t="shared" si="24"/>
        <v>0.2207644758420588</v>
      </c>
      <c r="H132" s="34">
        <f>SUM(H127:H131)</f>
        <v>5250</v>
      </c>
      <c r="I132" s="39">
        <f t="shared" si="25"/>
        <v>0.2207644758420588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10500</v>
      </c>
      <c r="O132" s="39">
        <f t="shared" si="29"/>
        <v>0.4415289516841176</v>
      </c>
      <c r="P132" s="34">
        <f>SUM(P127:P131)</f>
        <v>52547</v>
      </c>
      <c r="Q132" s="34">
        <f>SUM(Q127:Q131)</f>
        <v>23781</v>
      </c>
      <c r="R132" s="34">
        <f>SUM(R127:R131)</f>
        <v>23781</v>
      </c>
      <c r="S132" s="34">
        <f>SUM(S127:S131)</f>
        <v>47267</v>
      </c>
      <c r="T132" s="39">
        <f t="shared" si="30"/>
        <v>1.9875951389764939</v>
      </c>
      <c r="U132" s="39">
        <f t="shared" si="31"/>
        <v>-0.90008944373608391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723773</v>
      </c>
      <c r="E133" s="33">
        <v>723773</v>
      </c>
      <c r="F133" s="33">
        <v>10316</v>
      </c>
      <c r="G133" s="38">
        <f t="shared" si="24"/>
        <v>1.4253087639356539E-2</v>
      </c>
      <c r="H133" s="33">
        <v>40848</v>
      </c>
      <c r="I133" s="38">
        <f t="shared" si="25"/>
        <v>5.6437584712333837E-2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51164</v>
      </c>
      <c r="O133" s="38">
        <f t="shared" si="29"/>
        <v>7.0690672351690381E-2</v>
      </c>
      <c r="P133" s="33">
        <v>21931</v>
      </c>
      <c r="Q133" s="33">
        <v>696605</v>
      </c>
      <c r="R133" s="33">
        <v>696605</v>
      </c>
      <c r="S133" s="33">
        <v>21931</v>
      </c>
      <c r="T133" s="38">
        <f t="shared" si="30"/>
        <v>3.1482691051600259E-2</v>
      </c>
      <c r="U133" s="38">
        <f t="shared" si="31"/>
        <v>0.86256896630340618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723773</v>
      </c>
      <c r="E137" s="34">
        <f>SUM(E133:E136)</f>
        <v>723773</v>
      </c>
      <c r="F137" s="34">
        <f>SUM(F133:F136)</f>
        <v>10316</v>
      </c>
      <c r="G137" s="39">
        <f t="shared" ref="G137:G170" si="32">IF(($D137     =0),0,($F137     /$D137     ))</f>
        <v>1.4253087639356539E-2</v>
      </c>
      <c r="H137" s="34">
        <f>SUM(H133:H136)</f>
        <v>40848</v>
      </c>
      <c r="I137" s="39">
        <f t="shared" ref="I137:I170" si="33">IF(($D137     =0),0,($H137     /$D137     ))</f>
        <v>5.6437584712333837E-2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51164</v>
      </c>
      <c r="O137" s="39">
        <f t="shared" ref="O137:O170" si="37">IF(($D137     =0),0,($N137     /$D137     ))</f>
        <v>7.0690672351690381E-2</v>
      </c>
      <c r="P137" s="34">
        <f>SUM(P133:P136)</f>
        <v>21931</v>
      </c>
      <c r="Q137" s="34">
        <f>SUM(Q133:Q136)</f>
        <v>696605</v>
      </c>
      <c r="R137" s="34">
        <f>SUM(R133:R136)</f>
        <v>696605</v>
      </c>
      <c r="S137" s="34">
        <f>SUM(S133:S136)</f>
        <v>21931</v>
      </c>
      <c r="T137" s="39">
        <f t="shared" ref="T137:T170" si="38">IF(($Q137     =0),0,($S137     /$Q137     ))</f>
        <v>3.1482691051600259E-2</v>
      </c>
      <c r="U137" s="39">
        <f t="shared" ref="U137:U170" si="39">IF(($P137     =0),0,(($H137     /$P137     )-1))</f>
        <v>0.86256896630340618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2000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2000</v>
      </c>
      <c r="O138" s="38">
        <f t="shared" si="37"/>
        <v>0</v>
      </c>
      <c r="P138" s="33">
        <v>12107</v>
      </c>
      <c r="Q138" s="33">
        <v>90736</v>
      </c>
      <c r="R138" s="33">
        <v>90736</v>
      </c>
      <c r="S138" s="33">
        <v>12107</v>
      </c>
      <c r="T138" s="38">
        <f t="shared" si="38"/>
        <v>0.13343105272438724</v>
      </c>
      <c r="U138" s="38">
        <f t="shared" si="39"/>
        <v>-0.83480631039894271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8685850</v>
      </c>
      <c r="E139" s="33">
        <v>8685850</v>
      </c>
      <c r="F139" s="33">
        <v>3535908</v>
      </c>
      <c r="G139" s="38">
        <f t="shared" si="32"/>
        <v>0.4070883102977832</v>
      </c>
      <c r="H139" s="33">
        <v>2837561</v>
      </c>
      <c r="I139" s="38">
        <f t="shared" si="33"/>
        <v>0.32668777379300817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6373469</v>
      </c>
      <c r="O139" s="38">
        <f t="shared" si="37"/>
        <v>0.73377608409079131</v>
      </c>
      <c r="P139" s="33">
        <v>13449</v>
      </c>
      <c r="Q139" s="33">
        <v>7331280</v>
      </c>
      <c r="R139" s="33">
        <v>7331280</v>
      </c>
      <c r="S139" s="33">
        <v>13449</v>
      </c>
      <c r="T139" s="38">
        <f t="shared" si="38"/>
        <v>1.8344681965495793E-3</v>
      </c>
      <c r="U139" s="38">
        <f t="shared" si="39"/>
        <v>209.9867648152279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8685850</v>
      </c>
      <c r="E144" s="34">
        <f>SUM(E138:E143)</f>
        <v>8685850</v>
      </c>
      <c r="F144" s="34">
        <f>SUM(F138:F143)</f>
        <v>3535908</v>
      </c>
      <c r="G144" s="39">
        <f t="shared" si="32"/>
        <v>0.4070883102977832</v>
      </c>
      <c r="H144" s="34">
        <f>SUM(H138:H143)</f>
        <v>2839561</v>
      </c>
      <c r="I144" s="39">
        <f t="shared" si="33"/>
        <v>0.32691803335309727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6375469</v>
      </c>
      <c r="O144" s="39">
        <f t="shared" si="37"/>
        <v>0.73400634365088047</v>
      </c>
      <c r="P144" s="34">
        <f>SUM(P138:P143)</f>
        <v>25556</v>
      </c>
      <c r="Q144" s="34">
        <f>SUM(Q138:Q143)</f>
        <v>7422016</v>
      </c>
      <c r="R144" s="34">
        <f>SUM(R138:R143)</f>
        <v>7422016</v>
      </c>
      <c r="S144" s="34">
        <f>SUM(S138:S143)</f>
        <v>25556</v>
      </c>
      <c r="T144" s="39">
        <f t="shared" si="38"/>
        <v>3.4432693219739758E-3</v>
      </c>
      <c r="U144" s="39">
        <f t="shared" si="39"/>
        <v>110.11132415088433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37606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37606</v>
      </c>
      <c r="O151" s="38">
        <f t="shared" si="37"/>
        <v>0</v>
      </c>
      <c r="P151" s="33">
        <v>263329</v>
      </c>
      <c r="Q151" s="33">
        <v>450000</v>
      </c>
      <c r="R151" s="33">
        <v>450000</v>
      </c>
      <c r="S151" s="33">
        <v>132078</v>
      </c>
      <c r="T151" s="38">
        <f t="shared" si="38"/>
        <v>0.29350666666666669</v>
      </c>
      <c r="U151" s="38">
        <f t="shared" si="39"/>
        <v>-1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11564300</v>
      </c>
      <c r="E152" s="33">
        <v>11564300</v>
      </c>
      <c r="F152" s="33">
        <v>537082</v>
      </c>
      <c r="G152" s="38">
        <f t="shared" si="32"/>
        <v>4.6443105073372362E-2</v>
      </c>
      <c r="H152" s="33">
        <v>679342</v>
      </c>
      <c r="I152" s="38">
        <f t="shared" si="33"/>
        <v>5.8744757572875145E-2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1216424</v>
      </c>
      <c r="O152" s="38">
        <f t="shared" si="37"/>
        <v>0.10518786264624751</v>
      </c>
      <c r="P152" s="33">
        <v>1268129</v>
      </c>
      <c r="Q152" s="33">
        <v>8849600</v>
      </c>
      <c r="R152" s="33">
        <v>8849600</v>
      </c>
      <c r="S152" s="33">
        <v>669725</v>
      </c>
      <c r="T152" s="38">
        <f t="shared" si="38"/>
        <v>7.5678561742903633E-2</v>
      </c>
      <c r="U152" s="38">
        <f t="shared" si="39"/>
        <v>-0.46429582479384979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2562910</v>
      </c>
      <c r="E153" s="33">
        <v>2562910</v>
      </c>
      <c r="F153" s="33">
        <v>0</v>
      </c>
      <c r="G153" s="38">
        <f t="shared" si="32"/>
        <v>0</v>
      </c>
      <c r="H153" s="33">
        <v>2911</v>
      </c>
      <c r="I153" s="38">
        <f t="shared" si="33"/>
        <v>1.1358182690769476E-3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2911</v>
      </c>
      <c r="O153" s="38">
        <f t="shared" si="37"/>
        <v>1.1358182690769476E-3</v>
      </c>
      <c r="P153" s="33">
        <v>4347</v>
      </c>
      <c r="Q153" s="33">
        <v>2415760</v>
      </c>
      <c r="R153" s="33">
        <v>2415760</v>
      </c>
      <c r="S153" s="33">
        <v>3043</v>
      </c>
      <c r="T153" s="38">
        <f t="shared" si="38"/>
        <v>1.2596449978474684E-3</v>
      </c>
      <c r="U153" s="38">
        <f t="shared" si="39"/>
        <v>-0.33034276512537386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14127210</v>
      </c>
      <c r="E157" s="34">
        <f>SUM(E151:E156)</f>
        <v>14127210</v>
      </c>
      <c r="F157" s="34">
        <f>SUM(F151:F156)</f>
        <v>574688</v>
      </c>
      <c r="G157" s="39">
        <f t="shared" si="32"/>
        <v>4.0679511382643849E-2</v>
      </c>
      <c r="H157" s="34">
        <f>SUM(H151:H156)</f>
        <v>682253</v>
      </c>
      <c r="I157" s="39">
        <f t="shared" si="33"/>
        <v>4.8293541329108861E-2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1256941</v>
      </c>
      <c r="O157" s="39">
        <f t="shared" si="37"/>
        <v>8.8973052711752709E-2</v>
      </c>
      <c r="P157" s="34">
        <f>SUM(P151:P156)</f>
        <v>1535805</v>
      </c>
      <c r="Q157" s="34">
        <f>SUM(Q151:Q156)</f>
        <v>11715360</v>
      </c>
      <c r="R157" s="34">
        <f>SUM(R151:R156)</f>
        <v>11715360</v>
      </c>
      <c r="S157" s="34">
        <f>SUM(S151:S156)</f>
        <v>804846</v>
      </c>
      <c r="T157" s="39">
        <f t="shared" si="38"/>
        <v>6.8700065554963746E-2</v>
      </c>
      <c r="U157" s="39">
        <f t="shared" si="39"/>
        <v>-0.55576847321111722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44660232</v>
      </c>
      <c r="E159" s="33">
        <v>44660232</v>
      </c>
      <c r="F159" s="33">
        <v>44091755</v>
      </c>
      <c r="G159" s="38">
        <f t="shared" si="32"/>
        <v>0.98727106925911179</v>
      </c>
      <c r="H159" s="33">
        <v>451015</v>
      </c>
      <c r="I159" s="38">
        <f t="shared" si="33"/>
        <v>1.0098805577185538E-2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44542770</v>
      </c>
      <c r="O159" s="38">
        <f t="shared" si="37"/>
        <v>0.99736987483629735</v>
      </c>
      <c r="P159" s="33">
        <v>44034353</v>
      </c>
      <c r="Q159" s="33">
        <v>44602728</v>
      </c>
      <c r="R159" s="33">
        <v>44602728</v>
      </c>
      <c r="S159" s="33">
        <v>5506335</v>
      </c>
      <c r="T159" s="38">
        <f t="shared" si="38"/>
        <v>0.12345287490038725</v>
      </c>
      <c r="U159" s="38">
        <f t="shared" si="39"/>
        <v>-0.98975765580114239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44660232</v>
      </c>
      <c r="E163" s="34">
        <f>SUM(E158:E162)</f>
        <v>44660232</v>
      </c>
      <c r="F163" s="34">
        <f>SUM(F158:F162)</f>
        <v>44091755</v>
      </c>
      <c r="G163" s="39">
        <f t="shared" si="32"/>
        <v>0.98727106925911179</v>
      </c>
      <c r="H163" s="34">
        <f>SUM(H158:H162)</f>
        <v>451015</v>
      </c>
      <c r="I163" s="39">
        <f t="shared" si="33"/>
        <v>1.0098805577185538E-2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44542770</v>
      </c>
      <c r="O163" s="39">
        <f t="shared" si="37"/>
        <v>0.99736987483629735</v>
      </c>
      <c r="P163" s="34">
        <f>SUM(P158:P162)</f>
        <v>44034353</v>
      </c>
      <c r="Q163" s="34">
        <f>SUM(Q158:Q162)</f>
        <v>44602728</v>
      </c>
      <c r="R163" s="34">
        <f>SUM(R158:R162)</f>
        <v>44602728</v>
      </c>
      <c r="S163" s="34">
        <f>SUM(S158:S162)</f>
        <v>5506335</v>
      </c>
      <c r="T163" s="39">
        <f t="shared" si="38"/>
        <v>0.12345287490038725</v>
      </c>
      <c r="U163" s="39">
        <f t="shared" si="39"/>
        <v>-0.98975765580114239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400000</v>
      </c>
      <c r="E164" s="33">
        <v>400000</v>
      </c>
      <c r="F164" s="33">
        <v>14602</v>
      </c>
      <c r="G164" s="38">
        <f t="shared" si="32"/>
        <v>3.6505000000000003E-2</v>
      </c>
      <c r="H164" s="33">
        <v>43806</v>
      </c>
      <c r="I164" s="38">
        <f t="shared" si="33"/>
        <v>0.109515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58408</v>
      </c>
      <c r="O164" s="38">
        <f t="shared" si="37"/>
        <v>0.14602000000000001</v>
      </c>
      <c r="P164" s="33">
        <v>152799</v>
      </c>
      <c r="Q164" s="33">
        <v>399996</v>
      </c>
      <c r="R164" s="33">
        <v>399996</v>
      </c>
      <c r="S164" s="33">
        <v>130040</v>
      </c>
      <c r="T164" s="38">
        <f t="shared" si="38"/>
        <v>0.32510325103251031</v>
      </c>
      <c r="U164" s="38">
        <f t="shared" si="39"/>
        <v>-0.71330964207880942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400000</v>
      </c>
      <c r="E169" s="34">
        <f>SUM(E164:E168)</f>
        <v>400000</v>
      </c>
      <c r="F169" s="34">
        <f>SUM(F164:F168)</f>
        <v>14602</v>
      </c>
      <c r="G169" s="39">
        <f t="shared" si="32"/>
        <v>3.6505000000000003E-2</v>
      </c>
      <c r="H169" s="34">
        <f>SUM(H164:H168)</f>
        <v>43806</v>
      </c>
      <c r="I169" s="39">
        <f t="shared" si="33"/>
        <v>0.109515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58408</v>
      </c>
      <c r="O169" s="39">
        <f t="shared" si="37"/>
        <v>0.14602000000000001</v>
      </c>
      <c r="P169" s="34">
        <f>SUM(P164:P168)</f>
        <v>152799</v>
      </c>
      <c r="Q169" s="34">
        <f>SUM(Q164:Q168)</f>
        <v>399996</v>
      </c>
      <c r="R169" s="34">
        <f>SUM(R164:R168)</f>
        <v>399996</v>
      </c>
      <c r="S169" s="34">
        <f>SUM(S164:S168)</f>
        <v>130040</v>
      </c>
      <c r="T169" s="39">
        <f t="shared" si="38"/>
        <v>0.32510325103251031</v>
      </c>
      <c r="U169" s="39">
        <f t="shared" si="39"/>
        <v>-0.71330964207880942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420063846</v>
      </c>
      <c r="E170" s="34">
        <f>SUM(E105,E107:E111,E113:E120,E122:E125,E127:E131,E133:E136,E138:E143,E145:E149,E151:E156,E158:E162,E164:E168)</f>
        <v>420313846</v>
      </c>
      <c r="F170" s="34">
        <f>SUM(F105,F107:F111,F113:F120,F122:F125,F127:F131,F133:F136,F138:F143,F145:F149,F151:F156,F158:F162,F164:F168)</f>
        <v>93290740</v>
      </c>
      <c r="G170" s="39">
        <f t="shared" si="32"/>
        <v>0.2220870491196712</v>
      </c>
      <c r="H170" s="34">
        <f>SUM(H105,H107:H111,H113:H120,H122:H125,H127:H131,H133:H136,H138:H143,H145:H149,H151:H156,H158:H162,H164:H168)</f>
        <v>103949936</v>
      </c>
      <c r="I170" s="39">
        <f t="shared" si="33"/>
        <v>0.24746222982493951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197240676</v>
      </c>
      <c r="O170" s="39">
        <f t="shared" si="37"/>
        <v>0.46954927894461074</v>
      </c>
      <c r="P170" s="34">
        <f>SUM(P105,P107:P111,P113:P120,P122:P125,P127:P131,P133:P136,P138:P143,P145:P149,P151:P156,P158:P162,P164:P168)</f>
        <v>180862758</v>
      </c>
      <c r="Q170" s="34">
        <f>SUM(Q105,Q107:Q111,Q113:Q120,Q122:Q125,Q127:Q131,Q133:Q136,Q138:Q143,Q145:Q149,Q151:Q156,Q158:Q162,Q164:Q168)</f>
        <v>462339038</v>
      </c>
      <c r="R170" s="34">
        <f>SUM(R105,R107:R111,R113:R120,R122:R125,R127:R131,R133:R136,R138:R143,R145:R149,R151:R156,R158:R162,R164:R168)</f>
        <v>462339038</v>
      </c>
      <c r="S170" s="34">
        <f>SUM(S105,S107:S111,S113:S120,S122:S125,S127:S131,S133:S136,S138:S143,S145:S149,S151:S156,S158:S162,S164:S168)</f>
        <v>109511418</v>
      </c>
      <c r="T170" s="39">
        <f t="shared" si="38"/>
        <v>0.2368638790999085</v>
      </c>
      <c r="U170" s="39">
        <f t="shared" si="39"/>
        <v>-0.42525516502407867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50000</v>
      </c>
      <c r="E173" s="33">
        <v>50000</v>
      </c>
      <c r="F173" s="33">
        <v>3030</v>
      </c>
      <c r="G173" s="38">
        <f t="shared" ref="G173:G205" si="40">IF(($D173     =0),0,($F173     /$D173     ))</f>
        <v>6.0600000000000001E-2</v>
      </c>
      <c r="H173" s="33">
        <v>7154</v>
      </c>
      <c r="I173" s="38">
        <f t="shared" ref="I173:I205" si="41">IF(($D173     =0),0,($H173     /$D173     ))</f>
        <v>0.14308000000000001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10184</v>
      </c>
      <c r="O173" s="38">
        <f t="shared" ref="O173:O205" si="45">IF(($D173     =0),0,($N173     /$D173     ))</f>
        <v>0.20368</v>
      </c>
      <c r="P173" s="33">
        <v>-1472</v>
      </c>
      <c r="Q173" s="33">
        <v>50000</v>
      </c>
      <c r="R173" s="33">
        <v>50000</v>
      </c>
      <c r="S173" s="33">
        <v>2959</v>
      </c>
      <c r="T173" s="38">
        <f t="shared" ref="T173:T205" si="46">IF(($Q173     =0),0,($S173     /$Q173     ))</f>
        <v>5.9180000000000003E-2</v>
      </c>
      <c r="U173" s="38">
        <f t="shared" ref="U173:U205" si="47">IF(($P173     =0),0,(($H173     /$P173     )-1))</f>
        <v>-5.8600543478260869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129854</v>
      </c>
      <c r="E174" s="33">
        <v>129854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660766</v>
      </c>
      <c r="E175" s="33">
        <v>660766</v>
      </c>
      <c r="F175" s="33">
        <v>111337</v>
      </c>
      <c r="G175" s="38">
        <f t="shared" si="40"/>
        <v>0.16849686575883141</v>
      </c>
      <c r="H175" s="33">
        <v>74406</v>
      </c>
      <c r="I175" s="38">
        <f t="shared" si="41"/>
        <v>0.11260567281004168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185743</v>
      </c>
      <c r="O175" s="38">
        <f t="shared" si="45"/>
        <v>0.28110253856887307</v>
      </c>
      <c r="P175" s="33">
        <v>105193</v>
      </c>
      <c r="Q175" s="33">
        <v>660766</v>
      </c>
      <c r="R175" s="33">
        <v>660766</v>
      </c>
      <c r="S175" s="33">
        <v>64422</v>
      </c>
      <c r="T175" s="38">
        <f t="shared" si="46"/>
        <v>9.7495936534264777E-2</v>
      </c>
      <c r="U175" s="38">
        <f t="shared" si="47"/>
        <v>-0.29267156559847141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2894</v>
      </c>
      <c r="G178" s="38">
        <f t="shared" si="40"/>
        <v>0</v>
      </c>
      <c r="H178" s="33">
        <v>2894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5788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840620</v>
      </c>
      <c r="E179" s="34">
        <f>SUM(E173:E178)</f>
        <v>840620</v>
      </c>
      <c r="F179" s="34">
        <f>SUM(F173:F178)</f>
        <v>117261</v>
      </c>
      <c r="G179" s="39">
        <f t="shared" si="40"/>
        <v>0.13949346910613594</v>
      </c>
      <c r="H179" s="34">
        <f>SUM(H173:H178)</f>
        <v>84454</v>
      </c>
      <c r="I179" s="39">
        <f t="shared" si="41"/>
        <v>0.10046632247626752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201715</v>
      </c>
      <c r="O179" s="39">
        <f t="shared" si="45"/>
        <v>0.23995979158240346</v>
      </c>
      <c r="P179" s="34">
        <f>SUM(P173:P178)</f>
        <v>103721</v>
      </c>
      <c r="Q179" s="34">
        <f>SUM(Q173:Q178)</f>
        <v>710766</v>
      </c>
      <c r="R179" s="34">
        <f>SUM(R173:R178)</f>
        <v>710766</v>
      </c>
      <c r="S179" s="34">
        <f>SUM(S173:S178)</f>
        <v>67381</v>
      </c>
      <c r="T179" s="39">
        <f t="shared" si="46"/>
        <v>9.480053913664975E-2</v>
      </c>
      <c r="U179" s="39">
        <f t="shared" si="47"/>
        <v>-0.18575794679958735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832800</v>
      </c>
      <c r="E181" s="33">
        <v>832800</v>
      </c>
      <c r="F181" s="33">
        <v>224953</v>
      </c>
      <c r="G181" s="38">
        <f t="shared" si="40"/>
        <v>0.27011647454370796</v>
      </c>
      <c r="H181" s="33">
        <v>405574</v>
      </c>
      <c r="I181" s="38">
        <f t="shared" si="41"/>
        <v>0.48700048030739673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630527</v>
      </c>
      <c r="O181" s="38">
        <f t="shared" si="45"/>
        <v>0.75711695485110475</v>
      </c>
      <c r="P181" s="33">
        <v>439453</v>
      </c>
      <c r="Q181" s="33">
        <v>3671496</v>
      </c>
      <c r="R181" s="33">
        <v>3671496</v>
      </c>
      <c r="S181" s="33">
        <v>423759</v>
      </c>
      <c r="T181" s="38">
        <f t="shared" si="46"/>
        <v>0.11541861954908844</v>
      </c>
      <c r="U181" s="38">
        <f t="shared" si="47"/>
        <v>-7.7093568595503981E-2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97128</v>
      </c>
      <c r="E182" s="33">
        <v>97128</v>
      </c>
      <c r="F182" s="33">
        <v>31983</v>
      </c>
      <c r="G182" s="38">
        <f t="shared" si="40"/>
        <v>0.32928712626637013</v>
      </c>
      <c r="H182" s="33">
        <v>32406</v>
      </c>
      <c r="I182" s="38">
        <f t="shared" si="41"/>
        <v>0.33364220410180379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64389</v>
      </c>
      <c r="O182" s="38">
        <f t="shared" si="45"/>
        <v>0.66292933036817392</v>
      </c>
      <c r="P182" s="33">
        <v>63966</v>
      </c>
      <c r="Q182" s="33">
        <v>92856</v>
      </c>
      <c r="R182" s="33">
        <v>92856</v>
      </c>
      <c r="S182" s="33">
        <v>31983</v>
      </c>
      <c r="T182" s="38">
        <f t="shared" si="46"/>
        <v>0.34443654691134662</v>
      </c>
      <c r="U182" s="38">
        <f t="shared" si="47"/>
        <v>-0.49338711190319862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628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628</v>
      </c>
      <c r="O183" s="38">
        <f t="shared" si="45"/>
        <v>0</v>
      </c>
      <c r="P183" s="33">
        <v>1957</v>
      </c>
      <c r="Q183" s="33">
        <v>0</v>
      </c>
      <c r="R183" s="33">
        <v>0</v>
      </c>
      <c r="S183" s="33">
        <v>1957</v>
      </c>
      <c r="T183" s="38">
        <f t="shared" si="46"/>
        <v>0</v>
      </c>
      <c r="U183" s="38">
        <f t="shared" si="47"/>
        <v>-0.67910066428206439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929928</v>
      </c>
      <c r="E185" s="34">
        <f>SUM(E180:E184)</f>
        <v>929928</v>
      </c>
      <c r="F185" s="34">
        <f>SUM(F180:F184)</f>
        <v>256936</v>
      </c>
      <c r="G185" s="39">
        <f t="shared" si="40"/>
        <v>0.27629665952632892</v>
      </c>
      <c r="H185" s="34">
        <f>SUM(H180:H184)</f>
        <v>438608</v>
      </c>
      <c r="I185" s="39">
        <f t="shared" si="41"/>
        <v>0.47165802083602171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695544</v>
      </c>
      <c r="O185" s="39">
        <f t="shared" si="45"/>
        <v>0.74795468036235069</v>
      </c>
      <c r="P185" s="34">
        <f>SUM(P180:P184)</f>
        <v>505376</v>
      </c>
      <c r="Q185" s="34">
        <f>SUM(Q180:Q184)</f>
        <v>3764352</v>
      </c>
      <c r="R185" s="34">
        <f>SUM(R180:R184)</f>
        <v>3764352</v>
      </c>
      <c r="S185" s="34">
        <f>SUM(S180:S184)</f>
        <v>457699</v>
      </c>
      <c r="T185" s="39">
        <f t="shared" si="46"/>
        <v>0.1215877261212554</v>
      </c>
      <c r="U185" s="39">
        <f t="shared" si="47"/>
        <v>-0.13211549420629398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257623</v>
      </c>
      <c r="E187" s="33">
        <v>257623</v>
      </c>
      <c r="F187" s="33">
        <v>54020</v>
      </c>
      <c r="G187" s="38">
        <f t="shared" si="40"/>
        <v>0.20968624695776386</v>
      </c>
      <c r="H187" s="33">
        <v>54890</v>
      </c>
      <c r="I187" s="38">
        <f t="shared" si="41"/>
        <v>0.21306327462998256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108910</v>
      </c>
      <c r="O187" s="38">
        <f t="shared" si="45"/>
        <v>0.42274952158774642</v>
      </c>
      <c r="P187" s="33">
        <v>104271</v>
      </c>
      <c r="Q187" s="33">
        <v>247951</v>
      </c>
      <c r="R187" s="33">
        <v>247951</v>
      </c>
      <c r="S187" s="33">
        <v>68665</v>
      </c>
      <c r="T187" s="38">
        <f t="shared" si="46"/>
        <v>0.2769297159519421</v>
      </c>
      <c r="U187" s="38">
        <f t="shared" si="47"/>
        <v>-0.47358325900777776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7956700</v>
      </c>
      <c r="E188" s="33">
        <v>7956700</v>
      </c>
      <c r="F188" s="33">
        <v>788643</v>
      </c>
      <c r="G188" s="38">
        <f t="shared" si="40"/>
        <v>9.9116844923146527E-2</v>
      </c>
      <c r="H188" s="33">
        <v>792306</v>
      </c>
      <c r="I188" s="38">
        <f t="shared" si="41"/>
        <v>9.9577211658099463E-2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1580949</v>
      </c>
      <c r="O188" s="38">
        <f t="shared" si="45"/>
        <v>0.198694056581246</v>
      </c>
      <c r="P188" s="33">
        <v>2749563</v>
      </c>
      <c r="Q188" s="33">
        <v>11149486</v>
      </c>
      <c r="R188" s="33">
        <v>11149486</v>
      </c>
      <c r="S188" s="33">
        <v>1474313</v>
      </c>
      <c r="T188" s="38">
        <f t="shared" si="46"/>
        <v>0.1322314768591126</v>
      </c>
      <c r="U188" s="38">
        <f t="shared" si="47"/>
        <v>-0.71184293649572683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4447000</v>
      </c>
      <c r="E190" s="33">
        <v>4447000</v>
      </c>
      <c r="F190" s="33">
        <v>1852916</v>
      </c>
      <c r="G190" s="38">
        <f t="shared" si="40"/>
        <v>0.41666651675286709</v>
      </c>
      <c r="H190" s="33">
        <v>1468559</v>
      </c>
      <c r="I190" s="38">
        <f t="shared" si="41"/>
        <v>0.33023588936361592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3321475</v>
      </c>
      <c r="O190" s="38">
        <f t="shared" si="45"/>
        <v>0.74690240611648306</v>
      </c>
      <c r="P190" s="33">
        <v>3546046</v>
      </c>
      <c r="Q190" s="33">
        <v>3887000</v>
      </c>
      <c r="R190" s="33">
        <v>3887000</v>
      </c>
      <c r="S190" s="33">
        <v>1796898</v>
      </c>
      <c r="T190" s="38">
        <f t="shared" si="46"/>
        <v>0.46228402366863908</v>
      </c>
      <c r="U190" s="38">
        <f t="shared" si="47"/>
        <v>-0.58586013830615846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12661323</v>
      </c>
      <c r="E191" s="34">
        <f>SUM(E186:E190)</f>
        <v>12661323</v>
      </c>
      <c r="F191" s="34">
        <f>SUM(F186:F190)</f>
        <v>2695579</v>
      </c>
      <c r="G191" s="39">
        <f t="shared" si="40"/>
        <v>0.21289868365256934</v>
      </c>
      <c r="H191" s="34">
        <f>SUM(H186:H190)</f>
        <v>2315755</v>
      </c>
      <c r="I191" s="39">
        <f t="shared" si="41"/>
        <v>0.18289992285956214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5011334</v>
      </c>
      <c r="O191" s="39">
        <f t="shared" si="45"/>
        <v>0.39579860651213145</v>
      </c>
      <c r="P191" s="34">
        <f>SUM(P186:P190)</f>
        <v>6399880</v>
      </c>
      <c r="Q191" s="34">
        <f>SUM(Q186:Q190)</f>
        <v>15284437</v>
      </c>
      <c r="R191" s="34">
        <f>SUM(R186:R190)</f>
        <v>15284437</v>
      </c>
      <c r="S191" s="34">
        <f>SUM(S186:S190)</f>
        <v>3339876</v>
      </c>
      <c r="T191" s="39">
        <f t="shared" si="46"/>
        <v>0.21851482000939909</v>
      </c>
      <c r="U191" s="39">
        <f t="shared" si="47"/>
        <v>-0.63815649668431285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6634</v>
      </c>
      <c r="E195" s="33">
        <v>6634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43</v>
      </c>
      <c r="Q195" s="33">
        <v>70779</v>
      </c>
      <c r="R195" s="33">
        <v>70779</v>
      </c>
      <c r="S195" s="33">
        <v>43</v>
      </c>
      <c r="T195" s="38">
        <f t="shared" si="46"/>
        <v>6.0752483081139886E-4</v>
      </c>
      <c r="U195" s="38">
        <f t="shared" si="47"/>
        <v>-1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55335</v>
      </c>
      <c r="E196" s="33">
        <v>55335</v>
      </c>
      <c r="F196" s="33">
        <v>0</v>
      </c>
      <c r="G196" s="38">
        <f t="shared" si="40"/>
        <v>0</v>
      </c>
      <c r="H196" s="33">
        <v>1103</v>
      </c>
      <c r="I196" s="38">
        <f t="shared" si="41"/>
        <v>1.9933134544140238E-2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1103</v>
      </c>
      <c r="O196" s="38">
        <f t="shared" si="45"/>
        <v>1.9933134544140238E-2</v>
      </c>
      <c r="P196" s="33">
        <v>0</v>
      </c>
      <c r="Q196" s="33">
        <v>64704</v>
      </c>
      <c r="R196" s="33">
        <v>64704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61969</v>
      </c>
      <c r="E198" s="34">
        <f>SUM(E192:E197)</f>
        <v>61969</v>
      </c>
      <c r="F198" s="34">
        <f>SUM(F192:F197)</f>
        <v>0</v>
      </c>
      <c r="G198" s="39">
        <f t="shared" si="40"/>
        <v>0</v>
      </c>
      <c r="H198" s="34">
        <f>SUM(H192:H197)</f>
        <v>1103</v>
      </c>
      <c r="I198" s="39">
        <f t="shared" si="41"/>
        <v>1.7799222191741033E-2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1103</v>
      </c>
      <c r="O198" s="39">
        <f t="shared" si="45"/>
        <v>1.7799222191741033E-2</v>
      </c>
      <c r="P198" s="34">
        <f>SUM(P192:P197)</f>
        <v>43</v>
      </c>
      <c r="Q198" s="34">
        <f>SUM(Q192:Q197)</f>
        <v>135483</v>
      </c>
      <c r="R198" s="34">
        <f>SUM(R192:R197)</f>
        <v>135483</v>
      </c>
      <c r="S198" s="34">
        <f>SUM(S192:S197)</f>
        <v>43</v>
      </c>
      <c r="T198" s="39">
        <f t="shared" si="46"/>
        <v>3.1738299270019115E-4</v>
      </c>
      <c r="U198" s="39">
        <f t="shared" si="47"/>
        <v>24.651162790697676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13471996</v>
      </c>
      <c r="E200" s="33">
        <v>13471996</v>
      </c>
      <c r="F200" s="33">
        <v>5599247</v>
      </c>
      <c r="G200" s="38">
        <f t="shared" si="40"/>
        <v>0.41562118931745529</v>
      </c>
      <c r="H200" s="33">
        <v>2627498</v>
      </c>
      <c r="I200" s="38">
        <f t="shared" si="41"/>
        <v>0.19503405434502802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8226745</v>
      </c>
      <c r="O200" s="38">
        <f t="shared" si="45"/>
        <v>0.61065524366248325</v>
      </c>
      <c r="P200" s="33">
        <v>13620910</v>
      </c>
      <c r="Q200" s="33">
        <v>13344200</v>
      </c>
      <c r="R200" s="33">
        <v>13344200</v>
      </c>
      <c r="S200" s="33">
        <v>11402305</v>
      </c>
      <c r="T200" s="38">
        <f t="shared" si="46"/>
        <v>0.85447647667151272</v>
      </c>
      <c r="U200" s="38">
        <f t="shared" si="47"/>
        <v>-0.80709820415816558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13471996</v>
      </c>
      <c r="E204" s="34">
        <f>SUM(E199:E203)</f>
        <v>13471996</v>
      </c>
      <c r="F204" s="34">
        <f>SUM(F199:F203)</f>
        <v>5599247</v>
      </c>
      <c r="G204" s="39">
        <f t="shared" si="40"/>
        <v>0.41562118931745529</v>
      </c>
      <c r="H204" s="34">
        <f>SUM(H199:H203)</f>
        <v>2627498</v>
      </c>
      <c r="I204" s="39">
        <f t="shared" si="41"/>
        <v>0.19503405434502802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8226745</v>
      </c>
      <c r="O204" s="39">
        <f t="shared" si="45"/>
        <v>0.61065524366248325</v>
      </c>
      <c r="P204" s="34">
        <f>SUM(P199:P203)</f>
        <v>13620910</v>
      </c>
      <c r="Q204" s="34">
        <f>SUM(Q199:Q203)</f>
        <v>13344200</v>
      </c>
      <c r="R204" s="34">
        <f>SUM(R199:R203)</f>
        <v>13344200</v>
      </c>
      <c r="S204" s="34">
        <f>SUM(S199:S203)</f>
        <v>11402305</v>
      </c>
      <c r="T204" s="39">
        <f t="shared" si="46"/>
        <v>0.85447647667151272</v>
      </c>
      <c r="U204" s="39">
        <f t="shared" si="47"/>
        <v>-0.80709820415816558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27965836</v>
      </c>
      <c r="E205" s="34">
        <f>SUM(E173:E178,E180:E184,E186:E190,E192:E197,E199:E203)</f>
        <v>27965836</v>
      </c>
      <c r="F205" s="34">
        <f>SUM(F173:F178,F180:F184,F186:F190,F192:F197,F199:F203)</f>
        <v>8669023</v>
      </c>
      <c r="G205" s="39">
        <f t="shared" si="40"/>
        <v>0.30998619172335845</v>
      </c>
      <c r="H205" s="34">
        <f>SUM(H173:H178,H180:H184,H186:H190,H192:H197,H199:H203)</f>
        <v>5467418</v>
      </c>
      <c r="I205" s="39">
        <f t="shared" si="41"/>
        <v>0.19550347073479227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14136441</v>
      </c>
      <c r="O205" s="39">
        <f t="shared" si="45"/>
        <v>0.50548966245815075</v>
      </c>
      <c r="P205" s="34">
        <f>SUM(P173:P178,P180:P184,P186:P190,P192:P197,P199:P203)</f>
        <v>20629930</v>
      </c>
      <c r="Q205" s="34">
        <f>SUM(Q173:Q178,Q180:Q184,Q186:Q190,Q192:Q197,Q199:Q203)</f>
        <v>33239238</v>
      </c>
      <c r="R205" s="34">
        <f>SUM(R173:R178,R180:R184,R186:R190,R192:R197,R199:R203)</f>
        <v>33239238</v>
      </c>
      <c r="S205" s="34">
        <f>SUM(S173:S178,S180:S184,S186:S190,S192:S197,S199:S203)</f>
        <v>15267304</v>
      </c>
      <c r="T205" s="39">
        <f t="shared" si="46"/>
        <v>0.45931570392799015</v>
      </c>
      <c r="U205" s="39">
        <f t="shared" si="47"/>
        <v>-0.73497641533441938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0</v>
      </c>
      <c r="O208" s="38">
        <f t="shared" ref="O208:O231" si="53">IF(($D208     =0),0,($N208     /$D208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IF(($Q208     =0),0,($S208     /$Q208     ))</f>
        <v>0</v>
      </c>
      <c r="U208" s="38">
        <f t="shared" ref="U208:U231" si="55">IF(($P208     =0),0,(($H208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109185</v>
      </c>
      <c r="E209" s="33">
        <v>109185</v>
      </c>
      <c r="F209" s="33">
        <v>33175</v>
      </c>
      <c r="G209" s="38">
        <f t="shared" si="48"/>
        <v>0.30384210285295599</v>
      </c>
      <c r="H209" s="33">
        <v>45398</v>
      </c>
      <c r="I209" s="38">
        <f t="shared" si="49"/>
        <v>0.41578971470440079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78573</v>
      </c>
      <c r="O209" s="38">
        <f t="shared" si="53"/>
        <v>0.71963181755735683</v>
      </c>
      <c r="P209" s="33">
        <v>69146</v>
      </c>
      <c r="Q209" s="33">
        <v>112553</v>
      </c>
      <c r="R209" s="33">
        <v>112553</v>
      </c>
      <c r="S209" s="33">
        <v>33492</v>
      </c>
      <c r="T209" s="38">
        <f t="shared" si="54"/>
        <v>0.29756647979174256</v>
      </c>
      <c r="U209" s="38">
        <f t="shared" si="55"/>
        <v>-0.34344719868105167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542</v>
      </c>
      <c r="E210" s="33">
        <v>542</v>
      </c>
      <c r="F210" s="33">
        <v>0</v>
      </c>
      <c r="G210" s="38">
        <f t="shared" si="48"/>
        <v>0</v>
      </c>
      <c r="H210" s="33">
        <v>1231</v>
      </c>
      <c r="I210" s="38">
        <f t="shared" si="49"/>
        <v>2.2712177121771218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1231</v>
      </c>
      <c r="O210" s="38">
        <f t="shared" si="53"/>
        <v>2.2712177121771218</v>
      </c>
      <c r="P210" s="33">
        <v>261</v>
      </c>
      <c r="Q210" s="33">
        <v>3852</v>
      </c>
      <c r="R210" s="33">
        <v>3852</v>
      </c>
      <c r="S210" s="33">
        <v>261</v>
      </c>
      <c r="T210" s="38">
        <f t="shared" si="54"/>
        <v>6.7757009345794386E-2</v>
      </c>
      <c r="U210" s="38">
        <f t="shared" si="55"/>
        <v>3.7164750957854409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94333</v>
      </c>
      <c r="E211" s="33">
        <v>94333</v>
      </c>
      <c r="F211" s="33">
        <v>2729</v>
      </c>
      <c r="G211" s="38">
        <f t="shared" si="48"/>
        <v>2.8929430846045393E-2</v>
      </c>
      <c r="H211" s="33">
        <v>3149</v>
      </c>
      <c r="I211" s="38">
        <f t="shared" si="49"/>
        <v>3.3381743398386565E-2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5878</v>
      </c>
      <c r="O211" s="38">
        <f t="shared" si="53"/>
        <v>6.2311174244431958E-2</v>
      </c>
      <c r="P211" s="33">
        <v>3461</v>
      </c>
      <c r="Q211" s="33">
        <v>90792</v>
      </c>
      <c r="R211" s="33">
        <v>90792</v>
      </c>
      <c r="S211" s="33">
        <v>2242</v>
      </c>
      <c r="T211" s="38">
        <f t="shared" si="54"/>
        <v>2.4693805621640672E-2</v>
      </c>
      <c r="U211" s="38">
        <f t="shared" si="55"/>
        <v>-9.0147356255417477E-2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204060</v>
      </c>
      <c r="E216" s="34">
        <f>SUM(E208:E215)</f>
        <v>204060</v>
      </c>
      <c r="F216" s="34">
        <f>SUM(F208:F215)</f>
        <v>35904</v>
      </c>
      <c r="G216" s="39">
        <f t="shared" si="48"/>
        <v>0.17594825051455454</v>
      </c>
      <c r="H216" s="34">
        <f>SUM(H208:H215)</f>
        <v>49778</v>
      </c>
      <c r="I216" s="39">
        <f t="shared" si="49"/>
        <v>0.243938057434088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85682</v>
      </c>
      <c r="O216" s="39">
        <f t="shared" si="53"/>
        <v>0.41988630794864257</v>
      </c>
      <c r="P216" s="34">
        <f>SUM(P208:P215)</f>
        <v>72868</v>
      </c>
      <c r="Q216" s="34">
        <f>SUM(Q208:Q215)</f>
        <v>207197</v>
      </c>
      <c r="R216" s="34">
        <f>SUM(R208:R215)</f>
        <v>207197</v>
      </c>
      <c r="S216" s="34">
        <f>SUM(S208:S215)</f>
        <v>35995</v>
      </c>
      <c r="T216" s="39">
        <f t="shared" si="54"/>
        <v>0.17372355777351989</v>
      </c>
      <c r="U216" s="39">
        <f t="shared" si="55"/>
        <v>-0.31687434813635618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1309517</v>
      </c>
      <c r="E218" s="33">
        <v>1309517</v>
      </c>
      <c r="F218" s="33">
        <v>713850</v>
      </c>
      <c r="G218" s="38">
        <f t="shared" si="48"/>
        <v>0.54512465283001288</v>
      </c>
      <c r="H218" s="33">
        <v>1195061</v>
      </c>
      <c r="I218" s="38">
        <f t="shared" si="49"/>
        <v>0.91259678186690207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1908911</v>
      </c>
      <c r="O218" s="38">
        <f t="shared" si="53"/>
        <v>1.457721434696915</v>
      </c>
      <c r="P218" s="33">
        <v>648104</v>
      </c>
      <c r="Q218" s="33">
        <v>1402350</v>
      </c>
      <c r="R218" s="33">
        <v>1402350</v>
      </c>
      <c r="S218" s="33">
        <v>364192</v>
      </c>
      <c r="T218" s="38">
        <f t="shared" si="54"/>
        <v>0.25970121581630834</v>
      </c>
      <c r="U218" s="38">
        <f t="shared" si="55"/>
        <v>0.84393399824719495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4115230</v>
      </c>
      <c r="E219" s="33">
        <v>4115230</v>
      </c>
      <c r="F219" s="33">
        <v>144211</v>
      </c>
      <c r="G219" s="38">
        <f t="shared" si="48"/>
        <v>3.5043241811514789E-2</v>
      </c>
      <c r="H219" s="33">
        <v>202688</v>
      </c>
      <c r="I219" s="38">
        <f t="shared" si="49"/>
        <v>4.925314016470525E-2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346899</v>
      </c>
      <c r="O219" s="38">
        <f t="shared" si="53"/>
        <v>8.4296381976220039E-2</v>
      </c>
      <c r="P219" s="33">
        <v>666683</v>
      </c>
      <c r="Q219" s="33">
        <v>3820520</v>
      </c>
      <c r="R219" s="33">
        <v>3820520</v>
      </c>
      <c r="S219" s="33">
        <v>448469</v>
      </c>
      <c r="T219" s="38">
        <f t="shared" si="54"/>
        <v>0.11738428276779077</v>
      </c>
      <c r="U219" s="38">
        <f t="shared" si="55"/>
        <v>-0.69597544860150928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11412</v>
      </c>
      <c r="E220" s="33">
        <v>11412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63005</v>
      </c>
      <c r="Q220" s="33">
        <v>28799</v>
      </c>
      <c r="R220" s="33">
        <v>28799</v>
      </c>
      <c r="S220" s="33">
        <v>26243</v>
      </c>
      <c r="T220" s="38">
        <f t="shared" si="54"/>
        <v>0.9112469182957742</v>
      </c>
      <c r="U220" s="38">
        <f t="shared" si="55"/>
        <v>-1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1632</v>
      </c>
      <c r="E221" s="33">
        <v>1632</v>
      </c>
      <c r="F221" s="33">
        <v>926</v>
      </c>
      <c r="G221" s="38">
        <f t="shared" si="48"/>
        <v>0.56740196078431371</v>
      </c>
      <c r="H221" s="33">
        <v>4487</v>
      </c>
      <c r="I221" s="38">
        <f t="shared" si="49"/>
        <v>2.7493872549019609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5413</v>
      </c>
      <c r="O221" s="38">
        <f t="shared" si="53"/>
        <v>3.3167892156862746</v>
      </c>
      <c r="P221" s="33">
        <v>1039</v>
      </c>
      <c r="Q221" s="33">
        <v>9605</v>
      </c>
      <c r="R221" s="33">
        <v>9605</v>
      </c>
      <c r="S221" s="33">
        <v>1039</v>
      </c>
      <c r="T221" s="38">
        <f t="shared" si="54"/>
        <v>0.10817282665278501</v>
      </c>
      <c r="U221" s="38">
        <f t="shared" si="55"/>
        <v>3.3185755534167471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5437791</v>
      </c>
      <c r="E224" s="34">
        <f>SUM(E217:E223)</f>
        <v>5437791</v>
      </c>
      <c r="F224" s="34">
        <f>SUM(F217:F223)</f>
        <v>858987</v>
      </c>
      <c r="G224" s="39">
        <f t="shared" si="48"/>
        <v>0.15796616677617806</v>
      </c>
      <c r="H224" s="34">
        <f>SUM(H217:H223)</f>
        <v>1402236</v>
      </c>
      <c r="I224" s="39">
        <f t="shared" si="49"/>
        <v>0.25786868233810384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2261223</v>
      </c>
      <c r="O224" s="39">
        <f t="shared" si="53"/>
        <v>0.41583484911428187</v>
      </c>
      <c r="P224" s="34">
        <f>SUM(P217:P223)</f>
        <v>1378831</v>
      </c>
      <c r="Q224" s="34">
        <f>SUM(Q217:Q223)</f>
        <v>5261274</v>
      </c>
      <c r="R224" s="34">
        <f>SUM(R217:R223)</f>
        <v>5261274</v>
      </c>
      <c r="S224" s="34">
        <f>SUM(S217:S223)</f>
        <v>839943</v>
      </c>
      <c r="T224" s="39">
        <f t="shared" si="54"/>
        <v>0.15964631380156213</v>
      </c>
      <c r="U224" s="39">
        <f t="shared" si="55"/>
        <v>1.6974524071478037E-2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103073</v>
      </c>
      <c r="E226" s="33">
        <v>103073</v>
      </c>
      <c r="F226" s="33">
        <v>12635</v>
      </c>
      <c r="G226" s="38">
        <f t="shared" si="48"/>
        <v>0.12258302368224462</v>
      </c>
      <c r="H226" s="33">
        <v>16069</v>
      </c>
      <c r="I226" s="38">
        <f t="shared" si="49"/>
        <v>0.15589921705975376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28704</v>
      </c>
      <c r="O226" s="38">
        <f t="shared" si="53"/>
        <v>0.2784822407419984</v>
      </c>
      <c r="P226" s="33">
        <v>42073</v>
      </c>
      <c r="Q226" s="33">
        <v>108292</v>
      </c>
      <c r="R226" s="33">
        <v>108292</v>
      </c>
      <c r="S226" s="33">
        <v>17141</v>
      </c>
      <c r="T226" s="38">
        <f t="shared" si="54"/>
        <v>0.15828500720274813</v>
      </c>
      <c r="U226" s="38">
        <f t="shared" si="55"/>
        <v>-0.61806859506096545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241848</v>
      </c>
      <c r="E228" s="33">
        <v>241848</v>
      </c>
      <c r="F228" s="33">
        <v>38793</v>
      </c>
      <c r="G228" s="38">
        <f t="shared" si="48"/>
        <v>0.16040240150838544</v>
      </c>
      <c r="H228" s="33">
        <v>43807</v>
      </c>
      <c r="I228" s="38">
        <f t="shared" si="49"/>
        <v>0.18113443154377956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82600</v>
      </c>
      <c r="O228" s="38">
        <f t="shared" si="53"/>
        <v>0.34153683305216498</v>
      </c>
      <c r="P228" s="33">
        <v>16950</v>
      </c>
      <c r="Q228" s="33">
        <v>1630332</v>
      </c>
      <c r="R228" s="33">
        <v>1630332</v>
      </c>
      <c r="S228" s="33">
        <v>15859</v>
      </c>
      <c r="T228" s="38">
        <f t="shared" si="54"/>
        <v>9.727466552824823E-3</v>
      </c>
      <c r="U228" s="38">
        <f t="shared" si="55"/>
        <v>1.5844837758112096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344921</v>
      </c>
      <c r="E230" s="34">
        <f>SUM(E225:E229)</f>
        <v>344921</v>
      </c>
      <c r="F230" s="34">
        <f>SUM(F225:F229)</f>
        <v>51428</v>
      </c>
      <c r="G230" s="39">
        <f t="shared" si="48"/>
        <v>0.1491008085909527</v>
      </c>
      <c r="H230" s="34">
        <f>SUM(H225:H229)</f>
        <v>59876</v>
      </c>
      <c r="I230" s="39">
        <f t="shared" si="49"/>
        <v>0.17359337355510393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111304</v>
      </c>
      <c r="O230" s="39">
        <f t="shared" si="53"/>
        <v>0.32269418214605661</v>
      </c>
      <c r="P230" s="34">
        <f>SUM(P225:P229)</f>
        <v>59023</v>
      </c>
      <c r="Q230" s="34">
        <f>SUM(Q225:Q229)</f>
        <v>1738624</v>
      </c>
      <c r="R230" s="34">
        <f>SUM(R225:R229)</f>
        <v>1738624</v>
      </c>
      <c r="S230" s="34">
        <f>SUM(S225:S229)</f>
        <v>33000</v>
      </c>
      <c r="T230" s="39">
        <f t="shared" si="54"/>
        <v>1.8980527129500109E-2</v>
      </c>
      <c r="U230" s="39">
        <f t="shared" si="55"/>
        <v>1.4451993290750975E-2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5986772</v>
      </c>
      <c r="E231" s="34">
        <f>SUM(E208:E215,E217:E223,E225:E229)</f>
        <v>5986772</v>
      </c>
      <c r="F231" s="34">
        <f>SUM(F208:F215,F217:F223,F225:F229)</f>
        <v>946319</v>
      </c>
      <c r="G231" s="39">
        <f t="shared" si="48"/>
        <v>0.15806832129234252</v>
      </c>
      <c r="H231" s="34">
        <f>SUM(H208:H215,H217:H223,H225:H229)</f>
        <v>1511890</v>
      </c>
      <c r="I231" s="39">
        <f t="shared" si="49"/>
        <v>0.25253842972473312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2458209</v>
      </c>
      <c r="O231" s="39">
        <f t="shared" si="53"/>
        <v>0.41060675101707567</v>
      </c>
      <c r="P231" s="34">
        <f>SUM(P208:P215,P217:P223,P225:P229)</f>
        <v>1510722</v>
      </c>
      <c r="Q231" s="34">
        <f>SUM(Q208:Q215,Q217:Q223,Q225:Q229)</f>
        <v>7207095</v>
      </c>
      <c r="R231" s="34">
        <f>SUM(R208:R215,R217:R223,R225:R229)</f>
        <v>7207095</v>
      </c>
      <c r="S231" s="34">
        <f>SUM(S208:S215,S217:S223,S225:S229)</f>
        <v>908938</v>
      </c>
      <c r="T231" s="39">
        <f t="shared" si="54"/>
        <v>0.12611711098577166</v>
      </c>
      <c r="U231" s="39">
        <f t="shared" si="55"/>
        <v>7.7314026008745707E-4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1078</v>
      </c>
      <c r="G234" s="38">
        <f t="shared" ref="G234:G260" si="56">IF(($D234     =0),0,($F234     /$D234     ))</f>
        <v>0</v>
      </c>
      <c r="H234" s="33">
        <v>942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2020</v>
      </c>
      <c r="O234" s="38">
        <f t="shared" ref="O234:O260" si="61">IF(($D234     =0),0,($N234     /$D234     ))</f>
        <v>0</v>
      </c>
      <c r="P234" s="33">
        <v>4276</v>
      </c>
      <c r="Q234" s="33">
        <v>0</v>
      </c>
      <c r="R234" s="33">
        <v>0</v>
      </c>
      <c r="S234" s="33">
        <v>2203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-0.77970065481758655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25572</v>
      </c>
      <c r="E235" s="33">
        <v>25572</v>
      </c>
      <c r="F235" s="33">
        <v>16263</v>
      </c>
      <c r="G235" s="38">
        <f t="shared" si="56"/>
        <v>0.63596902862505866</v>
      </c>
      <c r="H235" s="33">
        <v>10374</v>
      </c>
      <c r="I235" s="38">
        <f t="shared" si="57"/>
        <v>0.40567808540591271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26637</v>
      </c>
      <c r="O235" s="38">
        <f t="shared" si="61"/>
        <v>1.0416471140309713</v>
      </c>
      <c r="P235" s="33">
        <v>14277</v>
      </c>
      <c r="Q235" s="33">
        <v>56903</v>
      </c>
      <c r="R235" s="33">
        <v>56903</v>
      </c>
      <c r="S235" s="33">
        <v>8662</v>
      </c>
      <c r="T235" s="38">
        <f t="shared" si="62"/>
        <v>0.15222396007240391</v>
      </c>
      <c r="U235" s="38">
        <f t="shared" si="63"/>
        <v>-0.2733767598234923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530910</v>
      </c>
      <c r="E236" s="33">
        <v>530910</v>
      </c>
      <c r="F236" s="33">
        <v>124931</v>
      </c>
      <c r="G236" s="38">
        <f t="shared" si="56"/>
        <v>0.23531483678966303</v>
      </c>
      <c r="H236" s="33">
        <v>49191</v>
      </c>
      <c r="I236" s="38">
        <f t="shared" si="57"/>
        <v>9.2654122167599023E-2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174122</v>
      </c>
      <c r="O236" s="38">
        <f t="shared" si="61"/>
        <v>0.32796895895726208</v>
      </c>
      <c r="P236" s="33">
        <v>5983</v>
      </c>
      <c r="Q236" s="33">
        <v>510000</v>
      </c>
      <c r="R236" s="33">
        <v>510000</v>
      </c>
      <c r="S236" s="33">
        <v>5983</v>
      </c>
      <c r="T236" s="38">
        <f t="shared" si="62"/>
        <v>1.1731372549019608E-2</v>
      </c>
      <c r="U236" s="38">
        <f t="shared" si="63"/>
        <v>7.2217950860772184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2203085</v>
      </c>
      <c r="R237" s="33">
        <v>2203085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9000</v>
      </c>
      <c r="E238" s="33">
        <v>9000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34000</v>
      </c>
      <c r="R238" s="33">
        <v>34000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565482</v>
      </c>
      <c r="E240" s="34">
        <f>SUM(E234:E239)</f>
        <v>565482</v>
      </c>
      <c r="F240" s="34">
        <f>SUM(F234:F239)</f>
        <v>142272</v>
      </c>
      <c r="G240" s="39">
        <f t="shared" si="56"/>
        <v>0.25159421520048386</v>
      </c>
      <c r="H240" s="34">
        <f>SUM(H234:H239)</f>
        <v>60507</v>
      </c>
      <c r="I240" s="39">
        <f t="shared" si="57"/>
        <v>0.10700075333962884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202779</v>
      </c>
      <c r="O240" s="39">
        <f t="shared" si="61"/>
        <v>0.35859496854011269</v>
      </c>
      <c r="P240" s="34">
        <f>SUM(P234:P239)</f>
        <v>24536</v>
      </c>
      <c r="Q240" s="34">
        <f>SUM(Q234:Q239)</f>
        <v>2803988</v>
      </c>
      <c r="R240" s="34">
        <f>SUM(R234:R239)</f>
        <v>2803988</v>
      </c>
      <c r="S240" s="34">
        <f>SUM(S234:S239)</f>
        <v>16848</v>
      </c>
      <c r="T240" s="39">
        <f t="shared" si="62"/>
        <v>6.0085849154846594E-3</v>
      </c>
      <c r="U240" s="39">
        <f t="shared" si="63"/>
        <v>1.4660498858819695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11676</v>
      </c>
      <c r="R242" s="33">
        <v>11676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539460</v>
      </c>
      <c r="E243" s="33">
        <v>539460</v>
      </c>
      <c r="F243" s="33">
        <v>0</v>
      </c>
      <c r="G243" s="38">
        <f t="shared" si="56"/>
        <v>0</v>
      </c>
      <c r="H243" s="33">
        <v>3947</v>
      </c>
      <c r="I243" s="38">
        <f t="shared" si="57"/>
        <v>7.3165758350943536E-3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3947</v>
      </c>
      <c r="O243" s="38">
        <f t="shared" si="61"/>
        <v>7.3165758350943536E-3</v>
      </c>
      <c r="P243" s="33">
        <v>4195</v>
      </c>
      <c r="Q243" s="33">
        <v>191052</v>
      </c>
      <c r="R243" s="33">
        <v>191052</v>
      </c>
      <c r="S243" s="33">
        <v>4195</v>
      </c>
      <c r="T243" s="38">
        <f t="shared" si="62"/>
        <v>2.1957372861838662E-2</v>
      </c>
      <c r="U243" s="38">
        <f t="shared" si="63"/>
        <v>-5.9117997616209728E-2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8064321</v>
      </c>
      <c r="E245" s="33">
        <v>8064321</v>
      </c>
      <c r="F245" s="33">
        <v>3360137</v>
      </c>
      <c r="G245" s="38">
        <f t="shared" si="56"/>
        <v>0.41666706967641787</v>
      </c>
      <c r="H245" s="33">
        <v>2684140</v>
      </c>
      <c r="I245" s="38">
        <f t="shared" si="57"/>
        <v>0.33284141343083939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6044277</v>
      </c>
      <c r="O245" s="38">
        <f t="shared" si="61"/>
        <v>0.74950848310725726</v>
      </c>
      <c r="P245" s="33">
        <v>0</v>
      </c>
      <c r="Q245" s="33">
        <v>7680610</v>
      </c>
      <c r="R245" s="33">
        <v>7680610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8603781</v>
      </c>
      <c r="E247" s="34">
        <f>SUM(E241:E246)</f>
        <v>8603781</v>
      </c>
      <c r="F247" s="34">
        <f>SUM(F241:F246)</f>
        <v>3360137</v>
      </c>
      <c r="G247" s="39">
        <f t="shared" si="56"/>
        <v>0.39054190244963233</v>
      </c>
      <c r="H247" s="34">
        <f>SUM(H241:H246)</f>
        <v>2688087</v>
      </c>
      <c r="I247" s="39">
        <f t="shared" si="57"/>
        <v>0.31243089520758371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6048224</v>
      </c>
      <c r="O247" s="39">
        <f t="shared" si="61"/>
        <v>0.7029727976572161</v>
      </c>
      <c r="P247" s="34">
        <f>SUM(P241:P246)</f>
        <v>4195</v>
      </c>
      <c r="Q247" s="34">
        <f>SUM(Q241:Q246)</f>
        <v>7883338</v>
      </c>
      <c r="R247" s="34">
        <f>SUM(R241:R246)</f>
        <v>7883338</v>
      </c>
      <c r="S247" s="34">
        <f>SUM(S241:S246)</f>
        <v>4195</v>
      </c>
      <c r="T247" s="39">
        <f t="shared" si="62"/>
        <v>5.3213499154799657E-4</v>
      </c>
      <c r="U247" s="39">
        <f t="shared" si="63"/>
        <v>639.78355184743748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15012</v>
      </c>
      <c r="E248" s="33">
        <v>15012</v>
      </c>
      <c r="F248" s="33">
        <v>5531</v>
      </c>
      <c r="G248" s="38">
        <f t="shared" si="56"/>
        <v>0.36843858246735944</v>
      </c>
      <c r="H248" s="33">
        <v>40902</v>
      </c>
      <c r="I248" s="38">
        <f t="shared" si="57"/>
        <v>2.7246203037569945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46433</v>
      </c>
      <c r="O248" s="38">
        <f t="shared" si="61"/>
        <v>3.093058886224354</v>
      </c>
      <c r="P248" s="33">
        <v>5350</v>
      </c>
      <c r="Q248" s="33">
        <v>61879</v>
      </c>
      <c r="R248" s="33">
        <v>61879</v>
      </c>
      <c r="S248" s="33">
        <v>5224</v>
      </c>
      <c r="T248" s="38">
        <f t="shared" si="62"/>
        <v>8.4422825191098755E-2</v>
      </c>
      <c r="U248" s="38">
        <f t="shared" si="63"/>
        <v>6.6452336448598128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52011</v>
      </c>
      <c r="E249" s="33">
        <v>52011</v>
      </c>
      <c r="F249" s="33">
        <v>15132</v>
      </c>
      <c r="G249" s="38">
        <f t="shared" si="56"/>
        <v>0.29093845532675783</v>
      </c>
      <c r="H249" s="33">
        <v>85130</v>
      </c>
      <c r="I249" s="38">
        <f t="shared" si="57"/>
        <v>1.6367691449885602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100262</v>
      </c>
      <c r="O249" s="38">
        <f t="shared" si="61"/>
        <v>1.927707600315318</v>
      </c>
      <c r="P249" s="33">
        <v>0</v>
      </c>
      <c r="Q249" s="33">
        <v>184947</v>
      </c>
      <c r="R249" s="33">
        <v>184947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751498</v>
      </c>
      <c r="E250" s="33">
        <v>751498</v>
      </c>
      <c r="F250" s="33">
        <v>11966</v>
      </c>
      <c r="G250" s="38">
        <f t="shared" si="56"/>
        <v>1.5922863400834066E-2</v>
      </c>
      <c r="H250" s="33">
        <v>9043</v>
      </c>
      <c r="I250" s="38">
        <f t="shared" si="57"/>
        <v>1.2033298824481236E-2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21009</v>
      </c>
      <c r="O250" s="38">
        <f t="shared" si="61"/>
        <v>2.7956162225315304E-2</v>
      </c>
      <c r="P250" s="33">
        <v>26659</v>
      </c>
      <c r="Q250" s="33">
        <v>712320</v>
      </c>
      <c r="R250" s="33">
        <v>712320</v>
      </c>
      <c r="S250" s="33">
        <v>11435</v>
      </c>
      <c r="T250" s="38">
        <f t="shared" si="62"/>
        <v>1.6053178346810422E-2</v>
      </c>
      <c r="U250" s="38">
        <f t="shared" si="63"/>
        <v>-0.66078997711842158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818521</v>
      </c>
      <c r="E254" s="34">
        <f>SUM(E248:E253)</f>
        <v>818521</v>
      </c>
      <c r="F254" s="34">
        <f>SUM(F248:F253)</f>
        <v>32629</v>
      </c>
      <c r="G254" s="39">
        <f t="shared" si="56"/>
        <v>3.9863363310165531E-2</v>
      </c>
      <c r="H254" s="34">
        <f>SUM(H248:H253)</f>
        <v>135075</v>
      </c>
      <c r="I254" s="39">
        <f t="shared" si="57"/>
        <v>0.16502325535936158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167704</v>
      </c>
      <c r="O254" s="39">
        <f t="shared" si="61"/>
        <v>0.20488661866952712</v>
      </c>
      <c r="P254" s="34">
        <f>SUM(P248:P253)</f>
        <v>32009</v>
      </c>
      <c r="Q254" s="34">
        <f>SUM(Q248:Q253)</f>
        <v>959146</v>
      </c>
      <c r="R254" s="34">
        <f>SUM(R248:R253)</f>
        <v>959146</v>
      </c>
      <c r="S254" s="34">
        <f>SUM(S248:S253)</f>
        <v>16659</v>
      </c>
      <c r="T254" s="39">
        <f t="shared" si="62"/>
        <v>1.7368575795551459E-2</v>
      </c>
      <c r="U254" s="39">
        <f t="shared" si="63"/>
        <v>3.219906901184042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85384</v>
      </c>
      <c r="E255" s="33">
        <v>85384</v>
      </c>
      <c r="F255" s="33">
        <v>110447</v>
      </c>
      <c r="G255" s="38">
        <f t="shared" si="56"/>
        <v>1.2935327461819546</v>
      </c>
      <c r="H255" s="33">
        <v>223427</v>
      </c>
      <c r="I255" s="38">
        <f t="shared" si="57"/>
        <v>2.6167314719385364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333874</v>
      </c>
      <c r="O255" s="38">
        <f t="shared" si="61"/>
        <v>3.9102642181204907</v>
      </c>
      <c r="P255" s="33">
        <v>29885</v>
      </c>
      <c r="Q255" s="33">
        <v>1136150</v>
      </c>
      <c r="R255" s="33">
        <v>1136150</v>
      </c>
      <c r="S255" s="33">
        <v>1897</v>
      </c>
      <c r="T255" s="38">
        <f t="shared" si="62"/>
        <v>1.6696738986929542E-3</v>
      </c>
      <c r="U255" s="38">
        <f t="shared" si="63"/>
        <v>6.4762255312029442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38690</v>
      </c>
      <c r="E257" s="33">
        <v>38690</v>
      </c>
      <c r="F257" s="33">
        <v>-59929</v>
      </c>
      <c r="G257" s="38">
        <f t="shared" si="56"/>
        <v>-1.5489532178857586</v>
      </c>
      <c r="H257" s="33">
        <v>27945</v>
      </c>
      <c r="I257" s="38">
        <f t="shared" si="57"/>
        <v>0.72227965882657019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-31984</v>
      </c>
      <c r="O257" s="38">
        <f t="shared" si="61"/>
        <v>-0.82667355905918838</v>
      </c>
      <c r="P257" s="33">
        <v>9038</v>
      </c>
      <c r="Q257" s="33">
        <v>1410100</v>
      </c>
      <c r="R257" s="33">
        <v>1410100</v>
      </c>
      <c r="S257" s="33">
        <v>11233</v>
      </c>
      <c r="T257" s="38">
        <f t="shared" si="62"/>
        <v>7.9661016949152536E-3</v>
      </c>
      <c r="U257" s="38">
        <f t="shared" si="63"/>
        <v>2.0919451206019031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124074</v>
      </c>
      <c r="E259" s="34">
        <f>SUM(E255:E258)</f>
        <v>124074</v>
      </c>
      <c r="F259" s="34">
        <f>SUM(F255:F258)</f>
        <v>50518</v>
      </c>
      <c r="G259" s="39">
        <f t="shared" si="56"/>
        <v>0.40716024308074211</v>
      </c>
      <c r="H259" s="34">
        <f>SUM(H255:H258)</f>
        <v>251372</v>
      </c>
      <c r="I259" s="39">
        <f t="shared" si="57"/>
        <v>2.0259844931250703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301890</v>
      </c>
      <c r="O259" s="39">
        <f t="shared" si="61"/>
        <v>2.4331447362058127</v>
      </c>
      <c r="P259" s="34">
        <f>SUM(P255:P258)</f>
        <v>38923</v>
      </c>
      <c r="Q259" s="34">
        <f>SUM(Q255:Q258)</f>
        <v>2546250</v>
      </c>
      <c r="R259" s="34">
        <f>SUM(R255:R258)</f>
        <v>2546250</v>
      </c>
      <c r="S259" s="34">
        <f>SUM(S255:S258)</f>
        <v>13130</v>
      </c>
      <c r="T259" s="39">
        <f t="shared" si="62"/>
        <v>5.1566028473244967E-3</v>
      </c>
      <c r="U259" s="39">
        <f t="shared" si="63"/>
        <v>5.4581866762582534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10111858</v>
      </c>
      <c r="E260" s="34">
        <f>SUM(E234:E239,E241:E246,E248:E253,E255:E258)</f>
        <v>10111858</v>
      </c>
      <c r="F260" s="34">
        <f>SUM(F234:F239,F241:F246,F248:F253,F255:F258)</f>
        <v>3585556</v>
      </c>
      <c r="G260" s="39">
        <f t="shared" si="56"/>
        <v>0.35458923572700485</v>
      </c>
      <c r="H260" s="34">
        <f>SUM(H234:H239,H241:H246,H248:H253,H255:H258)</f>
        <v>3135041</v>
      </c>
      <c r="I260" s="39">
        <f t="shared" si="57"/>
        <v>0.31003609821261335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6720597</v>
      </c>
      <c r="O260" s="39">
        <f t="shared" si="61"/>
        <v>0.6646253339396182</v>
      </c>
      <c r="P260" s="34">
        <f>SUM(P234:P239,P241:P246,P248:P253,P255:P258)</f>
        <v>99663</v>
      </c>
      <c r="Q260" s="34">
        <f>SUM(Q234:Q239,Q241:Q246,Q248:Q253,Q255:Q258)</f>
        <v>14192722</v>
      </c>
      <c r="R260" s="34">
        <f>SUM(R234:R239,R241:R246,R248:R253,R255:R258)</f>
        <v>14192722</v>
      </c>
      <c r="S260" s="34">
        <f>SUM(S234:S239,S241:S246,S248:S253,S255:S258)</f>
        <v>50832</v>
      </c>
      <c r="T260" s="39">
        <f t="shared" si="62"/>
        <v>3.5815539823861836E-3</v>
      </c>
      <c r="U260" s="39">
        <f t="shared" si="63"/>
        <v>30.456418129095049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17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17</v>
      </c>
      <c r="O263" s="38">
        <f t="shared" ref="O263:O299" si="69">IF(($D263     =0),0,($N263     /$D263     ))</f>
        <v>0</v>
      </c>
      <c r="P263" s="33">
        <v>78</v>
      </c>
      <c r="Q263" s="33">
        <v>0</v>
      </c>
      <c r="R263" s="33">
        <v>0</v>
      </c>
      <c r="S263" s="33">
        <v>43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-1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3293600</v>
      </c>
      <c r="E264" s="33">
        <v>3293600</v>
      </c>
      <c r="F264" s="33">
        <v>809043</v>
      </c>
      <c r="G264" s="38">
        <f t="shared" si="64"/>
        <v>0.24564094000485789</v>
      </c>
      <c r="H264" s="33">
        <v>637757</v>
      </c>
      <c r="I264" s="38">
        <f t="shared" si="65"/>
        <v>0.19363523196502308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1446800</v>
      </c>
      <c r="O264" s="38">
        <f t="shared" si="69"/>
        <v>0.439276171969881</v>
      </c>
      <c r="P264" s="33">
        <v>2142539</v>
      </c>
      <c r="Q264" s="33">
        <v>2643816</v>
      </c>
      <c r="R264" s="33">
        <v>2643816</v>
      </c>
      <c r="S264" s="33">
        <v>1017897</v>
      </c>
      <c r="T264" s="38">
        <f t="shared" si="70"/>
        <v>0.38501053023357146</v>
      </c>
      <c r="U264" s="38">
        <f t="shared" si="71"/>
        <v>-0.70233587346601389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1058135</v>
      </c>
      <c r="R265" s="33">
        <v>1058135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3293600</v>
      </c>
      <c r="E267" s="34">
        <f>SUM(E263:E266)</f>
        <v>3293600</v>
      </c>
      <c r="F267" s="34">
        <f>SUM(F263:F266)</f>
        <v>809060</v>
      </c>
      <c r="G267" s="39">
        <f t="shared" si="64"/>
        <v>0.24564610153024047</v>
      </c>
      <c r="H267" s="34">
        <f>SUM(H263:H266)</f>
        <v>637757</v>
      </c>
      <c r="I267" s="39">
        <f t="shared" si="65"/>
        <v>0.19363523196502308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1446817</v>
      </c>
      <c r="O267" s="39">
        <f t="shared" si="69"/>
        <v>0.43928133349526355</v>
      </c>
      <c r="P267" s="34">
        <f>SUM(P263:P266)</f>
        <v>2142617</v>
      </c>
      <c r="Q267" s="34">
        <f>SUM(Q263:Q266)</f>
        <v>3701951</v>
      </c>
      <c r="R267" s="34">
        <f>SUM(R263:R266)</f>
        <v>3701951</v>
      </c>
      <c r="S267" s="34">
        <f>SUM(S263:S266)</f>
        <v>1017940</v>
      </c>
      <c r="T267" s="39">
        <f t="shared" si="70"/>
        <v>0.27497392591095882</v>
      </c>
      <c r="U267" s="39">
        <f t="shared" si="71"/>
        <v>-0.70234670965459522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1431479</v>
      </c>
      <c r="E268" s="33">
        <v>1431479</v>
      </c>
      <c r="F268" s="33">
        <v>0</v>
      </c>
      <c r="G268" s="38">
        <f t="shared" si="64"/>
        <v>0</v>
      </c>
      <c r="H268" s="33">
        <v>240649</v>
      </c>
      <c r="I268" s="38">
        <f t="shared" si="65"/>
        <v>0.16811214135869265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240649</v>
      </c>
      <c r="O268" s="38">
        <f t="shared" si="69"/>
        <v>0.16811214135869265</v>
      </c>
      <c r="P268" s="33">
        <v>353556</v>
      </c>
      <c r="Q268" s="33">
        <v>1394961</v>
      </c>
      <c r="R268" s="33">
        <v>1394961</v>
      </c>
      <c r="S268" s="33">
        <v>408134</v>
      </c>
      <c r="T268" s="38">
        <f t="shared" si="70"/>
        <v>0.29257735520921374</v>
      </c>
      <c r="U268" s="38">
        <f t="shared" si="71"/>
        <v>-0.31934686442883164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7403</v>
      </c>
      <c r="E269" s="33">
        <v>7403</v>
      </c>
      <c r="F269" s="33">
        <v>4033</v>
      </c>
      <c r="G269" s="38">
        <f t="shared" si="64"/>
        <v>0.54477914359043633</v>
      </c>
      <c r="H269" s="33">
        <v>-5509</v>
      </c>
      <c r="I269" s="38">
        <f t="shared" si="65"/>
        <v>-0.7441577738754559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-1476</v>
      </c>
      <c r="O269" s="38">
        <f t="shared" si="69"/>
        <v>-0.19937863028501959</v>
      </c>
      <c r="P269" s="33">
        <v>5980</v>
      </c>
      <c r="Q269" s="33">
        <v>39886</v>
      </c>
      <c r="R269" s="33">
        <v>39886</v>
      </c>
      <c r="S269" s="33">
        <v>5966</v>
      </c>
      <c r="T269" s="38">
        <f t="shared" si="70"/>
        <v>0.14957629243343529</v>
      </c>
      <c r="U269" s="38">
        <f t="shared" si="71"/>
        <v>-1.92123745819398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7856</v>
      </c>
      <c r="E270" s="33">
        <v>7856</v>
      </c>
      <c r="F270" s="33">
        <v>611</v>
      </c>
      <c r="G270" s="38">
        <f t="shared" si="64"/>
        <v>7.7774949083503062E-2</v>
      </c>
      <c r="H270" s="33">
        <v>1258</v>
      </c>
      <c r="I270" s="38">
        <f t="shared" si="65"/>
        <v>0.16013238289205703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1869</v>
      </c>
      <c r="O270" s="38">
        <f t="shared" si="69"/>
        <v>0.23790733197556008</v>
      </c>
      <c r="P270" s="33">
        <v>0</v>
      </c>
      <c r="Q270" s="33">
        <v>7598</v>
      </c>
      <c r="R270" s="33">
        <v>7598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77852</v>
      </c>
      <c r="E271" s="33">
        <v>77852</v>
      </c>
      <c r="F271" s="33">
        <v>1292</v>
      </c>
      <c r="G271" s="38">
        <f t="shared" si="64"/>
        <v>1.6595591635410779E-2</v>
      </c>
      <c r="H271" s="33">
        <v>1053</v>
      </c>
      <c r="I271" s="38">
        <f t="shared" si="65"/>
        <v>1.352566408056312E-2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2345</v>
      </c>
      <c r="O271" s="38">
        <f t="shared" si="69"/>
        <v>3.0121255715973898E-2</v>
      </c>
      <c r="P271" s="33">
        <v>1806</v>
      </c>
      <c r="Q271" s="33">
        <v>105000</v>
      </c>
      <c r="R271" s="33">
        <v>105000</v>
      </c>
      <c r="S271" s="33">
        <v>848</v>
      </c>
      <c r="T271" s="38">
        <f t="shared" si="70"/>
        <v>8.0761904761904764E-3</v>
      </c>
      <c r="U271" s="38">
        <f t="shared" si="71"/>
        <v>-0.4169435215946844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1800</v>
      </c>
      <c r="E272" s="33">
        <v>1800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1700</v>
      </c>
      <c r="R272" s="33">
        <v>1700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1526390</v>
      </c>
      <c r="E275" s="34">
        <f>SUM(E268:E274)</f>
        <v>1526390</v>
      </c>
      <c r="F275" s="34">
        <f>SUM(F268:F274)</f>
        <v>5936</v>
      </c>
      <c r="G275" s="39">
        <f t="shared" si="64"/>
        <v>3.888914366577349E-3</v>
      </c>
      <c r="H275" s="34">
        <f>SUM(H268:H274)</f>
        <v>237451</v>
      </c>
      <c r="I275" s="39">
        <f t="shared" si="65"/>
        <v>0.15556378120925846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243387</v>
      </c>
      <c r="O275" s="39">
        <f t="shared" si="69"/>
        <v>0.1594526955758358</v>
      </c>
      <c r="P275" s="34">
        <f>SUM(P268:P274)</f>
        <v>361342</v>
      </c>
      <c r="Q275" s="34">
        <f>SUM(Q268:Q274)</f>
        <v>1549145</v>
      </c>
      <c r="R275" s="34">
        <f>SUM(R268:R274)</f>
        <v>1549145</v>
      </c>
      <c r="S275" s="34">
        <f>SUM(S268:S274)</f>
        <v>414948</v>
      </c>
      <c r="T275" s="39">
        <f t="shared" si="70"/>
        <v>0.26785613999980634</v>
      </c>
      <c r="U275" s="39">
        <f t="shared" si="71"/>
        <v>-0.34286354755328752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12259</v>
      </c>
      <c r="E276" s="33">
        <v>12259</v>
      </c>
      <c r="F276" s="33">
        <v>4800</v>
      </c>
      <c r="G276" s="38">
        <f t="shared" si="64"/>
        <v>0.39154906599233219</v>
      </c>
      <c r="H276" s="33">
        <v>6000</v>
      </c>
      <c r="I276" s="38">
        <f t="shared" si="65"/>
        <v>0.48943633249041518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10800</v>
      </c>
      <c r="O276" s="38">
        <f t="shared" si="69"/>
        <v>0.88098539848274737</v>
      </c>
      <c r="P276" s="33">
        <v>0</v>
      </c>
      <c r="Q276" s="33">
        <v>11565</v>
      </c>
      <c r="R276" s="33">
        <v>11565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60000</v>
      </c>
      <c r="E277" s="33">
        <v>60000</v>
      </c>
      <c r="F277" s="33">
        <v>18250</v>
      </c>
      <c r="G277" s="38">
        <f t="shared" si="64"/>
        <v>0.30416666666666664</v>
      </c>
      <c r="H277" s="33">
        <v>17900</v>
      </c>
      <c r="I277" s="38">
        <f t="shared" si="65"/>
        <v>0.29833333333333334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36150</v>
      </c>
      <c r="O277" s="38">
        <f t="shared" si="69"/>
        <v>0.60250000000000004</v>
      </c>
      <c r="P277" s="33">
        <v>39600</v>
      </c>
      <c r="Q277" s="33">
        <v>0</v>
      </c>
      <c r="R277" s="33">
        <v>0</v>
      </c>
      <c r="S277" s="33">
        <v>20100</v>
      </c>
      <c r="T277" s="38">
        <f t="shared" si="70"/>
        <v>0</v>
      </c>
      <c r="U277" s="38">
        <f t="shared" si="71"/>
        <v>-0.54797979797979801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30693</v>
      </c>
      <c r="E278" s="33">
        <v>30693</v>
      </c>
      <c r="F278" s="33">
        <v>2804</v>
      </c>
      <c r="G278" s="38">
        <f t="shared" si="64"/>
        <v>9.1356335320757182E-2</v>
      </c>
      <c r="H278" s="33">
        <v>5093</v>
      </c>
      <c r="I278" s="38">
        <f t="shared" si="65"/>
        <v>0.16593360049522693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7897</v>
      </c>
      <c r="O278" s="38">
        <f t="shared" si="69"/>
        <v>0.25728993581598408</v>
      </c>
      <c r="P278" s="33">
        <v>4345</v>
      </c>
      <c r="Q278" s="33">
        <v>45048</v>
      </c>
      <c r="R278" s="33">
        <v>45048</v>
      </c>
      <c r="S278" s="33">
        <v>5491</v>
      </c>
      <c r="T278" s="38">
        <f t="shared" si="70"/>
        <v>0.12189220387142603</v>
      </c>
      <c r="U278" s="38">
        <f t="shared" si="71"/>
        <v>0.17215189873417724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4236</v>
      </c>
      <c r="E279" s="33">
        <v>4236</v>
      </c>
      <c r="F279" s="33">
        <v>223064</v>
      </c>
      <c r="G279" s="38">
        <f t="shared" si="64"/>
        <v>52.659112370160528</v>
      </c>
      <c r="H279" s="33">
        <v>367792</v>
      </c>
      <c r="I279" s="38">
        <f t="shared" si="65"/>
        <v>86.825306893295561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590856</v>
      </c>
      <c r="O279" s="38">
        <f t="shared" si="69"/>
        <v>139.48441926345609</v>
      </c>
      <c r="P279" s="33">
        <v>0</v>
      </c>
      <c r="Q279" s="33">
        <v>11000</v>
      </c>
      <c r="R279" s="33">
        <v>11000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905472</v>
      </c>
      <c r="E280" s="33">
        <v>905472</v>
      </c>
      <c r="F280" s="33">
        <v>162440</v>
      </c>
      <c r="G280" s="38">
        <f t="shared" si="64"/>
        <v>0.17939814814814814</v>
      </c>
      <c r="H280" s="33">
        <v>106683</v>
      </c>
      <c r="I280" s="38">
        <f t="shared" si="65"/>
        <v>0.11782031912637829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269123</v>
      </c>
      <c r="O280" s="38">
        <f t="shared" si="69"/>
        <v>0.29721846727452644</v>
      </c>
      <c r="P280" s="33">
        <v>363751</v>
      </c>
      <c r="Q280" s="33">
        <v>1817933</v>
      </c>
      <c r="R280" s="33">
        <v>1817933</v>
      </c>
      <c r="S280" s="33">
        <v>319628</v>
      </c>
      <c r="T280" s="38">
        <f t="shared" si="70"/>
        <v>0.17581946089322323</v>
      </c>
      <c r="U280" s="38">
        <f t="shared" si="71"/>
        <v>-0.70671420834581899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174671</v>
      </c>
      <c r="E283" s="33">
        <v>174671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131328</v>
      </c>
      <c r="R283" s="33">
        <v>131328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1187331</v>
      </c>
      <c r="E285" s="34">
        <f>SUM(E276:E284)</f>
        <v>1187331</v>
      </c>
      <c r="F285" s="34">
        <f>SUM(F276:F284)</f>
        <v>411358</v>
      </c>
      <c r="G285" s="39">
        <f t="shared" si="64"/>
        <v>0.34645604300738381</v>
      </c>
      <c r="H285" s="34">
        <f>SUM(H276:H284)</f>
        <v>503468</v>
      </c>
      <c r="I285" s="39">
        <f t="shared" si="65"/>
        <v>0.42403339927956063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914826</v>
      </c>
      <c r="O285" s="39">
        <f t="shared" si="69"/>
        <v>0.77048944228694438</v>
      </c>
      <c r="P285" s="34">
        <f>SUM(P276:P284)</f>
        <v>407696</v>
      </c>
      <c r="Q285" s="34">
        <f>SUM(Q276:Q284)</f>
        <v>2016874</v>
      </c>
      <c r="R285" s="34">
        <f>SUM(R276:R284)</f>
        <v>2016874</v>
      </c>
      <c r="S285" s="34">
        <f>SUM(S276:S284)</f>
        <v>345219</v>
      </c>
      <c r="T285" s="39">
        <f t="shared" si="70"/>
        <v>0.17116537770827528</v>
      </c>
      <c r="U285" s="39">
        <f t="shared" si="71"/>
        <v>0.23491032534044964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32197</v>
      </c>
      <c r="E289" s="33">
        <v>32197</v>
      </c>
      <c r="F289" s="33">
        <v>11627</v>
      </c>
      <c r="G289" s="38">
        <f t="shared" si="64"/>
        <v>0.36112060129825763</v>
      </c>
      <c r="H289" s="33">
        <v>6359</v>
      </c>
      <c r="I289" s="38">
        <f t="shared" si="65"/>
        <v>0.19750287293847252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17986</v>
      </c>
      <c r="O289" s="38">
        <f t="shared" si="69"/>
        <v>0.55862347423673009</v>
      </c>
      <c r="P289" s="33">
        <v>8051</v>
      </c>
      <c r="Q289" s="33">
        <v>6527</v>
      </c>
      <c r="R289" s="33">
        <v>6527</v>
      </c>
      <c r="S289" s="33">
        <v>4463</v>
      </c>
      <c r="T289" s="38">
        <f t="shared" si="70"/>
        <v>0.68377508809560283</v>
      </c>
      <c r="U289" s="38">
        <f t="shared" si="71"/>
        <v>-0.21016022854303817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2002425</v>
      </c>
      <c r="E290" s="33">
        <v>2002425</v>
      </c>
      <c r="F290" s="33">
        <v>175840</v>
      </c>
      <c r="G290" s="38">
        <f t="shared" si="64"/>
        <v>8.7813526099604231E-2</v>
      </c>
      <c r="H290" s="33">
        <v>14356</v>
      </c>
      <c r="I290" s="38">
        <f t="shared" si="65"/>
        <v>7.1693072150018104E-3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190196</v>
      </c>
      <c r="O290" s="38">
        <f t="shared" si="69"/>
        <v>9.4982833314606038E-2</v>
      </c>
      <c r="P290" s="33">
        <v>-126671</v>
      </c>
      <c r="Q290" s="33">
        <v>3533704</v>
      </c>
      <c r="R290" s="33">
        <v>3533704</v>
      </c>
      <c r="S290" s="33">
        <v>37957</v>
      </c>
      <c r="T290" s="38">
        <f t="shared" si="70"/>
        <v>1.0741420334017791E-2</v>
      </c>
      <c r="U290" s="38">
        <f t="shared" si="71"/>
        <v>-1.1133329649248842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2034622</v>
      </c>
      <c r="E292" s="34">
        <f>SUM(E286:E291)</f>
        <v>2034622</v>
      </c>
      <c r="F292" s="34">
        <f>SUM(F286:F291)</f>
        <v>187467</v>
      </c>
      <c r="G292" s="39">
        <f t="shared" si="64"/>
        <v>9.2138490589406777E-2</v>
      </c>
      <c r="H292" s="34">
        <f>SUM(H286:H291)</f>
        <v>20715</v>
      </c>
      <c r="I292" s="39">
        <f t="shared" si="65"/>
        <v>1.0181252340729629E-2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208182</v>
      </c>
      <c r="O292" s="39">
        <f t="shared" si="69"/>
        <v>0.1023197429301364</v>
      </c>
      <c r="P292" s="34">
        <f>SUM(P286:P291)</f>
        <v>-118620</v>
      </c>
      <c r="Q292" s="34">
        <f>SUM(Q286:Q291)</f>
        <v>3540231</v>
      </c>
      <c r="R292" s="34">
        <f>SUM(R286:R291)</f>
        <v>3540231</v>
      </c>
      <c r="S292" s="34">
        <f>SUM(S286:S291)</f>
        <v>42420</v>
      </c>
      <c r="T292" s="39">
        <f t="shared" si="70"/>
        <v>1.1982268953636077E-2</v>
      </c>
      <c r="U292" s="39">
        <f t="shared" si="71"/>
        <v>-1.1746332827516439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3315300</v>
      </c>
      <c r="E293" s="33">
        <v>3315300</v>
      </c>
      <c r="F293" s="33">
        <v>113874</v>
      </c>
      <c r="G293" s="38">
        <f t="shared" si="64"/>
        <v>3.4348022803366213E-2</v>
      </c>
      <c r="H293" s="33">
        <v>497684</v>
      </c>
      <c r="I293" s="38">
        <f t="shared" si="65"/>
        <v>0.1501173347811661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611558</v>
      </c>
      <c r="O293" s="38">
        <f t="shared" si="69"/>
        <v>0.18446535758453231</v>
      </c>
      <c r="P293" s="33">
        <v>374942</v>
      </c>
      <c r="Q293" s="33">
        <v>3790400</v>
      </c>
      <c r="R293" s="33">
        <v>3790400</v>
      </c>
      <c r="S293" s="33">
        <v>307816</v>
      </c>
      <c r="T293" s="38">
        <f t="shared" si="70"/>
        <v>8.1209371042634024E-2</v>
      </c>
      <c r="U293" s="38">
        <f t="shared" si="71"/>
        <v>0.32736263208709615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56730</v>
      </c>
      <c r="E295" s="33">
        <v>56730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54601</v>
      </c>
      <c r="R295" s="33">
        <v>54601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3372030</v>
      </c>
      <c r="E298" s="34">
        <f>SUM(E293:E297)</f>
        <v>3372030</v>
      </c>
      <c r="F298" s="34">
        <f>SUM(F293:F297)</f>
        <v>113874</v>
      </c>
      <c r="G298" s="39">
        <f t="shared" si="64"/>
        <v>3.3770162187169155E-2</v>
      </c>
      <c r="H298" s="34">
        <f>SUM(H293:H297)</f>
        <v>497684</v>
      </c>
      <c r="I298" s="39">
        <f t="shared" si="65"/>
        <v>0.14759180671583585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611558</v>
      </c>
      <c r="O298" s="39">
        <f t="shared" si="69"/>
        <v>0.18136196890300502</v>
      </c>
      <c r="P298" s="34">
        <f>SUM(P293:P297)</f>
        <v>374942</v>
      </c>
      <c r="Q298" s="34">
        <f>SUM(Q293:Q297)</f>
        <v>3845001</v>
      </c>
      <c r="R298" s="34">
        <f>SUM(R293:R297)</f>
        <v>3845001</v>
      </c>
      <c r="S298" s="34">
        <f>SUM(S293:S297)</f>
        <v>307816</v>
      </c>
      <c r="T298" s="39">
        <f t="shared" si="70"/>
        <v>8.00561560322091E-2</v>
      </c>
      <c r="U298" s="39">
        <f t="shared" si="71"/>
        <v>0.32736263208709615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11413973</v>
      </c>
      <c r="E299" s="34">
        <f>SUM(E263:E266,E268:E274,E276:E284,E286:E291,E293:E297)</f>
        <v>11413973</v>
      </c>
      <c r="F299" s="34">
        <f>SUM(F263:F266,F268:F274,F276:F284,F286:F291,F293:F297)</f>
        <v>1527695</v>
      </c>
      <c r="G299" s="39">
        <f t="shared" si="64"/>
        <v>0.1338442801643214</v>
      </c>
      <c r="H299" s="34">
        <f>SUM(H263:H266,H268:H274,H276:H284,H286:H291,H293:H297)</f>
        <v>1897075</v>
      </c>
      <c r="I299" s="39">
        <f t="shared" si="65"/>
        <v>0.16620636828210475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3424770</v>
      </c>
      <c r="O299" s="39">
        <f t="shared" si="69"/>
        <v>0.30005064844642615</v>
      </c>
      <c r="P299" s="34">
        <f>SUM(P263:P266,P268:P274,P276:P284,P286:P291,P293:P297)</f>
        <v>3167977</v>
      </c>
      <c r="Q299" s="34">
        <f>SUM(Q263:Q266,Q268:Q274,Q276:Q284,Q286:Q291,Q293:Q297)</f>
        <v>14653202</v>
      </c>
      <c r="R299" s="34">
        <f>SUM(R263:R266,R268:R274,R276:R284,R286:R291,R293:R297)</f>
        <v>14653202</v>
      </c>
      <c r="S299" s="34">
        <f>SUM(S263:S266,S268:S274,S276:S284,S286:S291,S293:S297)</f>
        <v>2128343</v>
      </c>
      <c r="T299" s="39">
        <f t="shared" si="70"/>
        <v>0.14524763938967059</v>
      </c>
      <c r="U299" s="39">
        <f t="shared" si="71"/>
        <v>-0.40117147315147805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52820390</v>
      </c>
      <c r="E302" s="33">
        <v>52820390</v>
      </c>
      <c r="F302" s="33">
        <v>16497556</v>
      </c>
      <c r="G302" s="38">
        <f t="shared" ref="G302:G339" si="72">IF(($D302     =0),0,($F302     /$D302     ))</f>
        <v>0.31233309712404622</v>
      </c>
      <c r="H302" s="33">
        <v>14843057</v>
      </c>
      <c r="I302" s="38">
        <f t="shared" ref="I302:I339" si="73">IF(($D302     =0),0,($H302     /$D302     ))</f>
        <v>0.28100998496981944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31340613</v>
      </c>
      <c r="O302" s="38">
        <f t="shared" ref="O302:O339" si="77">IF(($D302     =0),0,($N302     /$D302     ))</f>
        <v>0.59334308209386566</v>
      </c>
      <c r="P302" s="33">
        <v>15681439</v>
      </c>
      <c r="Q302" s="33">
        <v>45512113</v>
      </c>
      <c r="R302" s="33">
        <v>45512113</v>
      </c>
      <c r="S302" s="33">
        <v>13515369</v>
      </c>
      <c r="T302" s="38">
        <f t="shared" ref="T302:T339" si="78">IF(($Q302     =0),0,($S302     /$Q302     ))</f>
        <v>0.29696201975944292</v>
      </c>
      <c r="U302" s="38">
        <f t="shared" ref="U302:U339" si="79">IF(($P302     =0),0,(($H302     /$P302     )-1))</f>
        <v>-5.3463333307612881E-2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52820390</v>
      </c>
      <c r="E303" s="34">
        <f>E302</f>
        <v>52820390</v>
      </c>
      <c r="F303" s="34">
        <f>F302</f>
        <v>16497556</v>
      </c>
      <c r="G303" s="39">
        <f t="shared" si="72"/>
        <v>0.31233309712404622</v>
      </c>
      <c r="H303" s="34">
        <f>H302</f>
        <v>14843057</v>
      </c>
      <c r="I303" s="39">
        <f t="shared" si="73"/>
        <v>0.28100998496981944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31340613</v>
      </c>
      <c r="O303" s="39">
        <f t="shared" si="77"/>
        <v>0.59334308209386566</v>
      </c>
      <c r="P303" s="34">
        <f>P302</f>
        <v>15681439</v>
      </c>
      <c r="Q303" s="34">
        <f>Q302</f>
        <v>45512113</v>
      </c>
      <c r="R303" s="34">
        <f>R302</f>
        <v>45512113</v>
      </c>
      <c r="S303" s="34">
        <f>S302</f>
        <v>13515369</v>
      </c>
      <c r="T303" s="39">
        <f t="shared" si="78"/>
        <v>0.29696201975944292</v>
      </c>
      <c r="U303" s="39">
        <f t="shared" si="79"/>
        <v>-5.3463333307612881E-2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4611409</v>
      </c>
      <c r="E304" s="33">
        <v>4611409</v>
      </c>
      <c r="F304" s="33">
        <v>1363266</v>
      </c>
      <c r="G304" s="38">
        <f t="shared" si="72"/>
        <v>0.29562894985025184</v>
      </c>
      <c r="H304" s="33">
        <v>609844</v>
      </c>
      <c r="I304" s="38">
        <f t="shared" si="73"/>
        <v>0.13224678184043098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1973110</v>
      </c>
      <c r="O304" s="38">
        <f t="shared" si="77"/>
        <v>0.42787573169068283</v>
      </c>
      <c r="P304" s="33">
        <v>1617690</v>
      </c>
      <c r="Q304" s="33">
        <v>3541177</v>
      </c>
      <c r="R304" s="33">
        <v>3541177</v>
      </c>
      <c r="S304" s="33">
        <v>1450068</v>
      </c>
      <c r="T304" s="38">
        <f t="shared" si="78"/>
        <v>0.40948757997693985</v>
      </c>
      <c r="U304" s="38">
        <f t="shared" si="79"/>
        <v>-0.62301553449672065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1817314</v>
      </c>
      <c r="E305" s="33">
        <v>1817314</v>
      </c>
      <c r="F305" s="33">
        <v>726786</v>
      </c>
      <c r="G305" s="38">
        <f t="shared" si="72"/>
        <v>0.399923183335406</v>
      </c>
      <c r="H305" s="33">
        <v>1042750</v>
      </c>
      <c r="I305" s="38">
        <f t="shared" si="73"/>
        <v>0.57378636823355789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1769536</v>
      </c>
      <c r="O305" s="38">
        <f t="shared" si="77"/>
        <v>0.97370955156896388</v>
      </c>
      <c r="P305" s="33">
        <v>1301538</v>
      </c>
      <c r="Q305" s="33">
        <v>4487946</v>
      </c>
      <c r="R305" s="33">
        <v>4487946</v>
      </c>
      <c r="S305" s="33">
        <v>1116823</v>
      </c>
      <c r="T305" s="38">
        <f t="shared" si="78"/>
        <v>0.2488494736790505</v>
      </c>
      <c r="U305" s="38">
        <f t="shared" si="79"/>
        <v>-0.19883245821481965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4474000</v>
      </c>
      <c r="E306" s="33">
        <v>4474000</v>
      </c>
      <c r="F306" s="33">
        <v>992805</v>
      </c>
      <c r="G306" s="38">
        <f t="shared" si="72"/>
        <v>0.2219054537326777</v>
      </c>
      <c r="H306" s="33">
        <v>1909709</v>
      </c>
      <c r="I306" s="38">
        <f t="shared" si="73"/>
        <v>0.42684599910594545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2902514</v>
      </c>
      <c r="O306" s="38">
        <f t="shared" si="77"/>
        <v>0.64875145283862312</v>
      </c>
      <c r="P306" s="33">
        <v>1634759</v>
      </c>
      <c r="Q306" s="33">
        <v>2224000</v>
      </c>
      <c r="R306" s="33">
        <v>2224000</v>
      </c>
      <c r="S306" s="33">
        <v>1304384</v>
      </c>
      <c r="T306" s="38">
        <f t="shared" si="78"/>
        <v>0.58650359712230216</v>
      </c>
      <c r="U306" s="38">
        <f t="shared" si="79"/>
        <v>0.16818992891306905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5531961</v>
      </c>
      <c r="E307" s="33">
        <v>5531961</v>
      </c>
      <c r="F307" s="33">
        <v>1884550</v>
      </c>
      <c r="G307" s="38">
        <f t="shared" si="72"/>
        <v>0.34066581452761507</v>
      </c>
      <c r="H307" s="33">
        <v>2719666</v>
      </c>
      <c r="I307" s="38">
        <f t="shared" si="73"/>
        <v>0.49162783324032833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4604216</v>
      </c>
      <c r="O307" s="38">
        <f t="shared" si="77"/>
        <v>0.83229364776794346</v>
      </c>
      <c r="P307" s="33">
        <v>3573001</v>
      </c>
      <c r="Q307" s="33">
        <v>11184264</v>
      </c>
      <c r="R307" s="33">
        <v>11184264</v>
      </c>
      <c r="S307" s="33">
        <v>3128240</v>
      </c>
      <c r="T307" s="38">
        <f t="shared" si="78"/>
        <v>0.27970012152788953</v>
      </c>
      <c r="U307" s="38">
        <f t="shared" si="79"/>
        <v>-0.23882864852262842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3454833</v>
      </c>
      <c r="E308" s="33">
        <v>3685833</v>
      </c>
      <c r="F308" s="33">
        <v>823660</v>
      </c>
      <c r="G308" s="38">
        <f t="shared" si="72"/>
        <v>0.23840805040359403</v>
      </c>
      <c r="H308" s="33">
        <v>2271316</v>
      </c>
      <c r="I308" s="38">
        <f t="shared" si="73"/>
        <v>0.65743148800535367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3094976</v>
      </c>
      <c r="O308" s="38">
        <f t="shared" si="77"/>
        <v>0.8958395384089477</v>
      </c>
      <c r="P308" s="33">
        <v>1420628</v>
      </c>
      <c r="Q308" s="33">
        <v>3001952</v>
      </c>
      <c r="R308" s="33">
        <v>3001952</v>
      </c>
      <c r="S308" s="33">
        <v>1218193</v>
      </c>
      <c r="T308" s="38">
        <f t="shared" si="78"/>
        <v>0.4058002926096087</v>
      </c>
      <c r="U308" s="38">
        <f t="shared" si="79"/>
        <v>0.59881122996308678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6928546</v>
      </c>
      <c r="E309" s="33">
        <v>6928546</v>
      </c>
      <c r="F309" s="33">
        <v>1682978</v>
      </c>
      <c r="G309" s="38">
        <f t="shared" si="72"/>
        <v>0.24290493272325825</v>
      </c>
      <c r="H309" s="33">
        <v>1304813</v>
      </c>
      <c r="I309" s="38">
        <f t="shared" si="73"/>
        <v>0.18832421694248691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2987791</v>
      </c>
      <c r="O309" s="38">
        <f t="shared" si="77"/>
        <v>0.43122914966574516</v>
      </c>
      <c r="P309" s="33">
        <v>1473348</v>
      </c>
      <c r="Q309" s="33">
        <v>4485822</v>
      </c>
      <c r="R309" s="33">
        <v>4485822</v>
      </c>
      <c r="S309" s="33">
        <v>1292013</v>
      </c>
      <c r="T309" s="38">
        <f t="shared" si="78"/>
        <v>0.28802145961208447</v>
      </c>
      <c r="U309" s="38">
        <f t="shared" si="79"/>
        <v>-0.11438913277786378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26818063</v>
      </c>
      <c r="E310" s="34">
        <f>SUM(E304:E309)</f>
        <v>27049063</v>
      </c>
      <c r="F310" s="34">
        <f>SUM(F304:F309)</f>
        <v>7474045</v>
      </c>
      <c r="G310" s="39">
        <f t="shared" si="72"/>
        <v>0.27869443814790051</v>
      </c>
      <c r="H310" s="34">
        <f>SUM(H304:H309)</f>
        <v>9858098</v>
      </c>
      <c r="I310" s="39">
        <f t="shared" si="73"/>
        <v>0.36759172353350056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17332143</v>
      </c>
      <c r="O310" s="39">
        <f t="shared" si="77"/>
        <v>0.64628616168140107</v>
      </c>
      <c r="P310" s="34">
        <f>SUM(P304:P309)</f>
        <v>11020964</v>
      </c>
      <c r="Q310" s="34">
        <f>SUM(Q304:Q309)</f>
        <v>28925161</v>
      </c>
      <c r="R310" s="34">
        <f>SUM(R304:R309)</f>
        <v>28925161</v>
      </c>
      <c r="S310" s="34">
        <f>SUM(S304:S309)</f>
        <v>9509721</v>
      </c>
      <c r="T310" s="39">
        <f t="shared" si="78"/>
        <v>0.32876985542102949</v>
      </c>
      <c r="U310" s="39">
        <f t="shared" si="79"/>
        <v>-0.10551400040867565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1661372</v>
      </c>
      <c r="E311" s="33">
        <v>1661372</v>
      </c>
      <c r="F311" s="33">
        <v>814631</v>
      </c>
      <c r="G311" s="38">
        <f t="shared" si="72"/>
        <v>0.4903363003589804</v>
      </c>
      <c r="H311" s="33">
        <v>2000165</v>
      </c>
      <c r="I311" s="38">
        <f t="shared" si="73"/>
        <v>1.2039236245705356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2814796</v>
      </c>
      <c r="O311" s="38">
        <f t="shared" si="77"/>
        <v>1.694259924929516</v>
      </c>
      <c r="P311" s="33">
        <v>311260</v>
      </c>
      <c r="Q311" s="33">
        <v>934947</v>
      </c>
      <c r="R311" s="33">
        <v>934947</v>
      </c>
      <c r="S311" s="33">
        <v>210014</v>
      </c>
      <c r="T311" s="38">
        <f t="shared" si="78"/>
        <v>0.22462663659009549</v>
      </c>
      <c r="U311" s="38">
        <f t="shared" si="79"/>
        <v>5.4260264730450425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4272440</v>
      </c>
      <c r="E312" s="33">
        <v>4272440</v>
      </c>
      <c r="F312" s="33">
        <v>91315</v>
      </c>
      <c r="G312" s="38">
        <f t="shared" si="72"/>
        <v>2.1373032740073589E-2</v>
      </c>
      <c r="H312" s="33">
        <v>574856</v>
      </c>
      <c r="I312" s="38">
        <f t="shared" si="73"/>
        <v>0.13454981228525151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666171</v>
      </c>
      <c r="O312" s="38">
        <f t="shared" si="77"/>
        <v>0.15592284502532511</v>
      </c>
      <c r="P312" s="33">
        <v>646804</v>
      </c>
      <c r="Q312" s="33">
        <v>5631802</v>
      </c>
      <c r="R312" s="33">
        <v>5631802</v>
      </c>
      <c r="S312" s="33">
        <v>601613</v>
      </c>
      <c r="T312" s="38">
        <f t="shared" si="78"/>
        <v>0.10682424559670244</v>
      </c>
      <c r="U312" s="38">
        <f t="shared" si="79"/>
        <v>-0.11123617046276768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1057530</v>
      </c>
      <c r="E313" s="33">
        <v>1057530</v>
      </c>
      <c r="F313" s="33">
        <v>643</v>
      </c>
      <c r="G313" s="38">
        <f t="shared" si="72"/>
        <v>6.080205762484279E-4</v>
      </c>
      <c r="H313" s="33">
        <v>134069</v>
      </c>
      <c r="I313" s="38">
        <f t="shared" si="73"/>
        <v>0.12677559974657929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134712</v>
      </c>
      <c r="O313" s="38">
        <f t="shared" si="77"/>
        <v>0.12738362032282771</v>
      </c>
      <c r="P313" s="33">
        <v>96988</v>
      </c>
      <c r="Q313" s="33">
        <v>1915246</v>
      </c>
      <c r="R313" s="33">
        <v>1915246</v>
      </c>
      <c r="S313" s="33">
        <v>85453</v>
      </c>
      <c r="T313" s="38">
        <f t="shared" si="78"/>
        <v>4.4617244990982879E-2</v>
      </c>
      <c r="U313" s="38">
        <f t="shared" si="79"/>
        <v>0.38232564853383932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2211300</v>
      </c>
      <c r="E314" s="33">
        <v>2211300</v>
      </c>
      <c r="F314" s="33">
        <v>410677</v>
      </c>
      <c r="G314" s="38">
        <f t="shared" si="72"/>
        <v>0.18571745127300682</v>
      </c>
      <c r="H314" s="33">
        <v>623899</v>
      </c>
      <c r="I314" s="38">
        <f t="shared" si="73"/>
        <v>0.28214127436349656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1034576</v>
      </c>
      <c r="O314" s="38">
        <f t="shared" si="77"/>
        <v>0.46785872563650344</v>
      </c>
      <c r="P314" s="33">
        <v>579067</v>
      </c>
      <c r="Q314" s="33">
        <v>1811200</v>
      </c>
      <c r="R314" s="33">
        <v>1811200</v>
      </c>
      <c r="S314" s="33">
        <v>532444</v>
      </c>
      <c r="T314" s="38">
        <f t="shared" si="78"/>
        <v>0.29397305653710248</v>
      </c>
      <c r="U314" s="38">
        <f t="shared" si="79"/>
        <v>7.7421092895986199E-2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338291</v>
      </c>
      <c r="E315" s="33">
        <v>1329691</v>
      </c>
      <c r="F315" s="33">
        <v>86663</v>
      </c>
      <c r="G315" s="38">
        <f t="shared" si="72"/>
        <v>0.25617885193516826</v>
      </c>
      <c r="H315" s="33">
        <v>120455</v>
      </c>
      <c r="I315" s="38">
        <f t="shared" si="73"/>
        <v>0.35606918304063662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207118</v>
      </c>
      <c r="O315" s="38">
        <f t="shared" si="77"/>
        <v>0.61224803497580482</v>
      </c>
      <c r="P315" s="33">
        <v>40859</v>
      </c>
      <c r="Q315" s="33">
        <v>1140691</v>
      </c>
      <c r="R315" s="33">
        <v>1140691</v>
      </c>
      <c r="S315" s="33">
        <v>20610</v>
      </c>
      <c r="T315" s="38">
        <f t="shared" si="78"/>
        <v>1.8067995627211928E-2</v>
      </c>
      <c r="U315" s="38">
        <f t="shared" si="79"/>
        <v>1.9480652977312221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9540933</v>
      </c>
      <c r="E317" s="34">
        <f>SUM(E311:E316)</f>
        <v>10532333</v>
      </c>
      <c r="F317" s="34">
        <f>SUM(F311:F316)</f>
        <v>1403929</v>
      </c>
      <c r="G317" s="39">
        <f t="shared" si="72"/>
        <v>0.14714797808558136</v>
      </c>
      <c r="H317" s="34">
        <f>SUM(H311:H316)</f>
        <v>3453444</v>
      </c>
      <c r="I317" s="39">
        <f t="shared" si="73"/>
        <v>0.36196082710150046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4857373</v>
      </c>
      <c r="O317" s="39">
        <f t="shared" si="77"/>
        <v>0.50910880518708179</v>
      </c>
      <c r="P317" s="34">
        <f>SUM(P311:P316)</f>
        <v>1674978</v>
      </c>
      <c r="Q317" s="34">
        <f>SUM(Q311:Q316)</f>
        <v>11433886</v>
      </c>
      <c r="R317" s="34">
        <f>SUM(R311:R316)</f>
        <v>11433886</v>
      </c>
      <c r="S317" s="34">
        <f>SUM(S311:S316)</f>
        <v>1450134</v>
      </c>
      <c r="T317" s="39">
        <f t="shared" si="78"/>
        <v>0.12682774692698529</v>
      </c>
      <c r="U317" s="39">
        <f t="shared" si="79"/>
        <v>1.0617846920974485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51516</v>
      </c>
      <c r="E318" s="33">
        <v>51516</v>
      </c>
      <c r="F318" s="33">
        <v>0</v>
      </c>
      <c r="G318" s="38">
        <f t="shared" si="72"/>
        <v>0</v>
      </c>
      <c r="H318" s="33">
        <v>2633</v>
      </c>
      <c r="I318" s="38">
        <f t="shared" si="73"/>
        <v>5.1110334653311593E-2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2633</v>
      </c>
      <c r="O318" s="38">
        <f t="shared" si="77"/>
        <v>5.1110334653311593E-2</v>
      </c>
      <c r="P318" s="33">
        <v>-2376</v>
      </c>
      <c r="Q318" s="33">
        <v>48600</v>
      </c>
      <c r="R318" s="33">
        <v>48600</v>
      </c>
      <c r="S318" s="33">
        <v>-174</v>
      </c>
      <c r="T318" s="38">
        <f t="shared" si="78"/>
        <v>-3.5802469135802471E-3</v>
      </c>
      <c r="U318" s="38">
        <f t="shared" si="79"/>
        <v>-2.1081649831649831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7512260</v>
      </c>
      <c r="E319" s="33">
        <v>7512260</v>
      </c>
      <c r="F319" s="33">
        <v>2615355</v>
      </c>
      <c r="G319" s="38">
        <f t="shared" si="72"/>
        <v>0.34814489913820873</v>
      </c>
      <c r="H319" s="33">
        <v>4222063</v>
      </c>
      <c r="I319" s="38">
        <f t="shared" si="73"/>
        <v>0.56202301304800417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6837418</v>
      </c>
      <c r="O319" s="38">
        <f t="shared" si="77"/>
        <v>0.91016791218621296</v>
      </c>
      <c r="P319" s="33">
        <v>5034083</v>
      </c>
      <c r="Q319" s="33">
        <v>8241280</v>
      </c>
      <c r="R319" s="33">
        <v>8241280</v>
      </c>
      <c r="S319" s="33">
        <v>2675283</v>
      </c>
      <c r="T319" s="38">
        <f t="shared" si="78"/>
        <v>0.32461984060728433</v>
      </c>
      <c r="U319" s="38">
        <f t="shared" si="79"/>
        <v>-0.16130445207200594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8310700</v>
      </c>
      <c r="E320" s="33">
        <v>8310700</v>
      </c>
      <c r="F320" s="33">
        <v>2266945</v>
      </c>
      <c r="G320" s="38">
        <f t="shared" si="72"/>
        <v>0.2727742548762439</v>
      </c>
      <c r="H320" s="33">
        <v>2322280</v>
      </c>
      <c r="I320" s="38">
        <f t="shared" si="73"/>
        <v>0.27943253877531377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4589225</v>
      </c>
      <c r="O320" s="38">
        <f t="shared" si="77"/>
        <v>0.55220679365155767</v>
      </c>
      <c r="P320" s="33">
        <v>3329894</v>
      </c>
      <c r="Q320" s="33">
        <v>8040300</v>
      </c>
      <c r="R320" s="33">
        <v>8040300</v>
      </c>
      <c r="S320" s="33">
        <v>2284796</v>
      </c>
      <c r="T320" s="38">
        <f t="shared" si="78"/>
        <v>0.28416800368145467</v>
      </c>
      <c r="U320" s="38">
        <f t="shared" si="79"/>
        <v>-0.30259641898510881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912827</v>
      </c>
      <c r="E321" s="33">
        <v>991088</v>
      </c>
      <c r="F321" s="33">
        <v>198510</v>
      </c>
      <c r="G321" s="38">
        <f t="shared" si="72"/>
        <v>0.21746727474099692</v>
      </c>
      <c r="H321" s="33">
        <v>332129</v>
      </c>
      <c r="I321" s="38">
        <f t="shared" si="73"/>
        <v>0.36384659962950261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530639</v>
      </c>
      <c r="O321" s="38">
        <f t="shared" si="77"/>
        <v>0.58131387437049953</v>
      </c>
      <c r="P321" s="33">
        <v>516233</v>
      </c>
      <c r="Q321" s="33">
        <v>1024826</v>
      </c>
      <c r="R321" s="33">
        <v>1024826</v>
      </c>
      <c r="S321" s="33">
        <v>205102</v>
      </c>
      <c r="T321" s="38">
        <f t="shared" si="78"/>
        <v>0.20013348607470927</v>
      </c>
      <c r="U321" s="38">
        <f t="shared" si="79"/>
        <v>-0.35662966141257924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16979872</v>
      </c>
      <c r="E322" s="33">
        <v>16979872</v>
      </c>
      <c r="F322" s="33">
        <v>4470861</v>
      </c>
      <c r="G322" s="38">
        <f t="shared" si="72"/>
        <v>0.263303574962167</v>
      </c>
      <c r="H322" s="33">
        <v>4692083</v>
      </c>
      <c r="I322" s="38">
        <f t="shared" si="73"/>
        <v>0.27633205951140266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9162944</v>
      </c>
      <c r="O322" s="38">
        <f t="shared" si="77"/>
        <v>0.53963563447356966</v>
      </c>
      <c r="P322" s="33">
        <v>8192665</v>
      </c>
      <c r="Q322" s="33">
        <v>16791094</v>
      </c>
      <c r="R322" s="33">
        <v>16791094</v>
      </c>
      <c r="S322" s="33">
        <v>4947944</v>
      </c>
      <c r="T322" s="38">
        <f t="shared" si="78"/>
        <v>0.29467668991669038</v>
      </c>
      <c r="U322" s="38">
        <f t="shared" si="79"/>
        <v>-0.42728245326764858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33767175</v>
      </c>
      <c r="E323" s="34">
        <f>SUM(E318:E322)</f>
        <v>33845436</v>
      </c>
      <c r="F323" s="34">
        <f>SUM(F318:F322)</f>
        <v>9551671</v>
      </c>
      <c r="G323" s="39">
        <f t="shared" si="72"/>
        <v>0.28286852542446916</v>
      </c>
      <c r="H323" s="34">
        <f>SUM(H318:H322)</f>
        <v>11571188</v>
      </c>
      <c r="I323" s="39">
        <f t="shared" si="73"/>
        <v>0.34267563099370912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21122859</v>
      </c>
      <c r="O323" s="39">
        <f t="shared" si="77"/>
        <v>0.62554415641817829</v>
      </c>
      <c r="P323" s="34">
        <f>SUM(P318:P322)</f>
        <v>17070499</v>
      </c>
      <c r="Q323" s="34">
        <f>SUM(Q318:Q322)</f>
        <v>34146100</v>
      </c>
      <c r="R323" s="34">
        <f>SUM(R318:R322)</f>
        <v>34146100</v>
      </c>
      <c r="S323" s="34">
        <f>SUM(S318:S322)</f>
        <v>10112951</v>
      </c>
      <c r="T323" s="39">
        <f t="shared" si="78"/>
        <v>0.29616708789583585</v>
      </c>
      <c r="U323" s="39">
        <f t="shared" si="79"/>
        <v>-0.32215291421768044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14926819</v>
      </c>
      <c r="E325" s="33">
        <v>14926819</v>
      </c>
      <c r="F325" s="33">
        <v>4264689</v>
      </c>
      <c r="G325" s="38">
        <f t="shared" si="72"/>
        <v>0.28570648575560542</v>
      </c>
      <c r="H325" s="33">
        <v>5451209</v>
      </c>
      <c r="I325" s="38">
        <f t="shared" si="73"/>
        <v>0.36519562540418021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9715898</v>
      </c>
      <c r="O325" s="38">
        <f t="shared" si="77"/>
        <v>0.65090211115978558</v>
      </c>
      <c r="P325" s="33">
        <v>7790897</v>
      </c>
      <c r="Q325" s="33">
        <v>14081253</v>
      </c>
      <c r="R325" s="33">
        <v>14081253</v>
      </c>
      <c r="S325" s="33">
        <v>5708313</v>
      </c>
      <c r="T325" s="38">
        <f t="shared" si="78"/>
        <v>0.40538388167587075</v>
      </c>
      <c r="U325" s="38">
        <f t="shared" si="79"/>
        <v>-0.30031047772804598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1312328</v>
      </c>
      <c r="E326" s="33">
        <v>1312328</v>
      </c>
      <c r="F326" s="33">
        <v>858097</v>
      </c>
      <c r="G326" s="38">
        <f t="shared" si="72"/>
        <v>0.65387387909120276</v>
      </c>
      <c r="H326" s="33">
        <v>174072</v>
      </c>
      <c r="I326" s="38">
        <f t="shared" si="73"/>
        <v>0.13264366835120489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1032169</v>
      </c>
      <c r="O326" s="38">
        <f t="shared" si="77"/>
        <v>0.78651754744240765</v>
      </c>
      <c r="P326" s="33">
        <v>1050278</v>
      </c>
      <c r="Q326" s="33">
        <v>2180951</v>
      </c>
      <c r="R326" s="33">
        <v>2180951</v>
      </c>
      <c r="S326" s="33">
        <v>667679</v>
      </c>
      <c r="T326" s="38">
        <f t="shared" si="78"/>
        <v>0.30614122004575067</v>
      </c>
      <c r="U326" s="38">
        <f t="shared" si="79"/>
        <v>-0.83426102422406256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1703900</v>
      </c>
      <c r="E327" s="33">
        <v>1703900</v>
      </c>
      <c r="F327" s="33">
        <v>62233</v>
      </c>
      <c r="G327" s="38">
        <f t="shared" si="72"/>
        <v>3.6523857033863488E-2</v>
      </c>
      <c r="H327" s="33">
        <v>328214</v>
      </c>
      <c r="I327" s="38">
        <f t="shared" si="73"/>
        <v>0.19262515405833674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390447</v>
      </c>
      <c r="O327" s="38">
        <f t="shared" si="77"/>
        <v>0.22914901109220023</v>
      </c>
      <c r="P327" s="33">
        <v>251169</v>
      </c>
      <c r="Q327" s="33">
        <v>2138000</v>
      </c>
      <c r="R327" s="33">
        <v>2138000</v>
      </c>
      <c r="S327" s="33">
        <v>244957</v>
      </c>
      <c r="T327" s="38">
        <f t="shared" si="78"/>
        <v>0.11457296538821328</v>
      </c>
      <c r="U327" s="38">
        <f t="shared" si="79"/>
        <v>0.3067456573064351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211900</v>
      </c>
      <c r="E328" s="33">
        <v>211900</v>
      </c>
      <c r="F328" s="33">
        <v>61210</v>
      </c>
      <c r="G328" s="38">
        <f t="shared" si="72"/>
        <v>0.28886267107126001</v>
      </c>
      <c r="H328" s="33">
        <v>281112</v>
      </c>
      <c r="I328" s="38">
        <f t="shared" si="73"/>
        <v>1.3266257668711656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342322</v>
      </c>
      <c r="O328" s="38">
        <f t="shared" si="77"/>
        <v>1.6154884379424257</v>
      </c>
      <c r="P328" s="33">
        <v>23392</v>
      </c>
      <c r="Q328" s="33">
        <v>1329836</v>
      </c>
      <c r="R328" s="33">
        <v>1329836</v>
      </c>
      <c r="S328" s="33">
        <v>14531</v>
      </c>
      <c r="T328" s="38">
        <f t="shared" si="78"/>
        <v>1.0926911288309235E-2</v>
      </c>
      <c r="U328" s="38">
        <f t="shared" si="79"/>
        <v>11.017441860465116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113305</v>
      </c>
      <c r="E329" s="33">
        <v>113305</v>
      </c>
      <c r="F329" s="33">
        <v>14772</v>
      </c>
      <c r="G329" s="38">
        <f t="shared" si="72"/>
        <v>0.13037376991306651</v>
      </c>
      <c r="H329" s="33">
        <v>31713</v>
      </c>
      <c r="I329" s="38">
        <f t="shared" si="73"/>
        <v>0.27989056087551301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46485</v>
      </c>
      <c r="O329" s="38">
        <f t="shared" si="77"/>
        <v>0.41026433078857949</v>
      </c>
      <c r="P329" s="33">
        <v>26523</v>
      </c>
      <c r="Q329" s="33">
        <v>136858</v>
      </c>
      <c r="R329" s="33">
        <v>136858</v>
      </c>
      <c r="S329" s="33">
        <v>26523</v>
      </c>
      <c r="T329" s="38">
        <f t="shared" si="78"/>
        <v>0.19379941252977539</v>
      </c>
      <c r="U329" s="38">
        <f t="shared" si="79"/>
        <v>0.19567922180748787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1642210</v>
      </c>
      <c r="E330" s="33">
        <v>1642210</v>
      </c>
      <c r="F330" s="33">
        <v>392868</v>
      </c>
      <c r="G330" s="38">
        <f t="shared" si="72"/>
        <v>0.23923127979978201</v>
      </c>
      <c r="H330" s="33">
        <v>306253</v>
      </c>
      <c r="I330" s="38">
        <f t="shared" si="73"/>
        <v>0.18648832975076268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699121</v>
      </c>
      <c r="O330" s="38">
        <f t="shared" si="77"/>
        <v>0.42571960955054472</v>
      </c>
      <c r="P330" s="33">
        <v>801319</v>
      </c>
      <c r="Q330" s="33">
        <v>1709295</v>
      </c>
      <c r="R330" s="33">
        <v>1709295</v>
      </c>
      <c r="S330" s="33">
        <v>411319</v>
      </c>
      <c r="T330" s="38">
        <f t="shared" si="78"/>
        <v>0.24063663674204863</v>
      </c>
      <c r="U330" s="38">
        <f t="shared" si="79"/>
        <v>-0.61781387936639465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5422064</v>
      </c>
      <c r="E331" s="33">
        <v>5422064</v>
      </c>
      <c r="F331" s="33">
        <v>626402</v>
      </c>
      <c r="G331" s="38">
        <f t="shared" si="72"/>
        <v>0.11552833017094598</v>
      </c>
      <c r="H331" s="33">
        <v>1846658</v>
      </c>
      <c r="I331" s="38">
        <f t="shared" si="73"/>
        <v>0.3405821104287961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2473060</v>
      </c>
      <c r="O331" s="38">
        <f t="shared" si="77"/>
        <v>0.4561104405997421</v>
      </c>
      <c r="P331" s="33">
        <v>1083527</v>
      </c>
      <c r="Q331" s="33">
        <v>8656467</v>
      </c>
      <c r="R331" s="33">
        <v>8656467</v>
      </c>
      <c r="S331" s="33">
        <v>945515</v>
      </c>
      <c r="T331" s="38">
        <f t="shared" si="78"/>
        <v>0.1092264315222365</v>
      </c>
      <c r="U331" s="38">
        <f t="shared" si="79"/>
        <v>0.70430270773132553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25332526</v>
      </c>
      <c r="E332" s="34">
        <f>SUM(E324:E331)</f>
        <v>25332526</v>
      </c>
      <c r="F332" s="34">
        <f>SUM(F324:F331)</f>
        <v>6280271</v>
      </c>
      <c r="G332" s="39">
        <f t="shared" si="72"/>
        <v>0.24791333481706482</v>
      </c>
      <c r="H332" s="34">
        <f>SUM(H324:H331)</f>
        <v>8419231</v>
      </c>
      <c r="I332" s="39">
        <f t="shared" si="73"/>
        <v>0.33234865721641815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14699502</v>
      </c>
      <c r="O332" s="39">
        <f t="shared" si="77"/>
        <v>0.58026199203348294</v>
      </c>
      <c r="P332" s="34">
        <f>SUM(P324:P331)</f>
        <v>11027105</v>
      </c>
      <c r="Q332" s="34">
        <f>SUM(Q324:Q331)</f>
        <v>30232660</v>
      </c>
      <c r="R332" s="34">
        <f>SUM(R324:R331)</f>
        <v>30232660</v>
      </c>
      <c r="S332" s="34">
        <f>SUM(S324:S331)</f>
        <v>8018837</v>
      </c>
      <c r="T332" s="39">
        <f t="shared" si="78"/>
        <v>0.26523756096883305</v>
      </c>
      <c r="U332" s="39">
        <f t="shared" si="79"/>
        <v>-0.23649670516422938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4032</v>
      </c>
      <c r="E333" s="33">
        <v>4032</v>
      </c>
      <c r="F333" s="33">
        <v>0</v>
      </c>
      <c r="G333" s="38">
        <f t="shared" si="72"/>
        <v>0</v>
      </c>
      <c r="H333" s="33">
        <v>2287</v>
      </c>
      <c r="I333" s="38">
        <f t="shared" si="73"/>
        <v>0.56721230158730163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2287</v>
      </c>
      <c r="O333" s="38">
        <f t="shared" si="77"/>
        <v>0.56721230158730163</v>
      </c>
      <c r="P333" s="33">
        <v>309</v>
      </c>
      <c r="Q333" s="33">
        <v>4032</v>
      </c>
      <c r="R333" s="33">
        <v>4032</v>
      </c>
      <c r="S333" s="33">
        <v>309</v>
      </c>
      <c r="T333" s="38">
        <f t="shared" si="78"/>
        <v>7.6636904761904767E-2</v>
      </c>
      <c r="U333" s="38">
        <f t="shared" si="79"/>
        <v>6.4012944983818771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3500</v>
      </c>
      <c r="E334" s="33">
        <v>3500</v>
      </c>
      <c r="F334" s="33">
        <v>0</v>
      </c>
      <c r="G334" s="38">
        <f t="shared" si="72"/>
        <v>0</v>
      </c>
      <c r="H334" s="33">
        <v>5898</v>
      </c>
      <c r="I334" s="38">
        <f t="shared" si="73"/>
        <v>1.6851428571428571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5898</v>
      </c>
      <c r="O334" s="38">
        <f t="shared" si="77"/>
        <v>1.6851428571428571</v>
      </c>
      <c r="P334" s="33">
        <v>139</v>
      </c>
      <c r="Q334" s="33">
        <v>22000</v>
      </c>
      <c r="R334" s="33">
        <v>22000</v>
      </c>
      <c r="S334" s="33">
        <v>139</v>
      </c>
      <c r="T334" s="38">
        <f t="shared" si="78"/>
        <v>6.3181818181818183E-3</v>
      </c>
      <c r="U334" s="38">
        <f t="shared" si="79"/>
        <v>41.431654676258994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305000</v>
      </c>
      <c r="E335" s="33">
        <v>305000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6296</v>
      </c>
      <c r="Q335" s="33">
        <v>470290</v>
      </c>
      <c r="R335" s="33">
        <v>470290</v>
      </c>
      <c r="S335" s="33">
        <v>2382</v>
      </c>
      <c r="T335" s="38">
        <f t="shared" si="78"/>
        <v>5.0649599183482533E-3</v>
      </c>
      <c r="U335" s="38">
        <f t="shared" si="79"/>
        <v>-1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312532</v>
      </c>
      <c r="E337" s="34">
        <f>SUM(E333:E336)</f>
        <v>312532</v>
      </c>
      <c r="F337" s="34">
        <f>SUM(F333:F336)</f>
        <v>0</v>
      </c>
      <c r="G337" s="39">
        <f t="shared" si="72"/>
        <v>0</v>
      </c>
      <c r="H337" s="34">
        <f>SUM(H333:H336)</f>
        <v>8185</v>
      </c>
      <c r="I337" s="39">
        <f t="shared" si="73"/>
        <v>2.6189318213814906E-2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8185</v>
      </c>
      <c r="O337" s="39">
        <f t="shared" si="77"/>
        <v>2.6189318213814906E-2</v>
      </c>
      <c r="P337" s="34">
        <f>SUM(P333:P336)</f>
        <v>6744</v>
      </c>
      <c r="Q337" s="34">
        <f>SUM(Q333:Q336)</f>
        <v>496322</v>
      </c>
      <c r="R337" s="34">
        <f>SUM(R333:R336)</f>
        <v>496322</v>
      </c>
      <c r="S337" s="34">
        <f>SUM(S333:S336)</f>
        <v>2830</v>
      </c>
      <c r="T337" s="39">
        <f t="shared" si="78"/>
        <v>5.7019434963592186E-3</v>
      </c>
      <c r="U337" s="39">
        <f t="shared" si="79"/>
        <v>0.21367141162514836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148591619</v>
      </c>
      <c r="E338" s="34">
        <f>SUM(E302,E304:E309,E311:E316,E318:E322,E324:E331,E333:E336)</f>
        <v>149892280</v>
      </c>
      <c r="F338" s="34">
        <f>SUM(F302,F304:F309,F311:F316,F318:F322,F324:F331,F333:F336)</f>
        <v>41207472</v>
      </c>
      <c r="G338" s="39">
        <f t="shared" si="72"/>
        <v>0.27732029758690496</v>
      </c>
      <c r="H338" s="34">
        <f>SUM(H302,H304:H309,H311:H316,H318:H322,H324:H331,H333:H336)</f>
        <v>48153203</v>
      </c>
      <c r="I338" s="39">
        <f t="shared" si="73"/>
        <v>0.32406405774473729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89360675</v>
      </c>
      <c r="O338" s="39">
        <f t="shared" si="77"/>
        <v>0.60138435533164225</v>
      </c>
      <c r="P338" s="34">
        <f>SUM(P302,P304:P309,P311:P316,P318:P322,P324:P331,P333:P336)</f>
        <v>56481729</v>
      </c>
      <c r="Q338" s="34">
        <f>SUM(Q302,Q304:Q309,Q311:Q316,Q318:Q322,Q324:Q331,Q333:Q336)</f>
        <v>150746242</v>
      </c>
      <c r="R338" s="34">
        <f>SUM(R302,R304:R309,R311:R316,R318:R322,R324:R331,R333:R336)</f>
        <v>150746242</v>
      </c>
      <c r="S338" s="34">
        <f>SUM(S302,S304:S309,S311:S316,S318:S322,S324:S331,S333:S336)</f>
        <v>42609842</v>
      </c>
      <c r="T338" s="39">
        <f t="shared" si="78"/>
        <v>0.28265939790392919</v>
      </c>
      <c r="U338" s="39">
        <f t="shared" si="79"/>
        <v>-0.14745522397163158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789347789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790898450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141781705</v>
      </c>
      <c r="G339" s="41">
        <f t="shared" si="72"/>
        <v>0.17961880298622082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143067614</v>
      </c>
      <c r="I339" s="41">
        <f t="shared" si="73"/>
        <v>0.18124788083747961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284849319</v>
      </c>
      <c r="O339" s="41">
        <f t="shared" si="77"/>
        <v>0.36086668382370041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214019687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818899149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818899149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150498224</v>
      </c>
      <c r="T339" s="41">
        <f t="shared" si="78"/>
        <v>0.18378114592472242</v>
      </c>
      <c r="U339" s="41">
        <f t="shared" si="79"/>
        <v>-0.33152124458531707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5" max="16383" man="1"/>
    <brk id="103" max="16383" man="1"/>
    <brk id="170" max="16383" man="1"/>
    <brk id="231" max="16383" man="1"/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50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206644752</v>
      </c>
      <c r="E8" s="33">
        <v>206644752</v>
      </c>
      <c r="F8" s="33">
        <v>47746826</v>
      </c>
      <c r="G8" s="38">
        <f>IF(($D8       =0),0,($F8       /$D8       ))</f>
        <v>0.23105753007460841</v>
      </c>
      <c r="H8" s="33">
        <v>44061746</v>
      </c>
      <c r="I8" s="38">
        <f>IF(($D8       =0),0,($H8       /$D8       ))</f>
        <v>0.21322460683637395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91808572</v>
      </c>
      <c r="O8" s="38">
        <f>IF(($D8       =0),0,($N8       /$D8       ))</f>
        <v>0.44428213691098239</v>
      </c>
      <c r="P8" s="33">
        <v>102339442</v>
      </c>
      <c r="Q8" s="33">
        <v>190903755</v>
      </c>
      <c r="R8" s="33">
        <v>190903755</v>
      </c>
      <c r="S8" s="33">
        <v>51902933</v>
      </c>
      <c r="T8" s="38">
        <f>IF(($Q8       =0),0,($S8       /$Q8       ))</f>
        <v>0.27188010523941764</v>
      </c>
      <c r="U8" s="38">
        <f>IF(($P8       =0),0,(($H8       /$P8       )-1))</f>
        <v>-0.56945489306068331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700738190</v>
      </c>
      <c r="E9" s="33">
        <v>700738190</v>
      </c>
      <c r="F9" s="33">
        <v>213785213</v>
      </c>
      <c r="G9" s="38">
        <f>IF(($D9       =0),0,($F9       /$D9       ))</f>
        <v>0.30508571682099989</v>
      </c>
      <c r="H9" s="33">
        <v>803634</v>
      </c>
      <c r="I9" s="38">
        <f>IF(($D9       =0),0,($H9       /$D9       ))</f>
        <v>1.1468391639964707E-3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214588847</v>
      </c>
      <c r="O9" s="38">
        <f>IF(($D9       =0),0,($N9       /$D9       ))</f>
        <v>0.30623255598499632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907382942</v>
      </c>
      <c r="E10" s="34">
        <f>SUM(E8:E9)</f>
        <v>907382942</v>
      </c>
      <c r="F10" s="34">
        <f>SUM(F8:F9)</f>
        <v>261532039</v>
      </c>
      <c r="G10" s="39">
        <f t="shared" ref="G10:G54" si="0">IF(($D10      =0),0,($F10      /$D10      ))</f>
        <v>0.28822675288952038</v>
      </c>
      <c r="H10" s="34">
        <f>SUM(H8:H9)</f>
        <v>44865380</v>
      </c>
      <c r="I10" s="39">
        <f t="shared" ref="I10:I54" si="1">IF(($D10      =0),0,($H10      /$D10      ))</f>
        <v>4.944481312499701E-2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306397419</v>
      </c>
      <c r="O10" s="39">
        <f t="shared" ref="O10:O54" si="5">IF(($D10      =0),0,($N10      /$D10      ))</f>
        <v>0.33767156601451737</v>
      </c>
      <c r="P10" s="34">
        <f>SUM(P8:P9)</f>
        <v>102339442</v>
      </c>
      <c r="Q10" s="34">
        <f>SUM(Q8:Q9)</f>
        <v>190903755</v>
      </c>
      <c r="R10" s="34">
        <f>SUM(R8:R9)</f>
        <v>190903755</v>
      </c>
      <c r="S10" s="34">
        <f>SUM(S8:S9)</f>
        <v>51902933</v>
      </c>
      <c r="T10" s="39">
        <f t="shared" ref="T10:T54" si="6">IF(($Q10      =0),0,($S10      /$Q10      ))</f>
        <v>0.27188010523941764</v>
      </c>
      <c r="U10" s="39">
        <f t="shared" ref="U10:U54" si="7">IF(($P10      =0),0,(($H10      /$P10      )-1))</f>
        <v>-0.56160226083702902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2147744</v>
      </c>
      <c r="E11" s="33">
        <v>2147744</v>
      </c>
      <c r="F11" s="33">
        <v>73558</v>
      </c>
      <c r="G11" s="38">
        <f t="shared" si="0"/>
        <v>3.4248960769998657E-2</v>
      </c>
      <c r="H11" s="33">
        <v>381219</v>
      </c>
      <c r="I11" s="38">
        <f t="shared" si="1"/>
        <v>0.17749741123709342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454777</v>
      </c>
      <c r="O11" s="38">
        <f t="shared" si="5"/>
        <v>0.21174637200709209</v>
      </c>
      <c r="P11" s="33">
        <v>78718</v>
      </c>
      <c r="Q11" s="33">
        <v>2265527</v>
      </c>
      <c r="R11" s="33">
        <v>2265527</v>
      </c>
      <c r="S11" s="33">
        <v>51436</v>
      </c>
      <c r="T11" s="38">
        <f t="shared" si="6"/>
        <v>2.2703768262307182E-2</v>
      </c>
      <c r="U11" s="38">
        <f t="shared" si="7"/>
        <v>3.8428440763230771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52500</v>
      </c>
      <c r="E12" s="33">
        <v>52500</v>
      </c>
      <c r="F12" s="33">
        <v>3109</v>
      </c>
      <c r="G12" s="38">
        <f t="shared" si="0"/>
        <v>5.9219047619047616E-2</v>
      </c>
      <c r="H12" s="33">
        <v>3932</v>
      </c>
      <c r="I12" s="38">
        <f t="shared" si="1"/>
        <v>7.4895238095238098E-2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7041</v>
      </c>
      <c r="O12" s="38">
        <f t="shared" si="5"/>
        <v>0.13411428571428571</v>
      </c>
      <c r="P12" s="33">
        <v>1021616</v>
      </c>
      <c r="Q12" s="33">
        <v>52500</v>
      </c>
      <c r="R12" s="33">
        <v>52500</v>
      </c>
      <c r="S12" s="33">
        <v>158739</v>
      </c>
      <c r="T12" s="38">
        <f t="shared" si="6"/>
        <v>3.0236000000000001</v>
      </c>
      <c r="U12" s="38">
        <f t="shared" si="7"/>
        <v>-0.99615119575261157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1326792</v>
      </c>
      <c r="E13" s="33">
        <v>1326792</v>
      </c>
      <c r="F13" s="33">
        <v>-1870</v>
      </c>
      <c r="G13" s="38">
        <f t="shared" si="0"/>
        <v>-1.4094145879685739E-3</v>
      </c>
      <c r="H13" s="33">
        <v>4805</v>
      </c>
      <c r="I13" s="38">
        <f t="shared" si="1"/>
        <v>3.6215171632026722E-3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2935</v>
      </c>
      <c r="O13" s="38">
        <f t="shared" si="5"/>
        <v>2.2121025752340983E-3</v>
      </c>
      <c r="P13" s="33">
        <v>8964</v>
      </c>
      <c r="Q13" s="33">
        <v>2095580</v>
      </c>
      <c r="R13" s="33">
        <v>2095580</v>
      </c>
      <c r="S13" s="33">
        <v>3819</v>
      </c>
      <c r="T13" s="38">
        <f t="shared" si="6"/>
        <v>1.8224071617404252E-3</v>
      </c>
      <c r="U13" s="38">
        <f t="shared" si="7"/>
        <v>-0.46396697902721995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41222</v>
      </c>
      <c r="E14" s="33">
        <v>41222</v>
      </c>
      <c r="F14" s="33">
        <v>18372</v>
      </c>
      <c r="G14" s="38">
        <f t="shared" si="0"/>
        <v>0.44568434331182377</v>
      </c>
      <c r="H14" s="33">
        <v>732237</v>
      </c>
      <c r="I14" s="38">
        <f t="shared" si="1"/>
        <v>17.763257483867836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750609</v>
      </c>
      <c r="O14" s="38">
        <f t="shared" si="5"/>
        <v>18.208941827179661</v>
      </c>
      <c r="P14" s="33">
        <v>42874</v>
      </c>
      <c r="Q14" s="33">
        <v>39073</v>
      </c>
      <c r="R14" s="33">
        <v>39073</v>
      </c>
      <c r="S14" s="33">
        <v>40290</v>
      </c>
      <c r="T14" s="38">
        <f t="shared" si="6"/>
        <v>1.0311468277327054</v>
      </c>
      <c r="U14" s="38">
        <f t="shared" si="7"/>
        <v>16.078812333815367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7172403</v>
      </c>
      <c r="E15" s="33">
        <v>7172403</v>
      </c>
      <c r="F15" s="33">
        <v>4231</v>
      </c>
      <c r="G15" s="38">
        <f t="shared" si="0"/>
        <v>5.8989992614748505E-4</v>
      </c>
      <c r="H15" s="33">
        <v>4120</v>
      </c>
      <c r="I15" s="38">
        <f t="shared" si="1"/>
        <v>5.7442394132064243E-4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8351</v>
      </c>
      <c r="O15" s="38">
        <f t="shared" si="5"/>
        <v>1.1643238674681276E-3</v>
      </c>
      <c r="P15" s="33">
        <v>1962271</v>
      </c>
      <c r="Q15" s="33">
        <v>12697805</v>
      </c>
      <c r="R15" s="33">
        <v>12697805</v>
      </c>
      <c r="S15" s="33">
        <v>839815</v>
      </c>
      <c r="T15" s="38">
        <f t="shared" si="6"/>
        <v>6.6138596395203739E-2</v>
      </c>
      <c r="U15" s="38">
        <f t="shared" si="7"/>
        <v>-0.99790039194382429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21008</v>
      </c>
      <c r="E16" s="33">
        <v>21008</v>
      </c>
      <c r="F16" s="33">
        <v>3653</v>
      </c>
      <c r="G16" s="38">
        <f t="shared" si="0"/>
        <v>0.17388613861386137</v>
      </c>
      <c r="H16" s="33">
        <v>1873</v>
      </c>
      <c r="I16" s="38">
        <f t="shared" si="1"/>
        <v>8.915651180502665E-2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5526</v>
      </c>
      <c r="O16" s="38">
        <f t="shared" si="5"/>
        <v>0.26304265041888802</v>
      </c>
      <c r="P16" s="33">
        <v>4647</v>
      </c>
      <c r="Q16" s="33">
        <v>20181</v>
      </c>
      <c r="R16" s="33">
        <v>20181</v>
      </c>
      <c r="S16" s="33">
        <v>2299</v>
      </c>
      <c r="T16" s="38">
        <f t="shared" si="6"/>
        <v>0.1139190327535801</v>
      </c>
      <c r="U16" s="38">
        <f t="shared" si="7"/>
        <v>-0.59694426511728005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1870731</v>
      </c>
      <c r="E17" s="33">
        <v>1870731</v>
      </c>
      <c r="F17" s="33">
        <v>208745</v>
      </c>
      <c r="G17" s="38">
        <f t="shared" si="0"/>
        <v>0.11158472276345451</v>
      </c>
      <c r="H17" s="33">
        <v>467647</v>
      </c>
      <c r="I17" s="38">
        <f t="shared" si="1"/>
        <v>0.24998088982328298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676392</v>
      </c>
      <c r="O17" s="38">
        <f t="shared" si="5"/>
        <v>0.36156561258673747</v>
      </c>
      <c r="P17" s="33">
        <v>972262</v>
      </c>
      <c r="Q17" s="33">
        <v>20969841</v>
      </c>
      <c r="R17" s="33">
        <v>20969841</v>
      </c>
      <c r="S17" s="33">
        <v>581174</v>
      </c>
      <c r="T17" s="38">
        <f t="shared" si="6"/>
        <v>2.7714754727992452E-2</v>
      </c>
      <c r="U17" s="38">
        <f t="shared" si="7"/>
        <v>-0.51901133645046293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12632400</v>
      </c>
      <c r="E19" s="34">
        <f>SUM(E11:E18)</f>
        <v>12632400</v>
      </c>
      <c r="F19" s="34">
        <f>SUM(F11:F18)</f>
        <v>309798</v>
      </c>
      <c r="G19" s="39">
        <f t="shared" si="0"/>
        <v>2.4524080934739241E-2</v>
      </c>
      <c r="H19" s="34">
        <f>SUM(H11:H18)</f>
        <v>1595833</v>
      </c>
      <c r="I19" s="39">
        <f t="shared" si="1"/>
        <v>0.12632856780975904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1905631</v>
      </c>
      <c r="O19" s="39">
        <f t="shared" si="5"/>
        <v>0.15085264874449827</v>
      </c>
      <c r="P19" s="34">
        <f>SUM(P11:P18)</f>
        <v>4091352</v>
      </c>
      <c r="Q19" s="34">
        <f>SUM(Q11:Q18)</f>
        <v>38140507</v>
      </c>
      <c r="R19" s="34">
        <f>SUM(R11:R18)</f>
        <v>38140507</v>
      </c>
      <c r="S19" s="34">
        <f>SUM(S11:S18)</f>
        <v>1677572</v>
      </c>
      <c r="T19" s="39">
        <f t="shared" si="6"/>
        <v>4.3983998429805875E-2</v>
      </c>
      <c r="U19" s="39">
        <f t="shared" si="7"/>
        <v>-0.60994971833271738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650000</v>
      </c>
      <c r="E20" s="33">
        <v>650000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1490877</v>
      </c>
      <c r="Q20" s="33">
        <v>1650000</v>
      </c>
      <c r="R20" s="33">
        <v>1650000</v>
      </c>
      <c r="S20" s="33">
        <v>1490877</v>
      </c>
      <c r="T20" s="38">
        <f t="shared" si="6"/>
        <v>0.90356181818181813</v>
      </c>
      <c r="U20" s="38">
        <f t="shared" si="7"/>
        <v>-1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72</v>
      </c>
      <c r="E21" s="33">
        <v>72</v>
      </c>
      <c r="F21" s="33">
        <v>273864</v>
      </c>
      <c r="G21" s="38">
        <f t="shared" si="0"/>
        <v>3803.6666666666665</v>
      </c>
      <c r="H21" s="33">
        <v>173071</v>
      </c>
      <c r="I21" s="38">
        <f t="shared" si="1"/>
        <v>2403.7638888888887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446935</v>
      </c>
      <c r="O21" s="38">
        <f t="shared" si="5"/>
        <v>6207.4305555555557</v>
      </c>
      <c r="P21" s="33">
        <v>401618</v>
      </c>
      <c r="Q21" s="33">
        <v>0</v>
      </c>
      <c r="R21" s="33">
        <v>0</v>
      </c>
      <c r="S21" s="33">
        <v>339614</v>
      </c>
      <c r="T21" s="38">
        <f t="shared" si="6"/>
        <v>0</v>
      </c>
      <c r="U21" s="38">
        <f t="shared" si="7"/>
        <v>-0.56906562952855699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1470000</v>
      </c>
      <c r="E22" s="33">
        <v>1470000</v>
      </c>
      <c r="F22" s="33">
        <v>62817</v>
      </c>
      <c r="G22" s="38">
        <f t="shared" si="0"/>
        <v>4.2732653061224493E-2</v>
      </c>
      <c r="H22" s="33">
        <v>99830</v>
      </c>
      <c r="I22" s="38">
        <f t="shared" si="1"/>
        <v>6.7911564625850337E-2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162647</v>
      </c>
      <c r="O22" s="38">
        <f t="shared" si="5"/>
        <v>0.11064421768707483</v>
      </c>
      <c r="P22" s="33">
        <v>0</v>
      </c>
      <c r="Q22" s="33">
        <v>2300000</v>
      </c>
      <c r="R22" s="33">
        <v>2300000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4657239</v>
      </c>
      <c r="E23" s="33">
        <v>4657239</v>
      </c>
      <c r="F23" s="33">
        <v>2295646</v>
      </c>
      <c r="G23" s="38">
        <f t="shared" si="0"/>
        <v>0.49291994677533191</v>
      </c>
      <c r="H23" s="33">
        <v>2291873</v>
      </c>
      <c r="I23" s="38">
        <f t="shared" si="1"/>
        <v>0.49210981012569893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4587519</v>
      </c>
      <c r="O23" s="38">
        <f t="shared" si="5"/>
        <v>0.9850297569010309</v>
      </c>
      <c r="P23" s="33">
        <v>0</v>
      </c>
      <c r="Q23" s="33">
        <v>5000</v>
      </c>
      <c r="R23" s="33">
        <v>5000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10000</v>
      </c>
      <c r="E24" s="33">
        <v>10000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10000</v>
      </c>
      <c r="R24" s="33">
        <v>10000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23165666</v>
      </c>
      <c r="E25" s="33">
        <v>23165666</v>
      </c>
      <c r="F25" s="33">
        <v>29450</v>
      </c>
      <c r="G25" s="38">
        <f t="shared" si="0"/>
        <v>1.2712779334727523E-3</v>
      </c>
      <c r="H25" s="33">
        <v>25554</v>
      </c>
      <c r="I25" s="38">
        <f t="shared" si="1"/>
        <v>1.1030980071973756E-3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55004</v>
      </c>
      <c r="O25" s="38">
        <f t="shared" si="5"/>
        <v>2.3743759406701279E-3</v>
      </c>
      <c r="P25" s="33">
        <v>0</v>
      </c>
      <c r="Q25" s="33">
        <v>21885585</v>
      </c>
      <c r="R25" s="33">
        <v>21885585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8905644</v>
      </c>
      <c r="E26" s="33">
        <v>8905644</v>
      </c>
      <c r="F26" s="33">
        <v>1402543</v>
      </c>
      <c r="G26" s="38">
        <f t="shared" si="0"/>
        <v>0.15748922817934335</v>
      </c>
      <c r="H26" s="33">
        <v>1601703</v>
      </c>
      <c r="I26" s="38">
        <f t="shared" si="1"/>
        <v>0.17985257438990376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3004246</v>
      </c>
      <c r="O26" s="38">
        <f t="shared" si="5"/>
        <v>0.33734180256924712</v>
      </c>
      <c r="P26" s="33">
        <v>537783</v>
      </c>
      <c r="Q26" s="33">
        <v>7737996</v>
      </c>
      <c r="R26" s="33">
        <v>7737996</v>
      </c>
      <c r="S26" s="33">
        <v>163754</v>
      </c>
      <c r="T26" s="38">
        <f t="shared" si="6"/>
        <v>2.1162326783317024E-2</v>
      </c>
      <c r="U26" s="38">
        <f t="shared" si="7"/>
        <v>1.978344425167772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38858621</v>
      </c>
      <c r="E27" s="34">
        <f>SUM(E20:E26)</f>
        <v>38858621</v>
      </c>
      <c r="F27" s="34">
        <f>SUM(F20:F26)</f>
        <v>4064320</v>
      </c>
      <c r="G27" s="39">
        <f t="shared" si="0"/>
        <v>0.10459249184370181</v>
      </c>
      <c r="H27" s="34">
        <f>SUM(H20:H26)</f>
        <v>4192031</v>
      </c>
      <c r="I27" s="39">
        <f t="shared" si="1"/>
        <v>0.10787904696875372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8256351</v>
      </c>
      <c r="O27" s="39">
        <f t="shared" si="5"/>
        <v>0.21247153881245553</v>
      </c>
      <c r="P27" s="34">
        <f>SUM(P20:P26)</f>
        <v>2430278</v>
      </c>
      <c r="Q27" s="34">
        <f>SUM(Q20:Q26)</f>
        <v>33588581</v>
      </c>
      <c r="R27" s="34">
        <f>SUM(R20:R26)</f>
        <v>33588581</v>
      </c>
      <c r="S27" s="34">
        <f>SUM(S20:S26)</f>
        <v>1994245</v>
      </c>
      <c r="T27" s="39">
        <f t="shared" si="6"/>
        <v>5.9372707647280483E-2</v>
      </c>
      <c r="U27" s="39">
        <f t="shared" si="7"/>
        <v>0.72491830152764414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4836810</v>
      </c>
      <c r="E28" s="33">
        <v>4836810</v>
      </c>
      <c r="F28" s="33">
        <v>513469</v>
      </c>
      <c r="G28" s="38">
        <f t="shared" si="0"/>
        <v>0.10615860453480704</v>
      </c>
      <c r="H28" s="33">
        <v>550132</v>
      </c>
      <c r="I28" s="38">
        <f t="shared" si="1"/>
        <v>0.11373860044119988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1063601</v>
      </c>
      <c r="O28" s="38">
        <f t="shared" si="5"/>
        <v>0.21989720497600693</v>
      </c>
      <c r="P28" s="33">
        <v>1790486</v>
      </c>
      <c r="Q28" s="33">
        <v>7455266</v>
      </c>
      <c r="R28" s="33">
        <v>7455266</v>
      </c>
      <c r="S28" s="33">
        <v>765364</v>
      </c>
      <c r="T28" s="38">
        <f t="shared" si="6"/>
        <v>0.10266085743956017</v>
      </c>
      <c r="U28" s="38">
        <f t="shared" si="7"/>
        <v>-0.69274710888552049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343530</v>
      </c>
      <c r="E29" s="33">
        <v>343530</v>
      </c>
      <c r="F29" s="33">
        <v>0</v>
      </c>
      <c r="G29" s="38">
        <f t="shared" si="0"/>
        <v>0</v>
      </c>
      <c r="H29" s="33">
        <v>478</v>
      </c>
      <c r="I29" s="38">
        <f t="shared" si="1"/>
        <v>1.3914359735685384E-3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478</v>
      </c>
      <c r="O29" s="38">
        <f t="shared" si="5"/>
        <v>1.3914359735685384E-3</v>
      </c>
      <c r="P29" s="33">
        <v>12250</v>
      </c>
      <c r="Q29" s="33">
        <v>530000</v>
      </c>
      <c r="R29" s="33">
        <v>530000</v>
      </c>
      <c r="S29" s="33">
        <v>10850</v>
      </c>
      <c r="T29" s="38">
        <f t="shared" si="6"/>
        <v>2.0471698113207547E-2</v>
      </c>
      <c r="U29" s="38">
        <f t="shared" si="7"/>
        <v>-0.96097959183673465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614207</v>
      </c>
      <c r="E30" s="33">
        <v>614207</v>
      </c>
      <c r="F30" s="33">
        <v>262551</v>
      </c>
      <c r="G30" s="38">
        <f t="shared" si="0"/>
        <v>0.42746337960980579</v>
      </c>
      <c r="H30" s="33">
        <v>134771</v>
      </c>
      <c r="I30" s="38">
        <f t="shared" si="1"/>
        <v>0.21942276789421156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397322</v>
      </c>
      <c r="O30" s="38">
        <f t="shared" si="5"/>
        <v>0.64688614750401741</v>
      </c>
      <c r="P30" s="33">
        <v>489999</v>
      </c>
      <c r="Q30" s="33">
        <v>1090648</v>
      </c>
      <c r="R30" s="33">
        <v>1090648</v>
      </c>
      <c r="S30" s="33">
        <v>257615</v>
      </c>
      <c r="T30" s="38">
        <f t="shared" si="6"/>
        <v>0.23620361473179247</v>
      </c>
      <c r="U30" s="38">
        <f t="shared" si="7"/>
        <v>-0.72495658154404397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10700000</v>
      </c>
      <c r="E31" s="33">
        <v>10700000</v>
      </c>
      <c r="F31" s="33">
        <v>729618</v>
      </c>
      <c r="G31" s="38">
        <f t="shared" si="0"/>
        <v>6.8188598130841119E-2</v>
      </c>
      <c r="H31" s="33">
        <v>485089</v>
      </c>
      <c r="I31" s="38">
        <f t="shared" si="1"/>
        <v>4.5335420560747665E-2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1214707</v>
      </c>
      <c r="O31" s="38">
        <f t="shared" si="5"/>
        <v>0.11352401869158879</v>
      </c>
      <c r="P31" s="33">
        <v>2023133</v>
      </c>
      <c r="Q31" s="33">
        <v>4500000</v>
      </c>
      <c r="R31" s="33">
        <v>4500000</v>
      </c>
      <c r="S31" s="33">
        <v>896729</v>
      </c>
      <c r="T31" s="38">
        <f t="shared" si="6"/>
        <v>0.19927311111111112</v>
      </c>
      <c r="U31" s="38">
        <f t="shared" si="7"/>
        <v>-0.76022881342946802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2645126</v>
      </c>
      <c r="E32" s="33">
        <v>2645126</v>
      </c>
      <c r="F32" s="33">
        <v>541581</v>
      </c>
      <c r="G32" s="38">
        <f t="shared" si="0"/>
        <v>0.20474676820688315</v>
      </c>
      <c r="H32" s="33">
        <v>338354</v>
      </c>
      <c r="I32" s="38">
        <f t="shared" si="1"/>
        <v>0.12791602366012053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879935</v>
      </c>
      <c r="O32" s="38">
        <f t="shared" si="5"/>
        <v>0.3326627918670037</v>
      </c>
      <c r="P32" s="33">
        <v>580303</v>
      </c>
      <c r="Q32" s="33">
        <v>2543331</v>
      </c>
      <c r="R32" s="33">
        <v>2543331</v>
      </c>
      <c r="S32" s="33">
        <v>329330</v>
      </c>
      <c r="T32" s="38">
        <f t="shared" si="6"/>
        <v>0.12948766794412525</v>
      </c>
      <c r="U32" s="38">
        <f t="shared" si="7"/>
        <v>-0.41693563534911937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9956298</v>
      </c>
      <c r="E33" s="33">
        <v>9956298</v>
      </c>
      <c r="F33" s="33">
        <v>2012068</v>
      </c>
      <c r="G33" s="38">
        <f t="shared" si="0"/>
        <v>0.20208997360263825</v>
      </c>
      <c r="H33" s="33">
        <v>1766947</v>
      </c>
      <c r="I33" s="38">
        <f t="shared" si="1"/>
        <v>0.17747028062036713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3779015</v>
      </c>
      <c r="O33" s="38">
        <f t="shared" si="5"/>
        <v>0.37956025422300538</v>
      </c>
      <c r="P33" s="33">
        <v>3812518</v>
      </c>
      <c r="Q33" s="33">
        <v>17075231</v>
      </c>
      <c r="R33" s="33">
        <v>17075231</v>
      </c>
      <c r="S33" s="33">
        <v>1859269</v>
      </c>
      <c r="T33" s="38">
        <f t="shared" si="6"/>
        <v>0.10888690173503363</v>
      </c>
      <c r="U33" s="38">
        <f t="shared" si="7"/>
        <v>-0.53654067993908483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29095971</v>
      </c>
      <c r="E35" s="34">
        <f>SUM(E28:E34)</f>
        <v>29095971</v>
      </c>
      <c r="F35" s="34">
        <f>SUM(F28:F34)</f>
        <v>4059287</v>
      </c>
      <c r="G35" s="39">
        <f t="shared" si="0"/>
        <v>0.13951371480264399</v>
      </c>
      <c r="H35" s="34">
        <f>SUM(H28:H34)</f>
        <v>3275771</v>
      </c>
      <c r="I35" s="39">
        <f t="shared" si="1"/>
        <v>0.11258503797656383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7335058</v>
      </c>
      <c r="O35" s="39">
        <f t="shared" si="5"/>
        <v>0.25209875277920779</v>
      </c>
      <c r="P35" s="34">
        <f>SUM(P28:P34)</f>
        <v>8708689</v>
      </c>
      <c r="Q35" s="34">
        <f>SUM(Q28:Q34)</f>
        <v>33194476</v>
      </c>
      <c r="R35" s="34">
        <f>SUM(R28:R34)</f>
        <v>33194476</v>
      </c>
      <c r="S35" s="34">
        <f>SUM(S28:S34)</f>
        <v>4119157</v>
      </c>
      <c r="T35" s="39">
        <f t="shared" si="6"/>
        <v>0.12409164103087514</v>
      </c>
      <c r="U35" s="39">
        <f t="shared" si="7"/>
        <v>-0.62385027183770148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2989119</v>
      </c>
      <c r="E36" s="33">
        <v>2989119</v>
      </c>
      <c r="F36" s="33">
        <v>1016014</v>
      </c>
      <c r="G36" s="38">
        <f t="shared" si="0"/>
        <v>0.33990416574248133</v>
      </c>
      <c r="H36" s="33">
        <v>699451</v>
      </c>
      <c r="I36" s="38">
        <f t="shared" si="1"/>
        <v>0.23399904787999407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1715465</v>
      </c>
      <c r="O36" s="38">
        <f t="shared" si="5"/>
        <v>0.57390321362247543</v>
      </c>
      <c r="P36" s="33">
        <v>8522900</v>
      </c>
      <c r="Q36" s="33">
        <v>2876919</v>
      </c>
      <c r="R36" s="33">
        <v>2876919</v>
      </c>
      <c r="S36" s="33">
        <v>4783417</v>
      </c>
      <c r="T36" s="38">
        <f t="shared" si="6"/>
        <v>1.6626874096907143</v>
      </c>
      <c r="U36" s="38">
        <f t="shared" si="7"/>
        <v>-0.91793274589634988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2775354</v>
      </c>
      <c r="E37" s="33">
        <v>2775354</v>
      </c>
      <c r="F37" s="33">
        <v>1927186</v>
      </c>
      <c r="G37" s="38">
        <f t="shared" si="0"/>
        <v>0.69439285943342721</v>
      </c>
      <c r="H37" s="33">
        <v>1666509</v>
      </c>
      <c r="I37" s="38">
        <f t="shared" si="1"/>
        <v>0.6004671836457619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3593695</v>
      </c>
      <c r="O37" s="38">
        <f t="shared" si="5"/>
        <v>1.2948600430791892</v>
      </c>
      <c r="P37" s="33">
        <v>893167</v>
      </c>
      <c r="Q37" s="33">
        <v>2798582</v>
      </c>
      <c r="R37" s="33">
        <v>2798582</v>
      </c>
      <c r="S37" s="33">
        <v>567785</v>
      </c>
      <c r="T37" s="38">
        <f t="shared" si="6"/>
        <v>0.20288310294284748</v>
      </c>
      <c r="U37" s="38">
        <f t="shared" si="7"/>
        <v>0.86584255799867216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7107222</v>
      </c>
      <c r="E38" s="33">
        <v>7107222</v>
      </c>
      <c r="F38" s="33">
        <v>3417171</v>
      </c>
      <c r="G38" s="38">
        <f t="shared" si="0"/>
        <v>0.48080262583608618</v>
      </c>
      <c r="H38" s="33">
        <v>3393982</v>
      </c>
      <c r="I38" s="38">
        <f t="shared" si="1"/>
        <v>0.47753988829953531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6811153</v>
      </c>
      <c r="O38" s="38">
        <f t="shared" si="5"/>
        <v>0.95834251413562144</v>
      </c>
      <c r="P38" s="33">
        <v>1552644</v>
      </c>
      <c r="Q38" s="33">
        <v>4845386</v>
      </c>
      <c r="R38" s="33">
        <v>4845386</v>
      </c>
      <c r="S38" s="33">
        <v>935636</v>
      </c>
      <c r="T38" s="38">
        <f t="shared" si="6"/>
        <v>0.19309834139117091</v>
      </c>
      <c r="U38" s="38">
        <f t="shared" si="7"/>
        <v>1.1859370209784084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4000000</v>
      </c>
      <c r="R39" s="33">
        <v>4000000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12871695</v>
      </c>
      <c r="E40" s="34">
        <f>SUM(E36:E39)</f>
        <v>12871695</v>
      </c>
      <c r="F40" s="34">
        <f>SUM(F36:F39)</f>
        <v>6360371</v>
      </c>
      <c r="G40" s="39">
        <f t="shared" si="0"/>
        <v>0.49413624235192022</v>
      </c>
      <c r="H40" s="34">
        <f>SUM(H36:H39)</f>
        <v>5759942</v>
      </c>
      <c r="I40" s="39">
        <f t="shared" si="1"/>
        <v>0.44748900591569329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12120313</v>
      </c>
      <c r="O40" s="39">
        <f t="shared" si="5"/>
        <v>0.94162524826761351</v>
      </c>
      <c r="P40" s="34">
        <f>SUM(P36:P39)</f>
        <v>10968711</v>
      </c>
      <c r="Q40" s="34">
        <f>SUM(Q36:Q39)</f>
        <v>14520887</v>
      </c>
      <c r="R40" s="34">
        <f>SUM(R36:R39)</f>
        <v>14520887</v>
      </c>
      <c r="S40" s="34">
        <f>SUM(S36:S39)</f>
        <v>6286838</v>
      </c>
      <c r="T40" s="39">
        <f t="shared" si="6"/>
        <v>0.43295137549104268</v>
      </c>
      <c r="U40" s="39">
        <f t="shared" si="7"/>
        <v>-0.47487521551073775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6410248</v>
      </c>
      <c r="E43" s="33">
        <v>6410248</v>
      </c>
      <c r="F43" s="33">
        <v>2149394</v>
      </c>
      <c r="G43" s="38">
        <f t="shared" si="0"/>
        <v>0.33530590392134596</v>
      </c>
      <c r="H43" s="33">
        <v>1102879</v>
      </c>
      <c r="I43" s="38">
        <f t="shared" si="1"/>
        <v>0.17204934972874683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3252273</v>
      </c>
      <c r="O43" s="38">
        <f t="shared" si="5"/>
        <v>0.50735525365009282</v>
      </c>
      <c r="P43" s="33">
        <v>14146647</v>
      </c>
      <c r="Q43" s="33">
        <v>461456</v>
      </c>
      <c r="R43" s="33">
        <v>461456</v>
      </c>
      <c r="S43" s="33">
        <v>13225262</v>
      </c>
      <c r="T43" s="38">
        <f t="shared" si="6"/>
        <v>28.659854894074407</v>
      </c>
      <c r="U43" s="38">
        <f t="shared" si="7"/>
        <v>-0.92203954760446061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3631358</v>
      </c>
      <c r="E44" s="33">
        <v>3631358</v>
      </c>
      <c r="F44" s="33">
        <v>11830958</v>
      </c>
      <c r="G44" s="38">
        <f t="shared" si="0"/>
        <v>3.257998247487579</v>
      </c>
      <c r="H44" s="33">
        <v>9486339</v>
      </c>
      <c r="I44" s="38">
        <f t="shared" si="1"/>
        <v>2.6123392405816226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21317297</v>
      </c>
      <c r="O44" s="38">
        <f t="shared" si="5"/>
        <v>5.8703374880692021</v>
      </c>
      <c r="P44" s="33">
        <v>28388903</v>
      </c>
      <c r="Q44" s="33">
        <v>3220962</v>
      </c>
      <c r="R44" s="33">
        <v>3220962</v>
      </c>
      <c r="S44" s="33">
        <v>14144279</v>
      </c>
      <c r="T44" s="38">
        <f t="shared" si="6"/>
        <v>4.3913212884846207</v>
      </c>
      <c r="U44" s="38">
        <f t="shared" si="7"/>
        <v>-0.66584341071579978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17592385</v>
      </c>
      <c r="E45" s="33">
        <v>17592385</v>
      </c>
      <c r="F45" s="33">
        <v>8319485</v>
      </c>
      <c r="G45" s="38">
        <f t="shared" si="0"/>
        <v>0.47290262235620695</v>
      </c>
      <c r="H45" s="33">
        <v>533961</v>
      </c>
      <c r="I45" s="38">
        <f t="shared" si="1"/>
        <v>3.0351825519962187E-2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8853446</v>
      </c>
      <c r="O45" s="38">
        <f t="shared" si="5"/>
        <v>0.50325444787616913</v>
      </c>
      <c r="P45" s="33">
        <v>1994749</v>
      </c>
      <c r="Q45" s="33">
        <v>16156316</v>
      </c>
      <c r="R45" s="33">
        <v>16156316</v>
      </c>
      <c r="S45" s="33">
        <v>-8061326</v>
      </c>
      <c r="T45" s="38">
        <f t="shared" si="6"/>
        <v>-0.49895817833719025</v>
      </c>
      <c r="U45" s="38">
        <f t="shared" si="7"/>
        <v>-0.73231669748925809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30797240</v>
      </c>
      <c r="E46" s="33">
        <v>30797240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34942611</v>
      </c>
      <c r="R46" s="33">
        <v>34942611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58431231</v>
      </c>
      <c r="E47" s="34">
        <f>SUM(E41:E46)</f>
        <v>58431231</v>
      </c>
      <c r="F47" s="34">
        <f>SUM(F41:F46)</f>
        <v>22299837</v>
      </c>
      <c r="G47" s="39">
        <f t="shared" si="0"/>
        <v>0.38164243022708183</v>
      </c>
      <c r="H47" s="34">
        <f>SUM(H41:H46)</f>
        <v>11123179</v>
      </c>
      <c r="I47" s="39">
        <f t="shared" si="1"/>
        <v>0.19036359168951961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33423016</v>
      </c>
      <c r="O47" s="39">
        <f t="shared" si="5"/>
        <v>0.57200602191660144</v>
      </c>
      <c r="P47" s="34">
        <f>SUM(P41:P46)</f>
        <v>44530299</v>
      </c>
      <c r="Q47" s="34">
        <f>SUM(Q41:Q46)</f>
        <v>54781345</v>
      </c>
      <c r="R47" s="34">
        <f>SUM(R41:R46)</f>
        <v>54781345</v>
      </c>
      <c r="S47" s="34">
        <f>SUM(S41:S46)</f>
        <v>19308215</v>
      </c>
      <c r="T47" s="39">
        <f t="shared" si="6"/>
        <v>0.35245967400033718</v>
      </c>
      <c r="U47" s="39">
        <f t="shared" si="7"/>
        <v>-0.75021099678670478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6239280</v>
      </c>
      <c r="E48" s="33">
        <v>6239280</v>
      </c>
      <c r="F48" s="33">
        <v>835923</v>
      </c>
      <c r="G48" s="38">
        <f t="shared" si="0"/>
        <v>0.13397747817055813</v>
      </c>
      <c r="H48" s="33">
        <v>1724016</v>
      </c>
      <c r="I48" s="38">
        <f t="shared" si="1"/>
        <v>0.27631649805746816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2559939</v>
      </c>
      <c r="O48" s="38">
        <f t="shared" si="5"/>
        <v>0.41029397622802632</v>
      </c>
      <c r="P48" s="33">
        <v>2340847</v>
      </c>
      <c r="Q48" s="33">
        <v>6239280</v>
      </c>
      <c r="R48" s="33">
        <v>6239280</v>
      </c>
      <c r="S48" s="33">
        <v>1205427</v>
      </c>
      <c r="T48" s="38">
        <f t="shared" si="6"/>
        <v>0.19319969611878293</v>
      </c>
      <c r="U48" s="38">
        <f t="shared" si="7"/>
        <v>-0.26350761070672279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10760873</v>
      </c>
      <c r="E49" s="33">
        <v>10760873</v>
      </c>
      <c r="F49" s="33">
        <v>1278308</v>
      </c>
      <c r="G49" s="38">
        <f t="shared" si="0"/>
        <v>0.11879222066834169</v>
      </c>
      <c r="H49" s="33">
        <v>1241756</v>
      </c>
      <c r="I49" s="38">
        <f t="shared" si="1"/>
        <v>0.11539547023740546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2520064</v>
      </c>
      <c r="O49" s="38">
        <f t="shared" si="5"/>
        <v>0.23418769090574715</v>
      </c>
      <c r="P49" s="33">
        <v>2518346</v>
      </c>
      <c r="Q49" s="33">
        <v>10830700</v>
      </c>
      <c r="R49" s="33">
        <v>10830700</v>
      </c>
      <c r="S49" s="33">
        <v>1275095</v>
      </c>
      <c r="T49" s="38">
        <f t="shared" si="6"/>
        <v>0.11772969429492092</v>
      </c>
      <c r="U49" s="38">
        <f t="shared" si="7"/>
        <v>-0.50691604727865036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4798188</v>
      </c>
      <c r="E50" s="33">
        <v>4798188</v>
      </c>
      <c r="F50" s="33">
        <v>961018</v>
      </c>
      <c r="G50" s="38">
        <f t="shared" si="0"/>
        <v>0.20028769193703957</v>
      </c>
      <c r="H50" s="33">
        <v>1035457</v>
      </c>
      <c r="I50" s="38">
        <f t="shared" si="1"/>
        <v>0.2158016734650664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1996475</v>
      </c>
      <c r="O50" s="38">
        <f t="shared" si="5"/>
        <v>0.41608936540210595</v>
      </c>
      <c r="P50" s="33">
        <v>2147822</v>
      </c>
      <c r="Q50" s="33">
        <v>4760688</v>
      </c>
      <c r="R50" s="33">
        <v>4760688</v>
      </c>
      <c r="S50" s="33">
        <v>1206845</v>
      </c>
      <c r="T50" s="38">
        <f t="shared" si="6"/>
        <v>0.25350222488850349</v>
      </c>
      <c r="U50" s="38">
        <f t="shared" si="7"/>
        <v>-0.51790371827833037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1403900</v>
      </c>
      <c r="E51" s="33">
        <v>1403900</v>
      </c>
      <c r="F51" s="33">
        <v>202827</v>
      </c>
      <c r="G51" s="38">
        <f t="shared" si="0"/>
        <v>0.14447396538214974</v>
      </c>
      <c r="H51" s="33">
        <v>151814</v>
      </c>
      <c r="I51" s="38">
        <f t="shared" si="1"/>
        <v>0.10813733171878338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354641</v>
      </c>
      <c r="O51" s="38">
        <f t="shared" si="5"/>
        <v>0.25261129710093311</v>
      </c>
      <c r="P51" s="33">
        <v>356485</v>
      </c>
      <c r="Q51" s="33">
        <v>2700000</v>
      </c>
      <c r="R51" s="33">
        <v>2700000</v>
      </c>
      <c r="S51" s="33">
        <v>142552</v>
      </c>
      <c r="T51" s="38">
        <f t="shared" si="6"/>
        <v>5.2797037037037038E-2</v>
      </c>
      <c r="U51" s="38">
        <f t="shared" si="7"/>
        <v>-0.57413635917359773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-4845</v>
      </c>
      <c r="Q52" s="33">
        <v>23000</v>
      </c>
      <c r="R52" s="33">
        <v>23000</v>
      </c>
      <c r="S52" s="33">
        <v>0</v>
      </c>
      <c r="T52" s="38">
        <f t="shared" si="6"/>
        <v>0</v>
      </c>
      <c r="U52" s="38">
        <f t="shared" si="7"/>
        <v>-1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23202241</v>
      </c>
      <c r="E53" s="34">
        <f>SUM(E48:E52)</f>
        <v>23202241</v>
      </c>
      <c r="F53" s="34">
        <f>SUM(F48:F52)</f>
        <v>3278076</v>
      </c>
      <c r="G53" s="39">
        <f t="shared" si="0"/>
        <v>0.1412827321291939</v>
      </c>
      <c r="H53" s="34">
        <f>SUM(H48:H52)</f>
        <v>4153043</v>
      </c>
      <c r="I53" s="39">
        <f t="shared" si="1"/>
        <v>0.17899318432215233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7431119</v>
      </c>
      <c r="O53" s="39">
        <f t="shared" si="5"/>
        <v>0.32027591645134623</v>
      </c>
      <c r="P53" s="34">
        <f>SUM(P48:P52)</f>
        <v>7358655</v>
      </c>
      <c r="Q53" s="34">
        <f>SUM(Q48:Q52)</f>
        <v>24553668</v>
      </c>
      <c r="R53" s="34">
        <f>SUM(R48:R52)</f>
        <v>24553668</v>
      </c>
      <c r="S53" s="34">
        <f>SUM(S48:S52)</f>
        <v>3829919</v>
      </c>
      <c r="T53" s="39">
        <f t="shared" si="6"/>
        <v>0.15598154214677823</v>
      </c>
      <c r="U53" s="39">
        <f t="shared" si="7"/>
        <v>-0.43562471674511172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1082475101</v>
      </c>
      <c r="E54" s="34">
        <f>SUM(E8:E9,E11:E18,E20:E26,E28:E34,E36:E39,E41:E46,E48:E52)</f>
        <v>1082475101</v>
      </c>
      <c r="F54" s="34">
        <f>SUM(F8:F9,F11:F18,F20:F26,F28:F34,F36:F39,F41:F46,F48:F52)</f>
        <v>301903728</v>
      </c>
      <c r="G54" s="39">
        <f t="shared" si="0"/>
        <v>0.27890131396195506</v>
      </c>
      <c r="H54" s="34">
        <f>SUM(H8:H9,H11:H18,H20:H26,H28:H34,H36:H39,H41:H46,H48:H52)</f>
        <v>74965179</v>
      </c>
      <c r="I54" s="39">
        <f t="shared" si="1"/>
        <v>6.9253490385826441E-2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376868907</v>
      </c>
      <c r="O54" s="39">
        <f t="shared" si="5"/>
        <v>0.34815480434778151</v>
      </c>
      <c r="P54" s="34">
        <f>SUM(P8:P9,P11:P18,P20:P26,P28:P34,P36:P39,P41:P46,P48:P52)</f>
        <v>180427426</v>
      </c>
      <c r="Q54" s="34">
        <f>SUM(Q8:Q9,Q11:Q18,Q20:Q26,Q28:Q34,Q36:Q39,Q41:Q46,Q48:Q52)</f>
        <v>389683219</v>
      </c>
      <c r="R54" s="34">
        <f>SUM(R8:R9,R11:R18,R20:R26,R28:R34,R36:R39,R41:R46,R48:R52)</f>
        <v>389683219</v>
      </c>
      <c r="S54" s="34">
        <f>SUM(S8:S9,S11:S18,S20:S26,S28:S34,S36:S39,S41:S46,S48:S52)</f>
        <v>89118879</v>
      </c>
      <c r="T54" s="39">
        <f t="shared" si="6"/>
        <v>0.22869570629368055</v>
      </c>
      <c r="U54" s="39">
        <f t="shared" si="7"/>
        <v>-0.58451339321329121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25190107</v>
      </c>
      <c r="E57" s="33">
        <v>25190107</v>
      </c>
      <c r="F57" s="33">
        <v>690278</v>
      </c>
      <c r="G57" s="38">
        <f t="shared" ref="G57:G85" si="8">IF(($D57      =0),0,($F57      /$D57      ))</f>
        <v>2.7402741877992024E-2</v>
      </c>
      <c r="H57" s="33">
        <v>734027</v>
      </c>
      <c r="I57" s="38">
        <f t="shared" ref="I57:I85" si="9">IF(($D57      =0),0,($H57      /$D57      ))</f>
        <v>2.9139495120048518E-2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1424305</v>
      </c>
      <c r="O57" s="38">
        <f t="shared" ref="O57:O85" si="13">IF(($D57      =0),0,($N57      /$D57      ))</f>
        <v>5.6542236998040542E-2</v>
      </c>
      <c r="P57" s="33">
        <v>1254753</v>
      </c>
      <c r="Q57" s="33">
        <v>24183161</v>
      </c>
      <c r="R57" s="33">
        <v>24183161</v>
      </c>
      <c r="S57" s="33">
        <v>752795</v>
      </c>
      <c r="T57" s="38">
        <f t="shared" ref="T57:T85" si="14">IF(($Q57      =0),0,($S57      /$Q57      ))</f>
        <v>3.1128891711054648E-2</v>
      </c>
      <c r="U57" s="38">
        <f t="shared" ref="U57:U85" si="15">IF(($P57      =0),0,(($H57      /$P57      )-1))</f>
        <v>-0.4150027933784578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25190107</v>
      </c>
      <c r="E58" s="34">
        <f>E57</f>
        <v>25190107</v>
      </c>
      <c r="F58" s="34">
        <f>F57</f>
        <v>690278</v>
      </c>
      <c r="G58" s="39">
        <f t="shared" si="8"/>
        <v>2.7402741877992024E-2</v>
      </c>
      <c r="H58" s="34">
        <f>H57</f>
        <v>734027</v>
      </c>
      <c r="I58" s="39">
        <f t="shared" si="9"/>
        <v>2.9139495120048518E-2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1424305</v>
      </c>
      <c r="O58" s="39">
        <f t="shared" si="13"/>
        <v>5.6542236998040542E-2</v>
      </c>
      <c r="P58" s="34">
        <f>P57</f>
        <v>1254753</v>
      </c>
      <c r="Q58" s="34">
        <f>Q57</f>
        <v>24183161</v>
      </c>
      <c r="R58" s="34">
        <f>R57</f>
        <v>24183161</v>
      </c>
      <c r="S58" s="34">
        <f>S57</f>
        <v>752795</v>
      </c>
      <c r="T58" s="39">
        <f t="shared" si="14"/>
        <v>3.1128891711054648E-2</v>
      </c>
      <c r="U58" s="39">
        <f t="shared" si="15"/>
        <v>-0.4150027933784578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35000004</v>
      </c>
      <c r="E61" s="33">
        <v>35000004</v>
      </c>
      <c r="F61" s="33">
        <v>51666</v>
      </c>
      <c r="G61" s="38">
        <f t="shared" si="8"/>
        <v>1.4761712598661417E-3</v>
      </c>
      <c r="H61" s="33">
        <v>67881</v>
      </c>
      <c r="I61" s="38">
        <f t="shared" si="9"/>
        <v>1.9394569212049233E-3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119547</v>
      </c>
      <c r="O61" s="38">
        <f t="shared" si="13"/>
        <v>3.4156281810710648E-3</v>
      </c>
      <c r="P61" s="33">
        <v>309238</v>
      </c>
      <c r="Q61" s="33">
        <v>35000004</v>
      </c>
      <c r="R61" s="33">
        <v>35000004</v>
      </c>
      <c r="S61" s="33">
        <v>90150</v>
      </c>
      <c r="T61" s="38">
        <f t="shared" si="14"/>
        <v>2.5757139913469723E-3</v>
      </c>
      <c r="U61" s="38">
        <f t="shared" si="15"/>
        <v>-0.78048946119170348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35000004</v>
      </c>
      <c r="E63" s="34">
        <f>SUM(E59:E62)</f>
        <v>35000004</v>
      </c>
      <c r="F63" s="34">
        <f>SUM(F59:F62)</f>
        <v>51666</v>
      </c>
      <c r="G63" s="39">
        <f t="shared" si="8"/>
        <v>1.4761712598661417E-3</v>
      </c>
      <c r="H63" s="34">
        <f>SUM(H59:H62)</f>
        <v>67881</v>
      </c>
      <c r="I63" s="39">
        <f t="shared" si="9"/>
        <v>1.9394569212049233E-3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119547</v>
      </c>
      <c r="O63" s="39">
        <f t="shared" si="13"/>
        <v>3.4156281810710648E-3</v>
      </c>
      <c r="P63" s="34">
        <f>SUM(P59:P62)</f>
        <v>309238</v>
      </c>
      <c r="Q63" s="34">
        <f>SUM(Q59:Q62)</f>
        <v>35000004</v>
      </c>
      <c r="R63" s="34">
        <f>SUM(R59:R62)</f>
        <v>35000004</v>
      </c>
      <c r="S63" s="34">
        <f>SUM(S59:S62)</f>
        <v>90150</v>
      </c>
      <c r="T63" s="39">
        <f t="shared" si="14"/>
        <v>2.5757139913469723E-3</v>
      </c>
      <c r="U63" s="39">
        <f t="shared" si="15"/>
        <v>-0.78048946119170348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1074456</v>
      </c>
      <c r="E65" s="33">
        <v>1074456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483131</v>
      </c>
      <c r="Q65" s="33">
        <v>1083617</v>
      </c>
      <c r="R65" s="33">
        <v>1083617</v>
      </c>
      <c r="S65" s="33">
        <v>483131</v>
      </c>
      <c r="T65" s="38">
        <f t="shared" si="14"/>
        <v>0.44585033272826102</v>
      </c>
      <c r="U65" s="38">
        <f t="shared" si="15"/>
        <v>-1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30174066</v>
      </c>
      <c r="E67" s="33">
        <v>30174066</v>
      </c>
      <c r="F67" s="33">
        <v>660363</v>
      </c>
      <c r="G67" s="38">
        <f t="shared" si="8"/>
        <v>2.1885118167369291E-2</v>
      </c>
      <c r="H67" s="33">
        <v>475084</v>
      </c>
      <c r="I67" s="38">
        <f t="shared" si="9"/>
        <v>1.5744778976754407E-2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1135447</v>
      </c>
      <c r="O67" s="38">
        <f t="shared" si="13"/>
        <v>3.7629897144123702E-2</v>
      </c>
      <c r="P67" s="33">
        <v>2492646</v>
      </c>
      <c r="Q67" s="33">
        <v>28466100</v>
      </c>
      <c r="R67" s="33">
        <v>28466100</v>
      </c>
      <c r="S67" s="33">
        <v>2108536</v>
      </c>
      <c r="T67" s="38">
        <f t="shared" si="14"/>
        <v>7.4071825785759202E-2</v>
      </c>
      <c r="U67" s="38">
        <f t="shared" si="15"/>
        <v>-0.80940574794816433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2099</v>
      </c>
      <c r="E68" s="33">
        <v>2099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1474</v>
      </c>
      <c r="Q68" s="33">
        <v>1000</v>
      </c>
      <c r="R68" s="33">
        <v>1000</v>
      </c>
      <c r="S68" s="33">
        <v>0</v>
      </c>
      <c r="T68" s="38">
        <f t="shared" si="14"/>
        <v>0</v>
      </c>
      <c r="U68" s="38">
        <f t="shared" si="15"/>
        <v>-1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31250621</v>
      </c>
      <c r="E70" s="34">
        <f>SUM(E64:E69)</f>
        <v>31250621</v>
      </c>
      <c r="F70" s="34">
        <f>SUM(F64:F69)</f>
        <v>660363</v>
      </c>
      <c r="G70" s="39">
        <f t="shared" si="8"/>
        <v>2.1131196080871481E-2</v>
      </c>
      <c r="H70" s="34">
        <f>SUM(H64:H69)</f>
        <v>475084</v>
      </c>
      <c r="I70" s="39">
        <f t="shared" si="9"/>
        <v>1.5202385898187431E-2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1135447</v>
      </c>
      <c r="O70" s="39">
        <f t="shared" si="13"/>
        <v>3.6333581979058914E-2</v>
      </c>
      <c r="P70" s="34">
        <f>SUM(P64:P69)</f>
        <v>2977251</v>
      </c>
      <c r="Q70" s="34">
        <f>SUM(Q64:Q69)</f>
        <v>29550717</v>
      </c>
      <c r="R70" s="34">
        <f>SUM(R64:R69)</f>
        <v>29550717</v>
      </c>
      <c r="S70" s="34">
        <f>SUM(S64:S69)</f>
        <v>2591667</v>
      </c>
      <c r="T70" s="39">
        <f t="shared" si="14"/>
        <v>8.7702338999084181E-2</v>
      </c>
      <c r="U70" s="39">
        <f t="shared" si="15"/>
        <v>-0.84042863702119841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335004</v>
      </c>
      <c r="E71" s="33">
        <v>335004</v>
      </c>
      <c r="F71" s="33">
        <v>207075</v>
      </c>
      <c r="G71" s="38">
        <f t="shared" si="8"/>
        <v>0.61812694773793742</v>
      </c>
      <c r="H71" s="33">
        <v>38224</v>
      </c>
      <c r="I71" s="38">
        <f t="shared" si="9"/>
        <v>0.11410013014769974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245299</v>
      </c>
      <c r="O71" s="38">
        <f t="shared" si="13"/>
        <v>0.73222707788563723</v>
      </c>
      <c r="P71" s="33">
        <v>157707</v>
      </c>
      <c r="Q71" s="33">
        <v>969972</v>
      </c>
      <c r="R71" s="33">
        <v>969972</v>
      </c>
      <c r="S71" s="33">
        <v>74152</v>
      </c>
      <c r="T71" s="38">
        <f t="shared" si="14"/>
        <v>7.6447567558651175E-2</v>
      </c>
      <c r="U71" s="38">
        <f t="shared" si="15"/>
        <v>-0.7576264845568047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3161858</v>
      </c>
      <c r="E72" s="33">
        <v>3161858</v>
      </c>
      <c r="F72" s="33">
        <v>46224</v>
      </c>
      <c r="G72" s="38">
        <f t="shared" si="8"/>
        <v>1.4619252350991095E-2</v>
      </c>
      <c r="H72" s="33">
        <v>60725</v>
      </c>
      <c r="I72" s="38">
        <f t="shared" si="9"/>
        <v>1.9205479815981617E-2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106949</v>
      </c>
      <c r="O72" s="38">
        <f t="shared" si="13"/>
        <v>3.382473216697271E-2</v>
      </c>
      <c r="P72" s="33">
        <v>130485</v>
      </c>
      <c r="Q72" s="33">
        <v>2801942</v>
      </c>
      <c r="R72" s="33">
        <v>2801942</v>
      </c>
      <c r="S72" s="33">
        <v>51459</v>
      </c>
      <c r="T72" s="38">
        <f t="shared" si="14"/>
        <v>1.8365476515930738E-2</v>
      </c>
      <c r="U72" s="38">
        <f t="shared" si="15"/>
        <v>-0.53462083764417367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-5170</v>
      </c>
      <c r="G73" s="38">
        <f t="shared" si="8"/>
        <v>0</v>
      </c>
      <c r="H73" s="33">
        <v>11400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6230</v>
      </c>
      <c r="O73" s="38">
        <f t="shared" si="13"/>
        <v>0</v>
      </c>
      <c r="P73" s="33">
        <v>14750</v>
      </c>
      <c r="Q73" s="33">
        <v>385536</v>
      </c>
      <c r="R73" s="33">
        <v>385536</v>
      </c>
      <c r="S73" s="33">
        <v>7000</v>
      </c>
      <c r="T73" s="38">
        <f t="shared" si="14"/>
        <v>1.8156540504648076E-2</v>
      </c>
      <c r="U73" s="38">
        <f t="shared" si="15"/>
        <v>-0.22711864406779658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1290000</v>
      </c>
      <c r="E74" s="33">
        <v>1290000</v>
      </c>
      <c r="F74" s="33">
        <v>54966</v>
      </c>
      <c r="G74" s="38">
        <f t="shared" si="8"/>
        <v>4.2609302325581397E-2</v>
      </c>
      <c r="H74" s="33">
        <v>141643</v>
      </c>
      <c r="I74" s="38">
        <f t="shared" si="9"/>
        <v>0.10980077519379845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196609</v>
      </c>
      <c r="O74" s="38">
        <f t="shared" si="13"/>
        <v>0.15241007751937985</v>
      </c>
      <c r="P74" s="33">
        <v>188576</v>
      </c>
      <c r="Q74" s="33">
        <v>4205469</v>
      </c>
      <c r="R74" s="33">
        <v>4205469</v>
      </c>
      <c r="S74" s="33">
        <v>107215</v>
      </c>
      <c r="T74" s="38">
        <f t="shared" si="14"/>
        <v>2.5494183882939097E-2</v>
      </c>
      <c r="U74" s="38">
        <f t="shared" si="15"/>
        <v>-0.24888108773120654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4786862</v>
      </c>
      <c r="E78" s="34">
        <f>SUM(E71:E77)</f>
        <v>4786862</v>
      </c>
      <c r="F78" s="34">
        <f>SUM(F71:F77)</f>
        <v>303095</v>
      </c>
      <c r="G78" s="39">
        <f t="shared" si="8"/>
        <v>6.3318098578985571E-2</v>
      </c>
      <c r="H78" s="34">
        <f>SUM(H71:H77)</f>
        <v>251992</v>
      </c>
      <c r="I78" s="39">
        <f t="shared" si="9"/>
        <v>5.2642420023806827E-2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555087</v>
      </c>
      <c r="O78" s="39">
        <f t="shared" si="13"/>
        <v>0.1159605186027924</v>
      </c>
      <c r="P78" s="34">
        <f>SUM(P71:P77)</f>
        <v>491518</v>
      </c>
      <c r="Q78" s="34">
        <f>SUM(Q71:Q77)</f>
        <v>8362919</v>
      </c>
      <c r="R78" s="34">
        <f>SUM(R71:R77)</f>
        <v>8362919</v>
      </c>
      <c r="S78" s="34">
        <f>SUM(S71:S77)</f>
        <v>239826</v>
      </c>
      <c r="T78" s="39">
        <f t="shared" si="14"/>
        <v>2.8677307528627266E-2</v>
      </c>
      <c r="U78" s="39">
        <f t="shared" si="15"/>
        <v>-0.48731887743683855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4238657</v>
      </c>
      <c r="E79" s="33">
        <v>4238657</v>
      </c>
      <c r="F79" s="33">
        <v>196680</v>
      </c>
      <c r="G79" s="38">
        <f t="shared" si="8"/>
        <v>4.6401489905882921E-2</v>
      </c>
      <c r="H79" s="33">
        <v>186869</v>
      </c>
      <c r="I79" s="38">
        <f t="shared" si="9"/>
        <v>4.4086841657628821E-2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383549</v>
      </c>
      <c r="O79" s="38">
        <f t="shared" si="13"/>
        <v>9.0488331563511742E-2</v>
      </c>
      <c r="P79" s="33">
        <v>712298</v>
      </c>
      <c r="Q79" s="33">
        <v>3167489</v>
      </c>
      <c r="R79" s="33">
        <v>3167489</v>
      </c>
      <c r="S79" s="33">
        <v>539735</v>
      </c>
      <c r="T79" s="38">
        <f t="shared" si="14"/>
        <v>0.17039838180969216</v>
      </c>
      <c r="U79" s="38">
        <f t="shared" si="15"/>
        <v>-0.7376533417193365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11853340</v>
      </c>
      <c r="E81" s="33">
        <v>11853340</v>
      </c>
      <c r="F81" s="33">
        <v>332335</v>
      </c>
      <c r="G81" s="38">
        <f t="shared" si="8"/>
        <v>2.8037245198399775E-2</v>
      </c>
      <c r="H81" s="33">
        <v>339062</v>
      </c>
      <c r="I81" s="38">
        <f t="shared" si="9"/>
        <v>2.8604764564249402E-2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671397</v>
      </c>
      <c r="O81" s="38">
        <f t="shared" si="13"/>
        <v>5.664200976264918E-2</v>
      </c>
      <c r="P81" s="33">
        <v>817323</v>
      </c>
      <c r="Q81" s="33">
        <v>10784370</v>
      </c>
      <c r="R81" s="33">
        <v>10784370</v>
      </c>
      <c r="S81" s="33">
        <v>488615</v>
      </c>
      <c r="T81" s="38">
        <f t="shared" si="14"/>
        <v>4.5307699939820312E-2</v>
      </c>
      <c r="U81" s="38">
        <f t="shared" si="15"/>
        <v>-0.58515544038281075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16091997</v>
      </c>
      <c r="E84" s="34">
        <f>SUM(E79:E83)</f>
        <v>16091997</v>
      </c>
      <c r="F84" s="34">
        <f>SUM(F79:F83)</f>
        <v>529015</v>
      </c>
      <c r="G84" s="39">
        <f t="shared" si="8"/>
        <v>3.2874415773256734E-2</v>
      </c>
      <c r="H84" s="34">
        <f>SUM(H79:H83)</f>
        <v>525931</v>
      </c>
      <c r="I84" s="39">
        <f t="shared" si="9"/>
        <v>3.2682767713665371E-2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1054946</v>
      </c>
      <c r="O84" s="39">
        <f t="shared" si="13"/>
        <v>6.5557183486922105E-2</v>
      </c>
      <c r="P84" s="34">
        <f>SUM(P79:P83)</f>
        <v>1529621</v>
      </c>
      <c r="Q84" s="34">
        <f>SUM(Q79:Q83)</f>
        <v>13951859</v>
      </c>
      <c r="R84" s="34">
        <f>SUM(R79:R83)</f>
        <v>13951859</v>
      </c>
      <c r="S84" s="34">
        <f>SUM(S79:S83)</f>
        <v>1028350</v>
      </c>
      <c r="T84" s="39">
        <f t="shared" si="14"/>
        <v>7.3707023558652648E-2</v>
      </c>
      <c r="U84" s="39">
        <f t="shared" si="15"/>
        <v>-0.65616907717663397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112319591</v>
      </c>
      <c r="E85" s="34">
        <f>SUM(E57,E59:E62,E64:E69,E71:E77,E79:E83)</f>
        <v>112319591</v>
      </c>
      <c r="F85" s="34">
        <f>SUM(F57,F59:F62,F64:F69,F71:F77,F79:F83)</f>
        <v>2234417</v>
      </c>
      <c r="G85" s="39">
        <f t="shared" si="8"/>
        <v>1.9893386185852475E-2</v>
      </c>
      <c r="H85" s="34">
        <f>SUM(H57,H59:H62,H64:H69,H71:H77,H79:H83)</f>
        <v>2054915</v>
      </c>
      <c r="I85" s="39">
        <f t="shared" si="9"/>
        <v>1.8295250024548255E-2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4289332</v>
      </c>
      <c r="O85" s="39">
        <f t="shared" si="13"/>
        <v>3.818863621040073E-2</v>
      </c>
      <c r="P85" s="34">
        <f>SUM(P57,P59:P62,P64:P69,P71:P77,P79:P83)</f>
        <v>6562381</v>
      </c>
      <c r="Q85" s="34">
        <f>SUM(Q57,Q59:Q62,Q64:Q69,Q71:Q77,Q79:Q83)</f>
        <v>111048660</v>
      </c>
      <c r="R85" s="34">
        <f>SUM(R57,R59:R62,R64:R69,R71:R77,R79:R83)</f>
        <v>111048660</v>
      </c>
      <c r="S85" s="34">
        <f>SUM(S57,S59:S62,S64:S69,S71:S77,S79:S83)</f>
        <v>4702788</v>
      </c>
      <c r="T85" s="39">
        <f t="shared" si="14"/>
        <v>4.2348894619709955E-2</v>
      </c>
      <c r="U85" s="39">
        <f t="shared" si="15"/>
        <v>-0.68686441704619106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577049788</v>
      </c>
      <c r="E88" s="33">
        <v>577049788</v>
      </c>
      <c r="F88" s="33">
        <v>30685143</v>
      </c>
      <c r="G88" s="38">
        <f t="shared" ref="G88:G99" si="16">IF(($D88      =0),0,($F88      /$D88      ))</f>
        <v>5.3175902041922248E-2</v>
      </c>
      <c r="H88" s="33">
        <v>30307589</v>
      </c>
      <c r="I88" s="38">
        <f t="shared" ref="I88:I99" si="17">IF(($D88      =0),0,($H88      /$D88      ))</f>
        <v>5.2521618810472556E-2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60992732</v>
      </c>
      <c r="O88" s="38">
        <f t="shared" ref="O88:O99" si="21">IF(($D88      =0),0,($N88      /$D88      ))</f>
        <v>0.1056975208523948</v>
      </c>
      <c r="P88" s="33">
        <v>62345590</v>
      </c>
      <c r="Q88" s="33">
        <v>577990053</v>
      </c>
      <c r="R88" s="33">
        <v>577990053</v>
      </c>
      <c r="S88" s="33">
        <v>35400153</v>
      </c>
      <c r="T88" s="38">
        <f t="shared" ref="T88:T99" si="22">IF(($Q88      =0),0,($S88      /$Q88      ))</f>
        <v>6.1246993466858156E-2</v>
      </c>
      <c r="U88" s="38">
        <f t="shared" ref="U88:U99" si="23">IF(($P88      =0),0,(($H88      /$P88      )-1))</f>
        <v>-0.5138775813974974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1137961000</v>
      </c>
      <c r="E89" s="33">
        <v>1137961000</v>
      </c>
      <c r="F89" s="33">
        <v>20063117</v>
      </c>
      <c r="G89" s="38">
        <f t="shared" si="16"/>
        <v>1.7630759753629519E-2</v>
      </c>
      <c r="H89" s="33">
        <v>15063205</v>
      </c>
      <c r="I89" s="38">
        <f t="shared" si="17"/>
        <v>1.3237013395010901E-2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35126322</v>
      </c>
      <c r="O89" s="38">
        <f t="shared" si="21"/>
        <v>3.0867773148640421E-2</v>
      </c>
      <c r="P89" s="33">
        <v>796480174</v>
      </c>
      <c r="Q89" s="33">
        <v>1165150000</v>
      </c>
      <c r="R89" s="33">
        <v>1165150000</v>
      </c>
      <c r="S89" s="33">
        <v>502449960</v>
      </c>
      <c r="T89" s="38">
        <f t="shared" si="22"/>
        <v>0.43123199588035876</v>
      </c>
      <c r="U89" s="38">
        <f t="shared" si="23"/>
        <v>-0.98108778411350639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271273949</v>
      </c>
      <c r="E90" s="33">
        <v>271273949</v>
      </c>
      <c r="F90" s="33">
        <v>15386904</v>
      </c>
      <c r="G90" s="38">
        <f t="shared" si="16"/>
        <v>5.6720905404742714E-2</v>
      </c>
      <c r="H90" s="33">
        <v>45619392</v>
      </c>
      <c r="I90" s="38">
        <f t="shared" si="17"/>
        <v>0.16816724262748872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61006296</v>
      </c>
      <c r="O90" s="38">
        <f t="shared" si="21"/>
        <v>0.22488814803223142</v>
      </c>
      <c r="P90" s="33">
        <v>30313197</v>
      </c>
      <c r="Q90" s="33">
        <v>320741260</v>
      </c>
      <c r="R90" s="33">
        <v>320741260</v>
      </c>
      <c r="S90" s="33">
        <v>24282909</v>
      </c>
      <c r="T90" s="38">
        <f t="shared" si="22"/>
        <v>7.5708716115912247E-2</v>
      </c>
      <c r="U90" s="38">
        <f t="shared" si="23"/>
        <v>0.50493502879290486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1986284737</v>
      </c>
      <c r="E91" s="34">
        <f>SUM(E88:E90)</f>
        <v>1986284737</v>
      </c>
      <c r="F91" s="34">
        <f>SUM(F88:F90)</f>
        <v>66135164</v>
      </c>
      <c r="G91" s="39">
        <f t="shared" si="16"/>
        <v>3.3295913102513057E-2</v>
      </c>
      <c r="H91" s="34">
        <f>SUM(H88:H90)</f>
        <v>90990186</v>
      </c>
      <c r="I91" s="39">
        <f t="shared" si="17"/>
        <v>4.5809235858816348E-2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157125350</v>
      </c>
      <c r="O91" s="39">
        <f t="shared" si="21"/>
        <v>7.9105148961329405E-2</v>
      </c>
      <c r="P91" s="34">
        <f>SUM(P88:P90)</f>
        <v>889138961</v>
      </c>
      <c r="Q91" s="34">
        <f>SUM(Q88:Q90)</f>
        <v>2063881313</v>
      </c>
      <c r="R91" s="34">
        <f>SUM(R88:R90)</f>
        <v>2063881313</v>
      </c>
      <c r="S91" s="34">
        <f>SUM(S88:S90)</f>
        <v>562133022</v>
      </c>
      <c r="T91" s="39">
        <f t="shared" si="22"/>
        <v>0.2723669323711736</v>
      </c>
      <c r="U91" s="39">
        <f t="shared" si="23"/>
        <v>-0.89766483081827297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757670</v>
      </c>
      <c r="E92" s="33">
        <v>757670</v>
      </c>
      <c r="F92" s="33">
        <v>15418</v>
      </c>
      <c r="G92" s="38">
        <f t="shared" si="16"/>
        <v>2.0349228555967637E-2</v>
      </c>
      <c r="H92" s="33">
        <v>385185</v>
      </c>
      <c r="I92" s="38">
        <f t="shared" si="17"/>
        <v>0.50838095740889833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400603</v>
      </c>
      <c r="O92" s="38">
        <f t="shared" si="21"/>
        <v>0.52873018596486598</v>
      </c>
      <c r="P92" s="33">
        <v>364615</v>
      </c>
      <c r="Q92" s="33">
        <v>384486</v>
      </c>
      <c r="R92" s="33">
        <v>384486</v>
      </c>
      <c r="S92" s="33">
        <v>209937</v>
      </c>
      <c r="T92" s="38">
        <f t="shared" si="22"/>
        <v>0.54601988108799804</v>
      </c>
      <c r="U92" s="38">
        <f t="shared" si="23"/>
        <v>5.6415671324547834E-2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40156016</v>
      </c>
      <c r="E93" s="33">
        <v>40156016</v>
      </c>
      <c r="F93" s="33">
        <v>6850076</v>
      </c>
      <c r="G93" s="38">
        <f t="shared" si="16"/>
        <v>0.17058654424283526</v>
      </c>
      <c r="H93" s="33">
        <v>22131894</v>
      </c>
      <c r="I93" s="38">
        <f t="shared" si="17"/>
        <v>0.55114765369154151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28981970</v>
      </c>
      <c r="O93" s="38">
        <f t="shared" si="21"/>
        <v>0.72173419793437676</v>
      </c>
      <c r="P93" s="33">
        <v>774955</v>
      </c>
      <c r="Q93" s="33">
        <v>47590128</v>
      </c>
      <c r="R93" s="33">
        <v>47590128</v>
      </c>
      <c r="S93" s="33">
        <v>363194</v>
      </c>
      <c r="T93" s="38">
        <f t="shared" si="22"/>
        <v>7.6317088283519643E-3</v>
      </c>
      <c r="U93" s="38">
        <f t="shared" si="23"/>
        <v>27.558940841726294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31200140</v>
      </c>
      <c r="E94" s="33">
        <v>31200140</v>
      </c>
      <c r="F94" s="33">
        <v>56141</v>
      </c>
      <c r="G94" s="38">
        <f t="shared" si="16"/>
        <v>1.7993829514867561E-3</v>
      </c>
      <c r="H94" s="33">
        <v>41854</v>
      </c>
      <c r="I94" s="38">
        <f t="shared" si="17"/>
        <v>1.3414683395651429E-3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97995</v>
      </c>
      <c r="O94" s="38">
        <f t="shared" si="21"/>
        <v>3.1408512910518992E-3</v>
      </c>
      <c r="P94" s="33">
        <v>77336</v>
      </c>
      <c r="Q94" s="33">
        <v>35130133</v>
      </c>
      <c r="R94" s="33">
        <v>35130133</v>
      </c>
      <c r="S94" s="33">
        <v>44081</v>
      </c>
      <c r="T94" s="38">
        <f t="shared" si="22"/>
        <v>1.2547917196897604E-3</v>
      </c>
      <c r="U94" s="38">
        <f t="shared" si="23"/>
        <v>-0.45880314471914763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72113826</v>
      </c>
      <c r="E96" s="34">
        <f>SUM(E92:E95)</f>
        <v>72113826</v>
      </c>
      <c r="F96" s="34">
        <f>SUM(F92:F95)</f>
        <v>6921635</v>
      </c>
      <c r="G96" s="39">
        <f t="shared" si="16"/>
        <v>9.5982079774827089E-2</v>
      </c>
      <c r="H96" s="34">
        <f>SUM(H92:H95)</f>
        <v>22558933</v>
      </c>
      <c r="I96" s="39">
        <f t="shared" si="17"/>
        <v>0.31282396526846323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29480568</v>
      </c>
      <c r="O96" s="39">
        <f t="shared" si="21"/>
        <v>0.40880604504329032</v>
      </c>
      <c r="P96" s="34">
        <f>SUM(P92:P95)</f>
        <v>1216906</v>
      </c>
      <c r="Q96" s="34">
        <f>SUM(Q92:Q95)</f>
        <v>83104747</v>
      </c>
      <c r="R96" s="34">
        <f>SUM(R92:R95)</f>
        <v>83104747</v>
      </c>
      <c r="S96" s="34">
        <f>SUM(S92:S95)</f>
        <v>617212</v>
      </c>
      <c r="T96" s="39">
        <f t="shared" si="22"/>
        <v>7.4269162987765308E-3</v>
      </c>
      <c r="U96" s="39">
        <f t="shared" si="23"/>
        <v>17.537942125357258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119362643</v>
      </c>
      <c r="E97" s="33">
        <v>119362643</v>
      </c>
      <c r="F97" s="33">
        <v>9392615</v>
      </c>
      <c r="G97" s="38">
        <f t="shared" si="16"/>
        <v>7.8689737123196907E-2</v>
      </c>
      <c r="H97" s="33">
        <v>18311247</v>
      </c>
      <c r="I97" s="38">
        <f t="shared" si="17"/>
        <v>0.15340852497711532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27703862</v>
      </c>
      <c r="O97" s="38">
        <f t="shared" si="21"/>
        <v>0.23209826210031223</v>
      </c>
      <c r="P97" s="33">
        <v>7979435</v>
      </c>
      <c r="Q97" s="33">
        <v>32740976</v>
      </c>
      <c r="R97" s="33">
        <v>32740976</v>
      </c>
      <c r="S97" s="33">
        <v>5494553</v>
      </c>
      <c r="T97" s="38">
        <f t="shared" si="22"/>
        <v>0.16781885182653078</v>
      </c>
      <c r="U97" s="38">
        <f t="shared" si="23"/>
        <v>1.2948049579951464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284680</v>
      </c>
      <c r="E99" s="33">
        <v>284680</v>
      </c>
      <c r="F99" s="33">
        <v>1586649</v>
      </c>
      <c r="G99" s="38">
        <f t="shared" si="16"/>
        <v>5.5734473795138397</v>
      </c>
      <c r="H99" s="33">
        <v>-1527400</v>
      </c>
      <c r="I99" s="38">
        <f t="shared" si="17"/>
        <v>-5.3653224673317412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59249</v>
      </c>
      <c r="O99" s="38">
        <f t="shared" si="21"/>
        <v>0.20812491218209919</v>
      </c>
      <c r="P99" s="33">
        <v>3141393</v>
      </c>
      <c r="Q99" s="33">
        <v>71499</v>
      </c>
      <c r="R99" s="33">
        <v>71499</v>
      </c>
      <c r="S99" s="33">
        <v>672217</v>
      </c>
      <c r="T99" s="38">
        <f t="shared" si="22"/>
        <v>9.4017678568931036</v>
      </c>
      <c r="U99" s="38">
        <f t="shared" si="23"/>
        <v>-1.4862174201063032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80301328</v>
      </c>
      <c r="E100" s="33">
        <v>80301328</v>
      </c>
      <c r="F100" s="33">
        <v>44782381</v>
      </c>
      <c r="G100" s="38">
        <f>IF(($D100     =0),0,($F100     /$D100     ))</f>
        <v>0.55767920799516546</v>
      </c>
      <c r="H100" s="33">
        <v>245606</v>
      </c>
      <c r="I100" s="38">
        <f>IF(($D100     =0),0,($H100     /$D100     ))</f>
        <v>3.0585546480626073E-3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45027987</v>
      </c>
      <c r="O100" s="38">
        <f>IF(($D100     =0),0,($N100     /$D100     ))</f>
        <v>0.56073776264322805</v>
      </c>
      <c r="P100" s="33">
        <v>78604766</v>
      </c>
      <c r="Q100" s="33">
        <v>104873160</v>
      </c>
      <c r="R100" s="33">
        <v>104873160</v>
      </c>
      <c r="S100" s="33">
        <v>33900037</v>
      </c>
      <c r="T100" s="38">
        <f>IF(($Q100     =0),0,($S100     /$Q100     ))</f>
        <v>0.32324797879648137</v>
      </c>
      <c r="U100" s="38">
        <f>IF(($P100     =0),0,(($H100     /$P100     )-1))</f>
        <v>-0.99687543119204758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199948651</v>
      </c>
      <c r="E101" s="34">
        <f>SUM(E97:E100)</f>
        <v>199948651</v>
      </c>
      <c r="F101" s="34">
        <f>SUM(F97:F100)</f>
        <v>55761645</v>
      </c>
      <c r="G101" s="39">
        <f>IF(($D101     =0),0,($F101     /$D101     ))</f>
        <v>0.27887982600092659</v>
      </c>
      <c r="H101" s="34">
        <f>SUM(H97:H100)</f>
        <v>17029453</v>
      </c>
      <c r="I101" s="39">
        <f>IF(($D101     =0),0,($H101     /$D101     ))</f>
        <v>8.5169131748730822E-2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72791098</v>
      </c>
      <c r="O101" s="39">
        <f>IF(($D101     =0),0,($N101     /$D101     ))</f>
        <v>0.36404895774965745</v>
      </c>
      <c r="P101" s="34">
        <f>SUM(P97:P100)</f>
        <v>89725594</v>
      </c>
      <c r="Q101" s="34">
        <f>SUM(Q97:Q100)</f>
        <v>137685635</v>
      </c>
      <c r="R101" s="34">
        <f>SUM(R97:R100)</f>
        <v>137685635</v>
      </c>
      <c r="S101" s="34">
        <f>SUM(S97:S100)</f>
        <v>40066807</v>
      </c>
      <c r="T101" s="39">
        <f>IF(($Q101     =0),0,($S101     /$Q101     ))</f>
        <v>0.29100208602008482</v>
      </c>
      <c r="U101" s="39">
        <f>IF(($P101     =0),0,(($H101     /$P101     )-1))</f>
        <v>-0.81020517958343086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2258347214</v>
      </c>
      <c r="E102" s="34">
        <f>SUM(E88:E90,E92:E95,E97:E100)</f>
        <v>2258347214</v>
      </c>
      <c r="F102" s="34">
        <f>SUM(F88:F90,F92:F95,F97:F100)</f>
        <v>128818444</v>
      </c>
      <c r="G102" s="39">
        <f>IF(($D102     =0),0,($F102     /$D102     ))</f>
        <v>5.7041026818828222E-2</v>
      </c>
      <c r="H102" s="34">
        <f>SUM(H88:H90,H92:H95,H97:H100)</f>
        <v>130578572</v>
      </c>
      <c r="I102" s="39">
        <f>IF(($D102     =0),0,($H102     /$D102     ))</f>
        <v>5.7820414500708392E-2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259397016</v>
      </c>
      <c r="O102" s="39">
        <f>IF(($D102     =0),0,($N102     /$D102     ))</f>
        <v>0.11486144131953661</v>
      </c>
      <c r="P102" s="34">
        <f>SUM(P88:P90,P92:P95,P97:P100)</f>
        <v>980081461</v>
      </c>
      <c r="Q102" s="34">
        <f>SUM(Q88:Q90,Q92:Q95,Q97:Q100)</f>
        <v>2284671695</v>
      </c>
      <c r="R102" s="34">
        <f>SUM(R88:R90,R92:R95,R97:R100)</f>
        <v>2284671695</v>
      </c>
      <c r="S102" s="34">
        <f>SUM(S88:S90,S92:S95,S97:S100)</f>
        <v>602817041</v>
      </c>
      <c r="T102" s="39">
        <f>IF(($Q102     =0),0,($S102     /$Q102     ))</f>
        <v>0.26385280752559065</v>
      </c>
      <c r="U102" s="39">
        <f>IF(($P102     =0),0,(($H102     /$P102     )-1))</f>
        <v>-0.86676763392017675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76811600</v>
      </c>
      <c r="E105" s="33">
        <v>76811600</v>
      </c>
      <c r="F105" s="33">
        <v>16361847</v>
      </c>
      <c r="G105" s="38">
        <f t="shared" ref="G105:G136" si="24">IF(($D105     =0),0,($F105     /$D105     ))</f>
        <v>0.21301270901790875</v>
      </c>
      <c r="H105" s="33">
        <v>-3851152</v>
      </c>
      <c r="I105" s="38">
        <f t="shared" ref="I105:I136" si="25">IF(($D105     =0),0,($H105     /$D105     ))</f>
        <v>-5.0137635461310531E-2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12510695</v>
      </c>
      <c r="O105" s="38">
        <f t="shared" ref="O105:O136" si="29">IF(($D105     =0),0,($N105     /$D105     ))</f>
        <v>0.16287507355659822</v>
      </c>
      <c r="P105" s="33">
        <v>6307759</v>
      </c>
      <c r="Q105" s="33">
        <v>81069860</v>
      </c>
      <c r="R105" s="33">
        <v>81069860</v>
      </c>
      <c r="S105" s="33">
        <v>1628016</v>
      </c>
      <c r="T105" s="38">
        <f t="shared" ref="T105:T136" si="30">IF(($Q105     =0),0,($S105     /$Q105     ))</f>
        <v>2.008164316553649E-2</v>
      </c>
      <c r="U105" s="38">
        <f t="shared" ref="U105:U136" si="31">IF(($P105     =0),0,(($H105     /$P105     )-1))</f>
        <v>-1.6105420324397302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76811600</v>
      </c>
      <c r="E106" s="34">
        <f>E105</f>
        <v>76811600</v>
      </c>
      <c r="F106" s="34">
        <f>F105</f>
        <v>16361847</v>
      </c>
      <c r="G106" s="39">
        <f t="shared" si="24"/>
        <v>0.21301270901790875</v>
      </c>
      <c r="H106" s="34">
        <f>H105</f>
        <v>-3851152</v>
      </c>
      <c r="I106" s="39">
        <f t="shared" si="25"/>
        <v>-5.0137635461310531E-2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12510695</v>
      </c>
      <c r="O106" s="39">
        <f t="shared" si="29"/>
        <v>0.16287507355659822</v>
      </c>
      <c r="P106" s="34">
        <f>P105</f>
        <v>6307759</v>
      </c>
      <c r="Q106" s="34">
        <f>Q105</f>
        <v>81069860</v>
      </c>
      <c r="R106" s="34">
        <f>R105</f>
        <v>81069860</v>
      </c>
      <c r="S106" s="34">
        <f>S105</f>
        <v>1628016</v>
      </c>
      <c r="T106" s="39">
        <f t="shared" si="30"/>
        <v>2.008164316553649E-2</v>
      </c>
      <c r="U106" s="39">
        <f t="shared" si="31"/>
        <v>-1.6105420324397302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24692</v>
      </c>
      <c r="E107" s="33">
        <v>24692</v>
      </c>
      <c r="F107" s="33">
        <v>10968</v>
      </c>
      <c r="G107" s="38">
        <f t="shared" si="24"/>
        <v>0.44419245099627408</v>
      </c>
      <c r="H107" s="33">
        <v>11198</v>
      </c>
      <c r="I107" s="38">
        <f t="shared" si="25"/>
        <v>0.45350720881257089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22166</v>
      </c>
      <c r="O107" s="38">
        <f t="shared" si="29"/>
        <v>0.89769965980884492</v>
      </c>
      <c r="P107" s="33">
        <v>21936</v>
      </c>
      <c r="Q107" s="33">
        <v>295174</v>
      </c>
      <c r="R107" s="33">
        <v>295174</v>
      </c>
      <c r="S107" s="33">
        <v>10968</v>
      </c>
      <c r="T107" s="38">
        <f t="shared" si="30"/>
        <v>3.7157744245766906E-2</v>
      </c>
      <c r="U107" s="38">
        <f t="shared" si="31"/>
        <v>-0.48951495258935085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10000</v>
      </c>
      <c r="E108" s="33">
        <v>10000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10000</v>
      </c>
      <c r="R108" s="33">
        <v>10000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4482</v>
      </c>
      <c r="G110" s="38">
        <f t="shared" si="24"/>
        <v>0</v>
      </c>
      <c r="H110" s="33">
        <v>31033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35515</v>
      </c>
      <c r="O110" s="38">
        <f t="shared" si="29"/>
        <v>0</v>
      </c>
      <c r="P110" s="33">
        <v>2188</v>
      </c>
      <c r="Q110" s="33">
        <v>426842</v>
      </c>
      <c r="R110" s="33">
        <v>426842</v>
      </c>
      <c r="S110" s="33">
        <v>2188</v>
      </c>
      <c r="T110" s="38">
        <f t="shared" si="30"/>
        <v>5.126018526761659E-3</v>
      </c>
      <c r="U110" s="38">
        <f t="shared" si="31"/>
        <v>13.18327239488117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34692</v>
      </c>
      <c r="E112" s="34">
        <f>SUM(E107:E111)</f>
        <v>34692</v>
      </c>
      <c r="F112" s="34">
        <f>SUM(F107:F111)</f>
        <v>15450</v>
      </c>
      <c r="G112" s="39">
        <f t="shared" si="24"/>
        <v>0.44534763057765481</v>
      </c>
      <c r="H112" s="34">
        <f>SUM(H107:H111)</f>
        <v>42231</v>
      </c>
      <c r="I112" s="39">
        <f t="shared" si="25"/>
        <v>1.2173123486682809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57681</v>
      </c>
      <c r="O112" s="39">
        <f t="shared" si="29"/>
        <v>1.6626599792459356</v>
      </c>
      <c r="P112" s="34">
        <f>SUM(P107:P111)</f>
        <v>24124</v>
      </c>
      <c r="Q112" s="34">
        <f>SUM(Q107:Q111)</f>
        <v>732016</v>
      </c>
      <c r="R112" s="34">
        <f>SUM(R107:R111)</f>
        <v>732016</v>
      </c>
      <c r="S112" s="34">
        <f>SUM(S107:S111)</f>
        <v>13156</v>
      </c>
      <c r="T112" s="39">
        <f t="shared" si="30"/>
        <v>1.7972284758803088E-2</v>
      </c>
      <c r="U112" s="39">
        <f t="shared" si="31"/>
        <v>0.75058033493616305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20000</v>
      </c>
      <c r="E113" s="33">
        <v>20000</v>
      </c>
      <c r="F113" s="33">
        <v>289157</v>
      </c>
      <c r="G113" s="38">
        <f t="shared" si="24"/>
        <v>14.457850000000001</v>
      </c>
      <c r="H113" s="33">
        <v>170377</v>
      </c>
      <c r="I113" s="38">
        <f t="shared" si="25"/>
        <v>8.5188500000000005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459534</v>
      </c>
      <c r="O113" s="38">
        <f t="shared" si="29"/>
        <v>22.976700000000001</v>
      </c>
      <c r="P113" s="33">
        <v>2979958</v>
      </c>
      <c r="Q113" s="33">
        <v>30000</v>
      </c>
      <c r="R113" s="33">
        <v>30000</v>
      </c>
      <c r="S113" s="33">
        <v>2005716</v>
      </c>
      <c r="T113" s="38">
        <f t="shared" si="30"/>
        <v>66.857200000000006</v>
      </c>
      <c r="U113" s="38">
        <f t="shared" si="31"/>
        <v>-0.94282570425489221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121272</v>
      </c>
      <c r="E114" s="33">
        <v>121272</v>
      </c>
      <c r="F114" s="33">
        <v>7500</v>
      </c>
      <c r="G114" s="38">
        <f t="shared" si="24"/>
        <v>6.1844448842271915E-2</v>
      </c>
      <c r="H114" s="33">
        <v>30150</v>
      </c>
      <c r="I114" s="38">
        <f t="shared" si="25"/>
        <v>0.24861468434593312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37650</v>
      </c>
      <c r="O114" s="38">
        <f t="shared" si="29"/>
        <v>0.31045913318820501</v>
      </c>
      <c r="P114" s="33">
        <v>55258</v>
      </c>
      <c r="Q114" s="33">
        <v>116720</v>
      </c>
      <c r="R114" s="33">
        <v>116720</v>
      </c>
      <c r="S114" s="33">
        <v>37858</v>
      </c>
      <c r="T114" s="38">
        <f t="shared" si="30"/>
        <v>0.3243488690884167</v>
      </c>
      <c r="U114" s="38">
        <f t="shared" si="31"/>
        <v>-0.45437764667559444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3970362</v>
      </c>
      <c r="E117" s="33">
        <v>3970362</v>
      </c>
      <c r="F117" s="33">
        <v>739159</v>
      </c>
      <c r="G117" s="38">
        <f t="shared" si="24"/>
        <v>0.186169170468587</v>
      </c>
      <c r="H117" s="33">
        <v>2392857</v>
      </c>
      <c r="I117" s="38">
        <f t="shared" si="25"/>
        <v>0.60267980602272542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3132016</v>
      </c>
      <c r="O117" s="38">
        <f t="shared" si="29"/>
        <v>0.78884897649131236</v>
      </c>
      <c r="P117" s="33">
        <v>15895121</v>
      </c>
      <c r="Q117" s="33">
        <v>3315839</v>
      </c>
      <c r="R117" s="33">
        <v>3315839</v>
      </c>
      <c r="S117" s="33">
        <v>180308</v>
      </c>
      <c r="T117" s="38">
        <f t="shared" si="30"/>
        <v>5.4377790960296928E-2</v>
      </c>
      <c r="U117" s="38">
        <f t="shared" si="31"/>
        <v>-0.84945965494694886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4111634</v>
      </c>
      <c r="E121" s="34">
        <f>SUM(E113:E120)</f>
        <v>4111634</v>
      </c>
      <c r="F121" s="34">
        <f>SUM(F113:F120)</f>
        <v>1035816</v>
      </c>
      <c r="G121" s="39">
        <f t="shared" si="24"/>
        <v>0.25192320133552742</v>
      </c>
      <c r="H121" s="34">
        <f>SUM(H113:H120)</f>
        <v>2593384</v>
      </c>
      <c r="I121" s="39">
        <f t="shared" si="25"/>
        <v>0.63074291145564021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3629200</v>
      </c>
      <c r="O121" s="39">
        <f t="shared" si="29"/>
        <v>0.88266611279116769</v>
      </c>
      <c r="P121" s="34">
        <f>SUM(P113:P120)</f>
        <v>18930337</v>
      </c>
      <c r="Q121" s="34">
        <f>SUM(Q113:Q120)</f>
        <v>3462559</v>
      </c>
      <c r="R121" s="34">
        <f>SUM(R113:R120)</f>
        <v>3462559</v>
      </c>
      <c r="S121" s="34">
        <f>SUM(S113:S120)</f>
        <v>2223882</v>
      </c>
      <c r="T121" s="39">
        <f t="shared" si="30"/>
        <v>0.64226544587399093</v>
      </c>
      <c r="U121" s="39">
        <f t="shared" si="31"/>
        <v>-0.86300381234628842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585151</v>
      </c>
      <c r="E122" s="33">
        <v>585151</v>
      </c>
      <c r="F122" s="33">
        <v>46187</v>
      </c>
      <c r="G122" s="38">
        <f t="shared" si="24"/>
        <v>7.8931762912478998E-2</v>
      </c>
      <c r="H122" s="33">
        <v>20799</v>
      </c>
      <c r="I122" s="38">
        <f t="shared" si="25"/>
        <v>3.5544671375422755E-2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66986</v>
      </c>
      <c r="O122" s="38">
        <f t="shared" si="29"/>
        <v>0.11447643428790176</v>
      </c>
      <c r="P122" s="33">
        <v>117737</v>
      </c>
      <c r="Q122" s="33">
        <v>873187</v>
      </c>
      <c r="R122" s="33">
        <v>873187</v>
      </c>
      <c r="S122" s="33">
        <v>41276</v>
      </c>
      <c r="T122" s="38">
        <f t="shared" si="30"/>
        <v>4.7270515937594126E-2</v>
      </c>
      <c r="U122" s="38">
        <f t="shared" si="31"/>
        <v>-0.82334355385307934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1536562</v>
      </c>
      <c r="E123" s="33">
        <v>1536562</v>
      </c>
      <c r="F123" s="33">
        <v>27139</v>
      </c>
      <c r="G123" s="38">
        <f t="shared" si="24"/>
        <v>1.7662157465823052E-2</v>
      </c>
      <c r="H123" s="33">
        <v>46475</v>
      </c>
      <c r="I123" s="38">
        <f t="shared" si="25"/>
        <v>3.0246094853315388E-2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73614</v>
      </c>
      <c r="O123" s="38">
        <f t="shared" si="29"/>
        <v>4.7908252319138443E-2</v>
      </c>
      <c r="P123" s="33">
        <v>85726</v>
      </c>
      <c r="Q123" s="33">
        <v>0</v>
      </c>
      <c r="R123" s="33">
        <v>0</v>
      </c>
      <c r="S123" s="33">
        <v>55626</v>
      </c>
      <c r="T123" s="38">
        <f t="shared" si="30"/>
        <v>0</v>
      </c>
      <c r="U123" s="38">
        <f t="shared" si="31"/>
        <v>-0.45786575834635934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11198664</v>
      </c>
      <c r="E124" s="33">
        <v>11198664</v>
      </c>
      <c r="F124" s="33">
        <v>564323</v>
      </c>
      <c r="G124" s="38">
        <f t="shared" si="24"/>
        <v>5.0391993187758825E-2</v>
      </c>
      <c r="H124" s="33">
        <v>2965119</v>
      </c>
      <c r="I124" s="38">
        <f t="shared" si="25"/>
        <v>0.26477435165480456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3529442</v>
      </c>
      <c r="O124" s="38">
        <f t="shared" si="29"/>
        <v>0.31516634484256334</v>
      </c>
      <c r="P124" s="33">
        <v>5376320</v>
      </c>
      <c r="Q124" s="33">
        <v>14371068</v>
      </c>
      <c r="R124" s="33">
        <v>14371068</v>
      </c>
      <c r="S124" s="33">
        <v>3372713</v>
      </c>
      <c r="T124" s="38">
        <f t="shared" si="30"/>
        <v>0.23468770727408708</v>
      </c>
      <c r="U124" s="38">
        <f t="shared" si="31"/>
        <v>-0.44848539521457054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13320377</v>
      </c>
      <c r="E126" s="34">
        <f>SUM(E122:E125)</f>
        <v>13320377</v>
      </c>
      <c r="F126" s="34">
        <f>SUM(F122:F125)</f>
        <v>637649</v>
      </c>
      <c r="G126" s="39">
        <f t="shared" si="24"/>
        <v>4.7870191661992752E-2</v>
      </c>
      <c r="H126" s="34">
        <f>SUM(H122:H125)</f>
        <v>3032393</v>
      </c>
      <c r="I126" s="39">
        <f t="shared" si="25"/>
        <v>0.22765068886563797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3670042</v>
      </c>
      <c r="O126" s="39">
        <f t="shared" si="29"/>
        <v>0.27552088052763068</v>
      </c>
      <c r="P126" s="34">
        <f>SUM(P122:P125)</f>
        <v>5579783</v>
      </c>
      <c r="Q126" s="34">
        <f>SUM(Q122:Q125)</f>
        <v>15244255</v>
      </c>
      <c r="R126" s="34">
        <f>SUM(R122:R125)</f>
        <v>15244255</v>
      </c>
      <c r="S126" s="34">
        <f>SUM(S122:S125)</f>
        <v>3469615</v>
      </c>
      <c r="T126" s="39">
        <f t="shared" si="30"/>
        <v>0.22760148003296979</v>
      </c>
      <c r="U126" s="39">
        <f t="shared" si="31"/>
        <v>-0.45653925968088727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41106</v>
      </c>
      <c r="Q127" s="33">
        <v>0</v>
      </c>
      <c r="R127" s="33">
        <v>0</v>
      </c>
      <c r="S127" s="33">
        <v>41106</v>
      </c>
      <c r="T127" s="38">
        <f t="shared" si="30"/>
        <v>0</v>
      </c>
      <c r="U127" s="38">
        <f t="shared" si="31"/>
        <v>-1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1699201</v>
      </c>
      <c r="E128" s="33">
        <v>1699201</v>
      </c>
      <c r="F128" s="33">
        <v>300476</v>
      </c>
      <c r="G128" s="38">
        <f t="shared" si="24"/>
        <v>0.17683370007432905</v>
      </c>
      <c r="H128" s="33">
        <v>299448</v>
      </c>
      <c r="I128" s="38">
        <f t="shared" si="25"/>
        <v>0.17622870984656908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599924</v>
      </c>
      <c r="O128" s="38">
        <f t="shared" si="29"/>
        <v>0.3530624099208981</v>
      </c>
      <c r="P128" s="33">
        <v>439867</v>
      </c>
      <c r="Q128" s="33">
        <v>1603018</v>
      </c>
      <c r="R128" s="33">
        <v>1603018</v>
      </c>
      <c r="S128" s="33">
        <v>235079</v>
      </c>
      <c r="T128" s="38">
        <f t="shared" si="30"/>
        <v>0.14664776066145233</v>
      </c>
      <c r="U128" s="38">
        <f t="shared" si="31"/>
        <v>-0.31923058560883177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2698914</v>
      </c>
      <c r="E130" s="33">
        <v>2698914</v>
      </c>
      <c r="F130" s="33">
        <v>562019</v>
      </c>
      <c r="G130" s="38">
        <f t="shared" si="24"/>
        <v>0.20823894351579933</v>
      </c>
      <c r="H130" s="33">
        <v>1115396</v>
      </c>
      <c r="I130" s="38">
        <f t="shared" si="25"/>
        <v>0.41327585836377151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1677415</v>
      </c>
      <c r="O130" s="38">
        <f t="shared" si="29"/>
        <v>0.62151480187957087</v>
      </c>
      <c r="P130" s="33">
        <v>1222287</v>
      </c>
      <c r="Q130" s="33">
        <v>4016495</v>
      </c>
      <c r="R130" s="33">
        <v>4016495</v>
      </c>
      <c r="S130" s="33">
        <v>500523</v>
      </c>
      <c r="T130" s="38">
        <f t="shared" si="30"/>
        <v>0.12461686121855001</v>
      </c>
      <c r="U130" s="38">
        <f t="shared" si="31"/>
        <v>-8.7451637790469827E-2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4398115</v>
      </c>
      <c r="E132" s="34">
        <f>SUM(E127:E131)</f>
        <v>4398115</v>
      </c>
      <c r="F132" s="34">
        <f>SUM(F127:F131)</f>
        <v>862495</v>
      </c>
      <c r="G132" s="39">
        <f t="shared" si="24"/>
        <v>0.19610560433276528</v>
      </c>
      <c r="H132" s="34">
        <f>SUM(H127:H131)</f>
        <v>1414844</v>
      </c>
      <c r="I132" s="39">
        <f t="shared" si="25"/>
        <v>0.3216932708671783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2277339</v>
      </c>
      <c r="O132" s="39">
        <f t="shared" si="29"/>
        <v>0.51779887519994361</v>
      </c>
      <c r="P132" s="34">
        <f>SUM(P127:P131)</f>
        <v>1703260</v>
      </c>
      <c r="Q132" s="34">
        <f>SUM(Q127:Q131)</f>
        <v>5619513</v>
      </c>
      <c r="R132" s="34">
        <f>SUM(R127:R131)</f>
        <v>5619513</v>
      </c>
      <c r="S132" s="34">
        <f>SUM(S127:S131)</f>
        <v>776708</v>
      </c>
      <c r="T132" s="39">
        <f t="shared" si="30"/>
        <v>0.13821624756451314</v>
      </c>
      <c r="U132" s="39">
        <f t="shared" si="31"/>
        <v>-0.16933175205194739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3214253</v>
      </c>
      <c r="E133" s="33">
        <v>3214253</v>
      </c>
      <c r="F133" s="33">
        <v>458328</v>
      </c>
      <c r="G133" s="38">
        <f t="shared" si="24"/>
        <v>0.14259238460693666</v>
      </c>
      <c r="H133" s="33">
        <v>1436863</v>
      </c>
      <c r="I133" s="38">
        <f t="shared" si="25"/>
        <v>0.44702859420213653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1895191</v>
      </c>
      <c r="O133" s="38">
        <f t="shared" si="29"/>
        <v>0.58962097880907316</v>
      </c>
      <c r="P133" s="33">
        <v>2977590</v>
      </c>
      <c r="Q133" s="33">
        <v>14176443</v>
      </c>
      <c r="R133" s="33">
        <v>14176443</v>
      </c>
      <c r="S133" s="33">
        <v>2854404</v>
      </c>
      <c r="T133" s="38">
        <f t="shared" si="30"/>
        <v>0.20134839183566711</v>
      </c>
      <c r="U133" s="38">
        <f t="shared" si="31"/>
        <v>-0.51744095056740513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1263777</v>
      </c>
      <c r="E134" s="33">
        <v>1263777</v>
      </c>
      <c r="F134" s="33">
        <v>235842</v>
      </c>
      <c r="G134" s="38">
        <f t="shared" si="24"/>
        <v>0.18661678444852217</v>
      </c>
      <c r="H134" s="33">
        <v>220276</v>
      </c>
      <c r="I134" s="38">
        <f t="shared" si="25"/>
        <v>0.1742997380075757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456118</v>
      </c>
      <c r="O134" s="38">
        <f t="shared" si="29"/>
        <v>0.3609165224560979</v>
      </c>
      <c r="P134" s="33">
        <v>372636</v>
      </c>
      <c r="Q134" s="33">
        <v>1244396</v>
      </c>
      <c r="R134" s="33">
        <v>1244396</v>
      </c>
      <c r="S134" s="33">
        <v>299627</v>
      </c>
      <c r="T134" s="38">
        <f t="shared" si="30"/>
        <v>0.24078106969164156</v>
      </c>
      <c r="U134" s="38">
        <f t="shared" si="31"/>
        <v>-0.4088708552045428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4478030</v>
      </c>
      <c r="E137" s="34">
        <f>SUM(E133:E136)</f>
        <v>4478030</v>
      </c>
      <c r="F137" s="34">
        <f>SUM(F133:F136)</f>
        <v>694170</v>
      </c>
      <c r="G137" s="39">
        <f t="shared" ref="G137:G170" si="32">IF(($D137     =0),0,($F137     /$D137     ))</f>
        <v>0.15501682659562352</v>
      </c>
      <c r="H137" s="34">
        <f>SUM(H133:H136)</f>
        <v>1657139</v>
      </c>
      <c r="I137" s="39">
        <f t="shared" ref="I137:I170" si="33">IF(($D137     =0),0,($H137     /$D137     ))</f>
        <v>0.37005982541430049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2351309</v>
      </c>
      <c r="O137" s="39">
        <f t="shared" ref="O137:O170" si="37">IF(($D137     =0),0,($N137     /$D137     ))</f>
        <v>0.52507665200992404</v>
      </c>
      <c r="P137" s="34">
        <f>SUM(P133:P136)</f>
        <v>3350226</v>
      </c>
      <c r="Q137" s="34">
        <f>SUM(Q133:Q136)</f>
        <v>15420839</v>
      </c>
      <c r="R137" s="34">
        <f>SUM(R133:R136)</f>
        <v>15420839</v>
      </c>
      <c r="S137" s="34">
        <f>SUM(S133:S136)</f>
        <v>3154031</v>
      </c>
      <c r="T137" s="39">
        <f t="shared" ref="T137:T170" si="38">IF(($Q137     =0),0,($S137     /$Q137     ))</f>
        <v>0.20453044091829245</v>
      </c>
      <c r="U137" s="39">
        <f t="shared" ref="U137:U170" si="39">IF(($P137     =0),0,(($H137     /$P137     )-1))</f>
        <v>-0.50536501119625954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23469226</v>
      </c>
      <c r="E139" s="33">
        <v>23469226</v>
      </c>
      <c r="F139" s="33">
        <v>8738426</v>
      </c>
      <c r="G139" s="38">
        <f t="shared" si="32"/>
        <v>0.37233550011406424</v>
      </c>
      <c r="H139" s="33">
        <v>7149616</v>
      </c>
      <c r="I139" s="38">
        <f t="shared" si="33"/>
        <v>0.30463791179138161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15888042</v>
      </c>
      <c r="O139" s="38">
        <f t="shared" si="37"/>
        <v>0.67697341190544591</v>
      </c>
      <c r="P139" s="33">
        <v>161630</v>
      </c>
      <c r="Q139" s="33">
        <v>25751156</v>
      </c>
      <c r="R139" s="33">
        <v>25751156</v>
      </c>
      <c r="S139" s="33">
        <v>161630</v>
      </c>
      <c r="T139" s="38">
        <f t="shared" si="38"/>
        <v>6.2766114266870196E-3</v>
      </c>
      <c r="U139" s="38">
        <f t="shared" si="39"/>
        <v>43.23446142424055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13967124</v>
      </c>
      <c r="E140" s="33">
        <v>13967124</v>
      </c>
      <c r="F140" s="33">
        <v>121785</v>
      </c>
      <c r="G140" s="38">
        <f t="shared" si="32"/>
        <v>8.7194042238044143E-3</v>
      </c>
      <c r="H140" s="33">
        <v>56500</v>
      </c>
      <c r="I140" s="38">
        <f t="shared" si="33"/>
        <v>4.0452136030295141E-3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178285</v>
      </c>
      <c r="O140" s="38">
        <f t="shared" si="37"/>
        <v>1.2764617826833928E-2</v>
      </c>
      <c r="P140" s="33">
        <v>88800</v>
      </c>
      <c r="Q140" s="33">
        <v>13967124</v>
      </c>
      <c r="R140" s="33">
        <v>13967124</v>
      </c>
      <c r="S140" s="33">
        <v>52950</v>
      </c>
      <c r="T140" s="38">
        <f t="shared" si="38"/>
        <v>3.7910453146975712E-3</v>
      </c>
      <c r="U140" s="38">
        <f t="shared" si="39"/>
        <v>-0.36373873873873874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371794</v>
      </c>
      <c r="E141" s="33">
        <v>371794</v>
      </c>
      <c r="F141" s="33">
        <v>273400</v>
      </c>
      <c r="G141" s="38">
        <f t="shared" si="32"/>
        <v>0.73535344841498251</v>
      </c>
      <c r="H141" s="33">
        <v>114100</v>
      </c>
      <c r="I141" s="38">
        <f t="shared" si="33"/>
        <v>0.30689037477743053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387500</v>
      </c>
      <c r="O141" s="38">
        <f t="shared" si="37"/>
        <v>1.0422438231924129</v>
      </c>
      <c r="P141" s="33">
        <v>170000</v>
      </c>
      <c r="Q141" s="33">
        <v>363088</v>
      </c>
      <c r="R141" s="33">
        <v>363088</v>
      </c>
      <c r="S141" s="33">
        <v>138000</v>
      </c>
      <c r="T141" s="38">
        <f t="shared" si="38"/>
        <v>0.38007315031066846</v>
      </c>
      <c r="U141" s="38">
        <f t="shared" si="39"/>
        <v>-0.32882352941176474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816664</v>
      </c>
      <c r="E142" s="33">
        <v>816664</v>
      </c>
      <c r="F142" s="33">
        <v>552170</v>
      </c>
      <c r="G142" s="38">
        <f t="shared" si="32"/>
        <v>0.6761287383795539</v>
      </c>
      <c r="H142" s="33">
        <v>438090</v>
      </c>
      <c r="I142" s="38">
        <f t="shared" si="33"/>
        <v>0.53643848632975133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990260</v>
      </c>
      <c r="O142" s="38">
        <f t="shared" si="37"/>
        <v>1.2125672247093051</v>
      </c>
      <c r="P142" s="33">
        <v>1353340</v>
      </c>
      <c r="Q142" s="33">
        <v>750000</v>
      </c>
      <c r="R142" s="33">
        <v>750000</v>
      </c>
      <c r="S142" s="33">
        <v>652850</v>
      </c>
      <c r="T142" s="38">
        <f t="shared" si="38"/>
        <v>0.87046666666666672</v>
      </c>
      <c r="U142" s="38">
        <f t="shared" si="39"/>
        <v>-0.67628977197156659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38624808</v>
      </c>
      <c r="E144" s="34">
        <f>SUM(E138:E143)</f>
        <v>38624808</v>
      </c>
      <c r="F144" s="34">
        <f>SUM(F138:F143)</f>
        <v>9685781</v>
      </c>
      <c r="G144" s="39">
        <f t="shared" si="32"/>
        <v>0.25076580315946168</v>
      </c>
      <c r="H144" s="34">
        <f>SUM(H138:H143)</f>
        <v>7758306</v>
      </c>
      <c r="I144" s="39">
        <f t="shared" si="33"/>
        <v>0.20086328972819747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17444087</v>
      </c>
      <c r="O144" s="39">
        <f t="shared" si="37"/>
        <v>0.45162909288765912</v>
      </c>
      <c r="P144" s="34">
        <f>SUM(P138:P143)</f>
        <v>1773770</v>
      </c>
      <c r="Q144" s="34">
        <f>SUM(Q138:Q143)</f>
        <v>40831368</v>
      </c>
      <c r="R144" s="34">
        <f>SUM(R138:R143)</f>
        <v>40831368</v>
      </c>
      <c r="S144" s="34">
        <f>SUM(S138:S143)</f>
        <v>1005430</v>
      </c>
      <c r="T144" s="39">
        <f t="shared" si="38"/>
        <v>2.4623960676507337E-2</v>
      </c>
      <c r="U144" s="39">
        <f t="shared" si="39"/>
        <v>3.373907552839432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32477</v>
      </c>
      <c r="E145" s="33">
        <v>32477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31470</v>
      </c>
      <c r="R145" s="33">
        <v>31470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1234</v>
      </c>
      <c r="G146" s="38">
        <f t="shared" si="32"/>
        <v>0</v>
      </c>
      <c r="H146" s="33">
        <v>3765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4999</v>
      </c>
      <c r="O146" s="38">
        <f t="shared" si="37"/>
        <v>0</v>
      </c>
      <c r="P146" s="33">
        <v>7717</v>
      </c>
      <c r="Q146" s="33">
        <v>0</v>
      </c>
      <c r="R146" s="33">
        <v>0</v>
      </c>
      <c r="S146" s="33">
        <v>7717</v>
      </c>
      <c r="T146" s="38">
        <f t="shared" si="38"/>
        <v>0</v>
      </c>
      <c r="U146" s="38">
        <f t="shared" si="39"/>
        <v>-0.5121161072955811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16217732</v>
      </c>
      <c r="E147" s="33">
        <v>16217732</v>
      </c>
      <c r="F147" s="33">
        <v>951634</v>
      </c>
      <c r="G147" s="38">
        <f t="shared" si="32"/>
        <v>5.8678611781228102E-2</v>
      </c>
      <c r="H147" s="33">
        <v>826965</v>
      </c>
      <c r="I147" s="38">
        <f t="shared" si="33"/>
        <v>5.09914086630609E-2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1778599</v>
      </c>
      <c r="O147" s="38">
        <f t="shared" si="37"/>
        <v>0.109670020444289</v>
      </c>
      <c r="P147" s="33">
        <v>20355969</v>
      </c>
      <c r="Q147" s="33">
        <v>16222732</v>
      </c>
      <c r="R147" s="33">
        <v>16222732</v>
      </c>
      <c r="S147" s="33">
        <v>20140072</v>
      </c>
      <c r="T147" s="38">
        <f t="shared" si="38"/>
        <v>1.2414722748301581</v>
      </c>
      <c r="U147" s="38">
        <f t="shared" si="39"/>
        <v>-0.95937481531829805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211687</v>
      </c>
      <c r="E148" s="33">
        <v>211687</v>
      </c>
      <c r="F148" s="33">
        <v>600</v>
      </c>
      <c r="G148" s="38">
        <f t="shared" si="32"/>
        <v>2.8343733909026061E-3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600</v>
      </c>
      <c r="O148" s="38">
        <f t="shared" si="37"/>
        <v>2.8343733909026061E-3</v>
      </c>
      <c r="P148" s="33">
        <v>0</v>
      </c>
      <c r="Q148" s="33">
        <v>211687</v>
      </c>
      <c r="R148" s="33">
        <v>211687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16461896</v>
      </c>
      <c r="E150" s="34">
        <f>SUM(E145:E149)</f>
        <v>16461896</v>
      </c>
      <c r="F150" s="34">
        <f>SUM(F145:F149)</f>
        <v>953468</v>
      </c>
      <c r="G150" s="39">
        <f t="shared" si="32"/>
        <v>5.7919695276898844E-2</v>
      </c>
      <c r="H150" s="34">
        <f>SUM(H145:H149)</f>
        <v>830730</v>
      </c>
      <c r="I150" s="39">
        <f t="shared" si="33"/>
        <v>5.0463810486957271E-2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1784198</v>
      </c>
      <c r="O150" s="39">
        <f t="shared" si="37"/>
        <v>0.10838350576385612</v>
      </c>
      <c r="P150" s="34">
        <f>SUM(P145:P149)</f>
        <v>20363686</v>
      </c>
      <c r="Q150" s="34">
        <f>SUM(Q145:Q149)</f>
        <v>16465889</v>
      </c>
      <c r="R150" s="34">
        <f>SUM(R145:R149)</f>
        <v>16465889</v>
      </c>
      <c r="S150" s="34">
        <f>SUM(S145:S149)</f>
        <v>20147789</v>
      </c>
      <c r="T150" s="39">
        <f t="shared" si="38"/>
        <v>1.2236077262515253</v>
      </c>
      <c r="U150" s="39">
        <f t="shared" si="39"/>
        <v>-0.95920532265131175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53489100</v>
      </c>
      <c r="E152" s="33">
        <v>53489100</v>
      </c>
      <c r="F152" s="33">
        <v>1244858</v>
      </c>
      <c r="G152" s="38">
        <f t="shared" si="32"/>
        <v>2.3273115457167908E-2</v>
      </c>
      <c r="H152" s="33">
        <v>1459048</v>
      </c>
      <c r="I152" s="38">
        <f t="shared" si="33"/>
        <v>2.7277482702083227E-2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2703906</v>
      </c>
      <c r="O152" s="38">
        <f t="shared" si="37"/>
        <v>5.0550598159251135E-2</v>
      </c>
      <c r="P152" s="33">
        <v>1453592</v>
      </c>
      <c r="Q152" s="33">
        <v>8437200</v>
      </c>
      <c r="R152" s="33">
        <v>8437200</v>
      </c>
      <c r="S152" s="33">
        <v>906752</v>
      </c>
      <c r="T152" s="38">
        <f t="shared" si="38"/>
        <v>0.10747072488503295</v>
      </c>
      <c r="U152" s="38">
        <f t="shared" si="39"/>
        <v>3.753460393287833E-3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41492580</v>
      </c>
      <c r="E153" s="33">
        <v>41492580</v>
      </c>
      <c r="F153" s="33">
        <v>8161</v>
      </c>
      <c r="G153" s="38">
        <f t="shared" si="32"/>
        <v>1.9668576887723059E-4</v>
      </c>
      <c r="H153" s="33">
        <v>4622</v>
      </c>
      <c r="I153" s="38">
        <f t="shared" si="33"/>
        <v>1.1139341058087976E-4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12783</v>
      </c>
      <c r="O153" s="38">
        <f t="shared" si="37"/>
        <v>3.0807917945811032E-4</v>
      </c>
      <c r="P153" s="33">
        <v>6710</v>
      </c>
      <c r="Q153" s="33">
        <v>42372640</v>
      </c>
      <c r="R153" s="33">
        <v>42372640</v>
      </c>
      <c r="S153" s="33">
        <v>6581</v>
      </c>
      <c r="T153" s="38">
        <f t="shared" si="38"/>
        <v>1.5531248465991263E-4</v>
      </c>
      <c r="U153" s="38">
        <f t="shared" si="39"/>
        <v>-0.31117734724292101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3133070</v>
      </c>
      <c r="E154" s="33">
        <v>3133070</v>
      </c>
      <c r="F154" s="33">
        <v>0</v>
      </c>
      <c r="G154" s="38">
        <f t="shared" si="32"/>
        <v>0</v>
      </c>
      <c r="H154" s="33">
        <v>225981</v>
      </c>
      <c r="I154" s="38">
        <f t="shared" si="33"/>
        <v>7.2127657537175996E-2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225981</v>
      </c>
      <c r="O154" s="38">
        <f t="shared" si="37"/>
        <v>7.2127657537175996E-2</v>
      </c>
      <c r="P154" s="33">
        <v>258946</v>
      </c>
      <c r="Q154" s="33">
        <v>5523980</v>
      </c>
      <c r="R154" s="33">
        <v>5523980</v>
      </c>
      <c r="S154" s="33">
        <v>0</v>
      </c>
      <c r="T154" s="38">
        <f t="shared" si="38"/>
        <v>0</v>
      </c>
      <c r="U154" s="38">
        <f t="shared" si="39"/>
        <v>-0.12730453453615809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98114750</v>
      </c>
      <c r="E157" s="34">
        <f>SUM(E151:E156)</f>
        <v>98114750</v>
      </c>
      <c r="F157" s="34">
        <f>SUM(F151:F156)</f>
        <v>1253019</v>
      </c>
      <c r="G157" s="39">
        <f t="shared" si="32"/>
        <v>1.2770954418168522E-2</v>
      </c>
      <c r="H157" s="34">
        <f>SUM(H151:H156)</f>
        <v>1689651</v>
      </c>
      <c r="I157" s="39">
        <f t="shared" si="33"/>
        <v>1.7221172147918636E-2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2942670</v>
      </c>
      <c r="O157" s="39">
        <f t="shared" si="37"/>
        <v>2.9992126566087157E-2</v>
      </c>
      <c r="P157" s="34">
        <f>SUM(P151:P156)</f>
        <v>1719248</v>
      </c>
      <c r="Q157" s="34">
        <f>SUM(Q151:Q156)</f>
        <v>56333820</v>
      </c>
      <c r="R157" s="34">
        <f>SUM(R151:R156)</f>
        <v>56333820</v>
      </c>
      <c r="S157" s="34">
        <f>SUM(S151:S156)</f>
        <v>913333</v>
      </c>
      <c r="T157" s="39">
        <f t="shared" si="38"/>
        <v>1.6212871770456893E-2</v>
      </c>
      <c r="U157" s="39">
        <f t="shared" si="39"/>
        <v>-1.721508473472122E-2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1536285</v>
      </c>
      <c r="E159" s="33">
        <v>1536285</v>
      </c>
      <c r="F159" s="33">
        <v>195985</v>
      </c>
      <c r="G159" s="38">
        <f t="shared" si="32"/>
        <v>0.12757073069124544</v>
      </c>
      <c r="H159" s="33">
        <v>201716</v>
      </c>
      <c r="I159" s="38">
        <f t="shared" si="33"/>
        <v>0.13130115831372435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397701</v>
      </c>
      <c r="O159" s="38">
        <f t="shared" si="37"/>
        <v>0.25887188900496977</v>
      </c>
      <c r="P159" s="33">
        <v>326110</v>
      </c>
      <c r="Q159" s="33">
        <v>26131356</v>
      </c>
      <c r="R159" s="33">
        <v>26131356</v>
      </c>
      <c r="S159" s="33">
        <v>238889</v>
      </c>
      <c r="T159" s="38">
        <f t="shared" si="38"/>
        <v>9.1418524166905074E-3</v>
      </c>
      <c r="U159" s="38">
        <f t="shared" si="39"/>
        <v>-0.38144797767624417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1536285</v>
      </c>
      <c r="E163" s="34">
        <f>SUM(E158:E162)</f>
        <v>1536285</v>
      </c>
      <c r="F163" s="34">
        <f>SUM(F158:F162)</f>
        <v>195985</v>
      </c>
      <c r="G163" s="39">
        <f t="shared" si="32"/>
        <v>0.12757073069124544</v>
      </c>
      <c r="H163" s="34">
        <f>SUM(H158:H162)</f>
        <v>201716</v>
      </c>
      <c r="I163" s="39">
        <f t="shared" si="33"/>
        <v>0.13130115831372435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397701</v>
      </c>
      <c r="O163" s="39">
        <f t="shared" si="37"/>
        <v>0.25887188900496977</v>
      </c>
      <c r="P163" s="34">
        <f>SUM(P158:P162)</f>
        <v>326110</v>
      </c>
      <c r="Q163" s="34">
        <f>SUM(Q158:Q162)</f>
        <v>26131356</v>
      </c>
      <c r="R163" s="34">
        <f>SUM(R158:R162)</f>
        <v>26131356</v>
      </c>
      <c r="S163" s="34">
        <f>SUM(S158:S162)</f>
        <v>238889</v>
      </c>
      <c r="T163" s="39">
        <f t="shared" si="38"/>
        <v>9.1418524166905074E-3</v>
      </c>
      <c r="U163" s="39">
        <f t="shared" si="39"/>
        <v>-0.38144797767624417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5335064</v>
      </c>
      <c r="E164" s="33">
        <v>5335064</v>
      </c>
      <c r="F164" s="33">
        <v>1155358</v>
      </c>
      <c r="G164" s="38">
        <f t="shared" si="32"/>
        <v>0.21655935149044137</v>
      </c>
      <c r="H164" s="33">
        <v>1644561</v>
      </c>
      <c r="I164" s="38">
        <f t="shared" si="33"/>
        <v>0.30825515870100151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2799919</v>
      </c>
      <c r="O164" s="38">
        <f t="shared" si="37"/>
        <v>0.52481451019144287</v>
      </c>
      <c r="P164" s="33">
        <v>3036344</v>
      </c>
      <c r="Q164" s="33">
        <v>7761821</v>
      </c>
      <c r="R164" s="33">
        <v>7761821</v>
      </c>
      <c r="S164" s="33">
        <v>1744835</v>
      </c>
      <c r="T164" s="38">
        <f t="shared" si="38"/>
        <v>0.22479711912964753</v>
      </c>
      <c r="U164" s="38">
        <f t="shared" si="39"/>
        <v>-0.45837461104538879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4633372</v>
      </c>
      <c r="E165" s="33">
        <v>4633372</v>
      </c>
      <c r="F165" s="33">
        <v>1171554</v>
      </c>
      <c r="G165" s="38">
        <f t="shared" si="32"/>
        <v>0.25285127116924777</v>
      </c>
      <c r="H165" s="33">
        <v>685858</v>
      </c>
      <c r="I165" s="38">
        <f t="shared" si="33"/>
        <v>0.1480256711526724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1857412</v>
      </c>
      <c r="O165" s="38">
        <f t="shared" si="37"/>
        <v>0.40087694232192017</v>
      </c>
      <c r="P165" s="33">
        <v>1957989</v>
      </c>
      <c r="Q165" s="33">
        <v>4962700</v>
      </c>
      <c r="R165" s="33">
        <v>4962700</v>
      </c>
      <c r="S165" s="33">
        <v>762864</v>
      </c>
      <c r="T165" s="38">
        <f t="shared" si="38"/>
        <v>0.15371954782678784</v>
      </c>
      <c r="U165" s="38">
        <f t="shared" si="39"/>
        <v>-0.64971304741752889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1310934</v>
      </c>
      <c r="E167" s="33">
        <v>1310934</v>
      </c>
      <c r="F167" s="33">
        <v>196036</v>
      </c>
      <c r="G167" s="38">
        <f t="shared" si="32"/>
        <v>0.14953918351343393</v>
      </c>
      <c r="H167" s="33">
        <v>524679</v>
      </c>
      <c r="I167" s="38">
        <f t="shared" si="33"/>
        <v>0.40023296367322841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720715</v>
      </c>
      <c r="O167" s="38">
        <f t="shared" si="37"/>
        <v>0.54977214718666234</v>
      </c>
      <c r="P167" s="33">
        <v>213211</v>
      </c>
      <c r="Q167" s="33">
        <v>2154160</v>
      </c>
      <c r="R167" s="33">
        <v>2154160</v>
      </c>
      <c r="S167" s="33">
        <v>109007</v>
      </c>
      <c r="T167" s="38">
        <f t="shared" si="38"/>
        <v>5.0603019274334311E-2</v>
      </c>
      <c r="U167" s="38">
        <f t="shared" si="39"/>
        <v>1.4608439527041286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11279370</v>
      </c>
      <c r="E169" s="34">
        <f>SUM(E164:E168)</f>
        <v>11279370</v>
      </c>
      <c r="F169" s="34">
        <f>SUM(F164:F168)</f>
        <v>2522948</v>
      </c>
      <c r="G169" s="39">
        <f t="shared" si="32"/>
        <v>0.22367809549646833</v>
      </c>
      <c r="H169" s="34">
        <f>SUM(H164:H168)</f>
        <v>2855098</v>
      </c>
      <c r="I169" s="39">
        <f t="shared" si="33"/>
        <v>0.25312566216020932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5378046</v>
      </c>
      <c r="O169" s="39">
        <f t="shared" si="37"/>
        <v>0.47680375765667765</v>
      </c>
      <c r="P169" s="34">
        <f>SUM(P164:P168)</f>
        <v>5207544</v>
      </c>
      <c r="Q169" s="34">
        <f>SUM(Q164:Q168)</f>
        <v>14878681</v>
      </c>
      <c r="R169" s="34">
        <f>SUM(R164:R168)</f>
        <v>14878681</v>
      </c>
      <c r="S169" s="34">
        <f>SUM(S164:S168)</f>
        <v>2616706</v>
      </c>
      <c r="T169" s="39">
        <f t="shared" si="38"/>
        <v>0.17586948735576763</v>
      </c>
      <c r="U169" s="39">
        <f t="shared" si="39"/>
        <v>-0.45173809381159336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269171557</v>
      </c>
      <c r="E170" s="34">
        <f>SUM(E105,E107:E111,E113:E120,E122:E125,E127:E131,E133:E136,E138:E143,E145:E149,E151:E156,E158:E162,E164:E168)</f>
        <v>269171557</v>
      </c>
      <c r="F170" s="34">
        <f>SUM(F105,F107:F111,F113:F120,F122:F125,F127:F131,F133:F136,F138:F143,F145:F149,F151:F156,F158:F162,F164:F168)</f>
        <v>34218628</v>
      </c>
      <c r="G170" s="39">
        <f t="shared" si="32"/>
        <v>0.12712572004775377</v>
      </c>
      <c r="H170" s="34">
        <f>SUM(H105,H107:H111,H113:H120,H122:H125,H127:H131,H133:H136,H138:H143,H145:H149,H151:H156,H158:H162,H164:H168)</f>
        <v>18224340</v>
      </c>
      <c r="I170" s="39">
        <f t="shared" si="33"/>
        <v>6.7705296217460298E-2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52442968</v>
      </c>
      <c r="O170" s="39">
        <f t="shared" si="37"/>
        <v>0.1948310162652141</v>
      </c>
      <c r="P170" s="34">
        <f>SUM(P105,P107:P111,P113:P120,P122:P125,P127:P131,P133:P136,P138:P143,P145:P149,P151:P156,P158:P162,P164:P168)</f>
        <v>65285847</v>
      </c>
      <c r="Q170" s="34">
        <f>SUM(Q105,Q107:Q111,Q113:Q120,Q122:Q125,Q127:Q131,Q133:Q136,Q138:Q143,Q145:Q149,Q151:Q156,Q158:Q162,Q164:Q168)</f>
        <v>276190156</v>
      </c>
      <c r="R170" s="34">
        <f>SUM(R105,R107:R111,R113:R120,R122:R125,R127:R131,R133:R136,R138:R143,R145:R149,R151:R156,R158:R162,R164:R168)</f>
        <v>276190156</v>
      </c>
      <c r="S170" s="34">
        <f>SUM(S105,S107:S111,S113:S120,S122:S125,S127:S131,S133:S136,S138:S143,S145:S149,S151:S156,S158:S162,S164:S168)</f>
        <v>36187555</v>
      </c>
      <c r="T170" s="39">
        <f t="shared" si="38"/>
        <v>0.13102405793202854</v>
      </c>
      <c r="U170" s="39">
        <f t="shared" si="39"/>
        <v>-0.72085312763116938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38001000</v>
      </c>
      <c r="E175" s="33">
        <v>38001000</v>
      </c>
      <c r="F175" s="33">
        <v>4100</v>
      </c>
      <c r="G175" s="38">
        <f t="shared" si="40"/>
        <v>1.0789189758164258E-4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4100</v>
      </c>
      <c r="O175" s="38">
        <f t="shared" si="45"/>
        <v>1.0789189758164258E-4</v>
      </c>
      <c r="P175" s="33">
        <v>198213</v>
      </c>
      <c r="Q175" s="33">
        <v>38001000</v>
      </c>
      <c r="R175" s="33">
        <v>38001000</v>
      </c>
      <c r="S175" s="33">
        <v>198213</v>
      </c>
      <c r="T175" s="38">
        <f t="shared" si="46"/>
        <v>5.2159943159390543E-3</v>
      </c>
      <c r="U175" s="38">
        <f t="shared" si="47"/>
        <v>-1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19439390</v>
      </c>
      <c r="E176" s="33">
        <v>19439390</v>
      </c>
      <c r="F176" s="33">
        <v>19121</v>
      </c>
      <c r="G176" s="38">
        <f t="shared" si="40"/>
        <v>9.8362139964268424E-4</v>
      </c>
      <c r="H176" s="33">
        <v>3303875</v>
      </c>
      <c r="I176" s="38">
        <f t="shared" si="41"/>
        <v>0.16995775073189026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3322996</v>
      </c>
      <c r="O176" s="38">
        <f t="shared" si="45"/>
        <v>0.17094137213153293</v>
      </c>
      <c r="P176" s="33">
        <v>3981652</v>
      </c>
      <c r="Q176" s="33">
        <v>18673767</v>
      </c>
      <c r="R176" s="33">
        <v>18673767</v>
      </c>
      <c r="S176" s="33">
        <v>0</v>
      </c>
      <c r="T176" s="38">
        <f t="shared" si="46"/>
        <v>0</v>
      </c>
      <c r="U176" s="38">
        <f t="shared" si="47"/>
        <v>-0.17022507240713147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30650</v>
      </c>
      <c r="G177" s="38">
        <f t="shared" si="40"/>
        <v>0</v>
      </c>
      <c r="H177" s="33">
        <v>5000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35650</v>
      </c>
      <c r="O177" s="38">
        <f t="shared" si="45"/>
        <v>0</v>
      </c>
      <c r="P177" s="33">
        <v>56000</v>
      </c>
      <c r="Q177" s="33">
        <v>408289</v>
      </c>
      <c r="R177" s="33">
        <v>408289</v>
      </c>
      <c r="S177" s="33">
        <v>40850</v>
      </c>
      <c r="T177" s="38">
        <f t="shared" si="46"/>
        <v>0.10005167908025933</v>
      </c>
      <c r="U177" s="38">
        <f t="shared" si="47"/>
        <v>-0.9107142857142857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57440390</v>
      </c>
      <c r="E179" s="34">
        <f>SUM(E173:E178)</f>
        <v>57440390</v>
      </c>
      <c r="F179" s="34">
        <f>SUM(F173:F178)</f>
        <v>53871</v>
      </c>
      <c r="G179" s="39">
        <f t="shared" si="40"/>
        <v>9.37859231108981E-4</v>
      </c>
      <c r="H179" s="34">
        <f>SUM(H173:H178)</f>
        <v>3308875</v>
      </c>
      <c r="I179" s="39">
        <f t="shared" si="41"/>
        <v>5.7605371411997723E-2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3362746</v>
      </c>
      <c r="O179" s="39">
        <f t="shared" si="45"/>
        <v>5.8543230643106708E-2</v>
      </c>
      <c r="P179" s="34">
        <f>SUM(P173:P178)</f>
        <v>4235865</v>
      </c>
      <c r="Q179" s="34">
        <f>SUM(Q173:Q178)</f>
        <v>57083056</v>
      </c>
      <c r="R179" s="34">
        <f>SUM(R173:R178)</f>
        <v>57083056</v>
      </c>
      <c r="S179" s="34">
        <f>SUM(S173:S178)</f>
        <v>239063</v>
      </c>
      <c r="T179" s="39">
        <f t="shared" si="46"/>
        <v>4.1879853103870259E-3</v>
      </c>
      <c r="U179" s="39">
        <f t="shared" si="47"/>
        <v>-0.2188431406572211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5739984</v>
      </c>
      <c r="E180" s="33">
        <v>5739984</v>
      </c>
      <c r="F180" s="33">
        <v>468052</v>
      </c>
      <c r="G180" s="38">
        <f t="shared" si="40"/>
        <v>8.1542387574599515E-2</v>
      </c>
      <c r="H180" s="33">
        <v>348865</v>
      </c>
      <c r="I180" s="38">
        <f t="shared" si="41"/>
        <v>6.0778043980610402E-2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816917</v>
      </c>
      <c r="O180" s="38">
        <f t="shared" si="45"/>
        <v>0.1423204315552099</v>
      </c>
      <c r="P180" s="33">
        <v>869594</v>
      </c>
      <c r="Q180" s="33">
        <v>3091000</v>
      </c>
      <c r="R180" s="33">
        <v>3091000</v>
      </c>
      <c r="S180" s="33">
        <v>712522</v>
      </c>
      <c r="T180" s="38">
        <f t="shared" si="46"/>
        <v>0.23051504367518602</v>
      </c>
      <c r="U180" s="38">
        <f t="shared" si="47"/>
        <v>-0.59881852910668654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888426</v>
      </c>
      <c r="E181" s="33">
        <v>888426</v>
      </c>
      <c r="F181" s="33">
        <v>102307</v>
      </c>
      <c r="G181" s="38">
        <f t="shared" si="40"/>
        <v>0.1151553421444217</v>
      </c>
      <c r="H181" s="33">
        <v>122196</v>
      </c>
      <c r="I181" s="38">
        <f t="shared" si="41"/>
        <v>0.13754212506162583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224503</v>
      </c>
      <c r="O181" s="38">
        <f t="shared" si="45"/>
        <v>0.25269746720604758</v>
      </c>
      <c r="P181" s="33">
        <v>334688</v>
      </c>
      <c r="Q181" s="33">
        <v>565488</v>
      </c>
      <c r="R181" s="33">
        <v>565488</v>
      </c>
      <c r="S181" s="33">
        <v>86490</v>
      </c>
      <c r="T181" s="38">
        <f t="shared" si="46"/>
        <v>0.152947542653425</v>
      </c>
      <c r="U181" s="38">
        <f t="shared" si="47"/>
        <v>-0.63489578353571086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55308</v>
      </c>
      <c r="E182" s="33">
        <v>55308</v>
      </c>
      <c r="F182" s="33">
        <v>15568</v>
      </c>
      <c r="G182" s="38">
        <f t="shared" si="40"/>
        <v>0.28147826715845808</v>
      </c>
      <c r="H182" s="33">
        <v>22436</v>
      </c>
      <c r="I182" s="38">
        <f t="shared" si="41"/>
        <v>0.40565560135965861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38004</v>
      </c>
      <c r="O182" s="38">
        <f t="shared" si="45"/>
        <v>0.68713386851811675</v>
      </c>
      <c r="P182" s="33">
        <v>70134</v>
      </c>
      <c r="Q182" s="33">
        <v>52872</v>
      </c>
      <c r="R182" s="33">
        <v>52872</v>
      </c>
      <c r="S182" s="33">
        <v>16798</v>
      </c>
      <c r="T182" s="38">
        <f t="shared" si="46"/>
        <v>0.31771069753366621</v>
      </c>
      <c r="U182" s="38">
        <f t="shared" si="47"/>
        <v>-0.68009809792682585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116000</v>
      </c>
      <c r="E184" s="33">
        <v>116000</v>
      </c>
      <c r="F184" s="33">
        <v>15349</v>
      </c>
      <c r="G184" s="38">
        <f t="shared" si="40"/>
        <v>0.13231896551724137</v>
      </c>
      <c r="H184" s="33">
        <v>15764</v>
      </c>
      <c r="I184" s="38">
        <f t="shared" si="41"/>
        <v>0.13589655172413792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31113</v>
      </c>
      <c r="O184" s="38">
        <f t="shared" si="45"/>
        <v>0.26821551724137932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6799718</v>
      </c>
      <c r="E185" s="34">
        <f>SUM(E180:E184)</f>
        <v>6799718</v>
      </c>
      <c r="F185" s="34">
        <f>SUM(F180:F184)</f>
        <v>601276</v>
      </c>
      <c r="G185" s="39">
        <f t="shared" si="40"/>
        <v>8.8426608279931609E-2</v>
      </c>
      <c r="H185" s="34">
        <f>SUM(H180:H184)</f>
        <v>509261</v>
      </c>
      <c r="I185" s="39">
        <f t="shared" si="41"/>
        <v>7.489442944545642E-2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1110537</v>
      </c>
      <c r="O185" s="39">
        <f t="shared" si="45"/>
        <v>0.16332103772538803</v>
      </c>
      <c r="P185" s="34">
        <f>SUM(P180:P184)</f>
        <v>1274416</v>
      </c>
      <c r="Q185" s="34">
        <f>SUM(Q180:Q184)</f>
        <v>3709360</v>
      </c>
      <c r="R185" s="34">
        <f>SUM(R180:R184)</f>
        <v>3709360</v>
      </c>
      <c r="S185" s="34">
        <f>SUM(S180:S184)</f>
        <v>815810</v>
      </c>
      <c r="T185" s="39">
        <f t="shared" si="46"/>
        <v>0.21993281859943495</v>
      </c>
      <c r="U185" s="39">
        <f t="shared" si="47"/>
        <v>-0.60039657380321654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7089917</v>
      </c>
      <c r="E186" s="33">
        <v>7089917</v>
      </c>
      <c r="F186" s="33">
        <v>668797</v>
      </c>
      <c r="G186" s="38">
        <f t="shared" si="40"/>
        <v>9.4330723476734629E-2</v>
      </c>
      <c r="H186" s="33">
        <v>374389</v>
      </c>
      <c r="I186" s="38">
        <f t="shared" si="41"/>
        <v>5.2805836796114822E-2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1043186</v>
      </c>
      <c r="O186" s="38">
        <f t="shared" si="45"/>
        <v>0.14713656027284946</v>
      </c>
      <c r="P186" s="33">
        <v>1723378</v>
      </c>
      <c r="Q186" s="33">
        <v>6688600</v>
      </c>
      <c r="R186" s="33">
        <v>6688600</v>
      </c>
      <c r="S186" s="33">
        <v>848236</v>
      </c>
      <c r="T186" s="38">
        <f t="shared" si="46"/>
        <v>0.12681816822653469</v>
      </c>
      <c r="U186" s="38">
        <f t="shared" si="47"/>
        <v>-0.7827586286931828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8991597</v>
      </c>
      <c r="E187" s="33">
        <v>8991597</v>
      </c>
      <c r="F187" s="33">
        <v>2234384</v>
      </c>
      <c r="G187" s="38">
        <f t="shared" si="40"/>
        <v>0.24849690216320861</v>
      </c>
      <c r="H187" s="33">
        <v>3434574</v>
      </c>
      <c r="I187" s="38">
        <f t="shared" si="41"/>
        <v>0.3819759715654516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5668958</v>
      </c>
      <c r="O187" s="38">
        <f t="shared" si="45"/>
        <v>0.63047287372866023</v>
      </c>
      <c r="P187" s="33">
        <v>5783678</v>
      </c>
      <c r="Q187" s="33">
        <v>8637460</v>
      </c>
      <c r="R187" s="33">
        <v>8637460</v>
      </c>
      <c r="S187" s="33">
        <v>3831570</v>
      </c>
      <c r="T187" s="38">
        <f t="shared" si="46"/>
        <v>0.44359915993822258</v>
      </c>
      <c r="U187" s="38">
        <f t="shared" si="47"/>
        <v>-0.40616092389652403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354300</v>
      </c>
      <c r="E188" s="33">
        <v>354300</v>
      </c>
      <c r="F188" s="33">
        <v>266811</v>
      </c>
      <c r="G188" s="38">
        <f t="shared" si="40"/>
        <v>0.75306519898391189</v>
      </c>
      <c r="H188" s="33">
        <v>409168</v>
      </c>
      <c r="I188" s="38">
        <f t="shared" si="41"/>
        <v>1.1548631103584532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675979</v>
      </c>
      <c r="O188" s="38">
        <f t="shared" si="45"/>
        <v>1.9079283093423651</v>
      </c>
      <c r="P188" s="33">
        <v>454766</v>
      </c>
      <c r="Q188" s="33">
        <v>340511</v>
      </c>
      <c r="R188" s="33">
        <v>340511</v>
      </c>
      <c r="S188" s="33">
        <v>307019</v>
      </c>
      <c r="T188" s="38">
        <f t="shared" si="46"/>
        <v>0.90164194401942965</v>
      </c>
      <c r="U188" s="38">
        <f t="shared" si="47"/>
        <v>-0.10026695047562928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5502078</v>
      </c>
      <c r="E189" s="33">
        <v>5502078</v>
      </c>
      <c r="F189" s="33">
        <v>24970</v>
      </c>
      <c r="G189" s="38">
        <f t="shared" si="40"/>
        <v>4.5382853532792517E-3</v>
      </c>
      <c r="H189" s="33">
        <v>162110</v>
      </c>
      <c r="I189" s="38">
        <f t="shared" si="41"/>
        <v>2.9463413641173389E-2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187080</v>
      </c>
      <c r="O189" s="38">
        <f t="shared" si="45"/>
        <v>3.4001698994452642E-2</v>
      </c>
      <c r="P189" s="33">
        <v>641146</v>
      </c>
      <c r="Q189" s="33">
        <v>2633096</v>
      </c>
      <c r="R189" s="33">
        <v>2633096</v>
      </c>
      <c r="S189" s="33">
        <v>-203110</v>
      </c>
      <c r="T189" s="38">
        <f t="shared" si="46"/>
        <v>-7.7137331870923045E-2</v>
      </c>
      <c r="U189" s="38">
        <f t="shared" si="47"/>
        <v>-0.74715587401309524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45349000</v>
      </c>
      <c r="E190" s="33">
        <v>45349000</v>
      </c>
      <c r="F190" s="33">
        <v>18697494</v>
      </c>
      <c r="G190" s="38">
        <f t="shared" si="40"/>
        <v>0.41230223378685305</v>
      </c>
      <c r="H190" s="33">
        <v>14819009</v>
      </c>
      <c r="I190" s="38">
        <f t="shared" si="41"/>
        <v>0.32677697413393902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33516503</v>
      </c>
      <c r="O190" s="38">
        <f t="shared" si="45"/>
        <v>0.73907920792079207</v>
      </c>
      <c r="P190" s="33">
        <v>43494759</v>
      </c>
      <c r="Q190" s="33">
        <v>44158000</v>
      </c>
      <c r="R190" s="33">
        <v>44158000</v>
      </c>
      <c r="S190" s="33">
        <v>23623680</v>
      </c>
      <c r="T190" s="38">
        <f t="shared" si="46"/>
        <v>0.53498075093980701</v>
      </c>
      <c r="U190" s="38">
        <f t="shared" si="47"/>
        <v>-0.65929207700633541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67286892</v>
      </c>
      <c r="E191" s="34">
        <f>SUM(E186:E190)</f>
        <v>67286892</v>
      </c>
      <c r="F191" s="34">
        <f>SUM(F186:F190)</f>
        <v>21892456</v>
      </c>
      <c r="G191" s="39">
        <f t="shared" si="40"/>
        <v>0.32535989327609305</v>
      </c>
      <c r="H191" s="34">
        <f>SUM(H186:H190)</f>
        <v>19199250</v>
      </c>
      <c r="I191" s="39">
        <f t="shared" si="41"/>
        <v>0.28533417771770464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41091706</v>
      </c>
      <c r="O191" s="39">
        <f t="shared" si="45"/>
        <v>0.61069407099379769</v>
      </c>
      <c r="P191" s="34">
        <f>SUM(P186:P190)</f>
        <v>52097727</v>
      </c>
      <c r="Q191" s="34">
        <f>SUM(Q186:Q190)</f>
        <v>62457667</v>
      </c>
      <c r="R191" s="34">
        <f>SUM(R186:R190)</f>
        <v>62457667</v>
      </c>
      <c r="S191" s="34">
        <f>SUM(S186:S190)</f>
        <v>28407395</v>
      </c>
      <c r="T191" s="39">
        <f t="shared" si="46"/>
        <v>0.45482638664681474</v>
      </c>
      <c r="U191" s="39">
        <f t="shared" si="47"/>
        <v>-0.63147624463539453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1827096</v>
      </c>
      <c r="E192" s="33">
        <v>1827096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-485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-1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8786592</v>
      </c>
      <c r="E193" s="33">
        <v>8786592</v>
      </c>
      <c r="F193" s="33">
        <v>8428202</v>
      </c>
      <c r="G193" s="38">
        <f t="shared" si="40"/>
        <v>0.95921171712536557</v>
      </c>
      <c r="H193" s="33">
        <v>1327299</v>
      </c>
      <c r="I193" s="38">
        <f t="shared" si="41"/>
        <v>0.15105959170517988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9755501</v>
      </c>
      <c r="O193" s="38">
        <f t="shared" si="45"/>
        <v>1.1102713088305454</v>
      </c>
      <c r="P193" s="33">
        <v>6507524</v>
      </c>
      <c r="Q193" s="33">
        <v>10762128</v>
      </c>
      <c r="R193" s="33">
        <v>10762128</v>
      </c>
      <c r="S193" s="33">
        <v>3576483</v>
      </c>
      <c r="T193" s="38">
        <f t="shared" si="46"/>
        <v>0.33232117291301499</v>
      </c>
      <c r="U193" s="38">
        <f t="shared" si="47"/>
        <v>-0.79603624973184883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5921014</v>
      </c>
      <c r="E194" s="33">
        <v>5921014</v>
      </c>
      <c r="F194" s="33">
        <v>290855</v>
      </c>
      <c r="G194" s="38">
        <f t="shared" si="40"/>
        <v>4.9122498274788741E-2</v>
      </c>
      <c r="H194" s="33">
        <v>3773169</v>
      </c>
      <c r="I194" s="38">
        <f t="shared" si="41"/>
        <v>0.63725047770533894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4064024</v>
      </c>
      <c r="O194" s="38">
        <f t="shared" si="45"/>
        <v>0.6863729759801277</v>
      </c>
      <c r="P194" s="33">
        <v>6044412</v>
      </c>
      <c r="Q194" s="33">
        <v>5288544</v>
      </c>
      <c r="R194" s="33">
        <v>5288544</v>
      </c>
      <c r="S194" s="33">
        <v>76353</v>
      </c>
      <c r="T194" s="38">
        <f t="shared" si="46"/>
        <v>1.4437433062861915E-2</v>
      </c>
      <c r="U194" s="38">
        <f t="shared" si="47"/>
        <v>-0.37575913091298208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4445793</v>
      </c>
      <c r="E195" s="33">
        <v>4445793</v>
      </c>
      <c r="F195" s="33">
        <v>1129121</v>
      </c>
      <c r="G195" s="38">
        <f t="shared" si="40"/>
        <v>0.25397516258629227</v>
      </c>
      <c r="H195" s="33">
        <v>1400459</v>
      </c>
      <c r="I195" s="38">
        <f t="shared" si="41"/>
        <v>0.31500769379051163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2529580</v>
      </c>
      <c r="O195" s="38">
        <f t="shared" si="45"/>
        <v>0.5689828563768039</v>
      </c>
      <c r="P195" s="33">
        <v>864</v>
      </c>
      <c r="Q195" s="33">
        <v>4413080</v>
      </c>
      <c r="R195" s="33">
        <v>4413080</v>
      </c>
      <c r="S195" s="33">
        <v>864</v>
      </c>
      <c r="T195" s="38">
        <f t="shared" si="46"/>
        <v>1.9578163096975354E-4</v>
      </c>
      <c r="U195" s="38">
        <f t="shared" si="47"/>
        <v>1619.9016203703704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11372802</v>
      </c>
      <c r="E196" s="33">
        <v>11372802</v>
      </c>
      <c r="F196" s="33">
        <v>1183561</v>
      </c>
      <c r="G196" s="38">
        <f t="shared" si="40"/>
        <v>0.10406942809696326</v>
      </c>
      <c r="H196" s="33">
        <v>2501121</v>
      </c>
      <c r="I196" s="38">
        <f t="shared" si="41"/>
        <v>0.21992126478593402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3684682</v>
      </c>
      <c r="O196" s="38">
        <f t="shared" si="45"/>
        <v>0.32399069288289728</v>
      </c>
      <c r="P196" s="33">
        <v>0</v>
      </c>
      <c r="Q196" s="33">
        <v>4411776</v>
      </c>
      <c r="R196" s="33">
        <v>4411776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8515</v>
      </c>
      <c r="G197" s="38">
        <f t="shared" si="40"/>
        <v>0</v>
      </c>
      <c r="H197" s="33">
        <v>-8515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32353297</v>
      </c>
      <c r="E198" s="34">
        <f>SUM(E192:E197)</f>
        <v>32353297</v>
      </c>
      <c r="F198" s="34">
        <f>SUM(F192:F197)</f>
        <v>11040254</v>
      </c>
      <c r="G198" s="39">
        <f t="shared" si="40"/>
        <v>0.341240461520815</v>
      </c>
      <c r="H198" s="34">
        <f>SUM(H192:H197)</f>
        <v>8993533</v>
      </c>
      <c r="I198" s="39">
        <f t="shared" si="41"/>
        <v>0.2779788718287351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20033787</v>
      </c>
      <c r="O198" s="39">
        <f t="shared" si="45"/>
        <v>0.61921933334955015</v>
      </c>
      <c r="P198" s="34">
        <f>SUM(P192:P197)</f>
        <v>12552315</v>
      </c>
      <c r="Q198" s="34">
        <f>SUM(Q192:Q197)</f>
        <v>24875528</v>
      </c>
      <c r="R198" s="34">
        <f>SUM(R192:R197)</f>
        <v>24875528</v>
      </c>
      <c r="S198" s="34">
        <f>SUM(S192:S197)</f>
        <v>3653700</v>
      </c>
      <c r="T198" s="39">
        <f t="shared" si="46"/>
        <v>0.14687929438120872</v>
      </c>
      <c r="U198" s="39">
        <f t="shared" si="47"/>
        <v>-0.28351598888332552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65000000</v>
      </c>
      <c r="E200" s="33">
        <v>65000000</v>
      </c>
      <c r="F200" s="33">
        <v>44550</v>
      </c>
      <c r="G200" s="38">
        <f t="shared" si="40"/>
        <v>6.8538461538461537E-4</v>
      </c>
      <c r="H200" s="33">
        <v>46125</v>
      </c>
      <c r="I200" s="38">
        <f t="shared" si="41"/>
        <v>7.096153846153846E-4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90675</v>
      </c>
      <c r="O200" s="38">
        <f t="shared" si="45"/>
        <v>1.395E-3</v>
      </c>
      <c r="P200" s="33">
        <v>246113</v>
      </c>
      <c r="Q200" s="33">
        <v>70173668</v>
      </c>
      <c r="R200" s="33">
        <v>70173668</v>
      </c>
      <c r="S200" s="33">
        <v>141628</v>
      </c>
      <c r="T200" s="38">
        <f t="shared" si="46"/>
        <v>2.0182499224637939E-3</v>
      </c>
      <c r="U200" s="38">
        <f t="shared" si="47"/>
        <v>-0.81258608850406111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65000000</v>
      </c>
      <c r="E204" s="34">
        <f>SUM(E199:E203)</f>
        <v>65000000</v>
      </c>
      <c r="F204" s="34">
        <f>SUM(F199:F203)</f>
        <v>44550</v>
      </c>
      <c r="G204" s="39">
        <f t="shared" si="40"/>
        <v>6.8538461538461537E-4</v>
      </c>
      <c r="H204" s="34">
        <f>SUM(H199:H203)</f>
        <v>46125</v>
      </c>
      <c r="I204" s="39">
        <f t="shared" si="41"/>
        <v>7.096153846153846E-4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90675</v>
      </c>
      <c r="O204" s="39">
        <f t="shared" si="45"/>
        <v>1.395E-3</v>
      </c>
      <c r="P204" s="34">
        <f>SUM(P199:P203)</f>
        <v>246113</v>
      </c>
      <c r="Q204" s="34">
        <f>SUM(Q199:Q203)</f>
        <v>70173668</v>
      </c>
      <c r="R204" s="34">
        <f>SUM(R199:R203)</f>
        <v>70173668</v>
      </c>
      <c r="S204" s="34">
        <f>SUM(S199:S203)</f>
        <v>141628</v>
      </c>
      <c r="T204" s="39">
        <f t="shared" si="46"/>
        <v>2.0182499224637939E-3</v>
      </c>
      <c r="U204" s="39">
        <f t="shared" si="47"/>
        <v>-0.81258608850406111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228880297</v>
      </c>
      <c r="E205" s="34">
        <f>SUM(E173:E178,E180:E184,E186:E190,E192:E197,E199:E203)</f>
        <v>228880297</v>
      </c>
      <c r="F205" s="34">
        <f>SUM(F173:F178,F180:F184,F186:F190,F192:F197,F199:F203)</f>
        <v>33632407</v>
      </c>
      <c r="G205" s="39">
        <f t="shared" si="40"/>
        <v>0.14694321634858767</v>
      </c>
      <c r="H205" s="34">
        <f>SUM(H173:H178,H180:H184,H186:H190,H192:H197,H199:H203)</f>
        <v>32057044</v>
      </c>
      <c r="I205" s="39">
        <f t="shared" si="41"/>
        <v>0.14006030409860923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65689451</v>
      </c>
      <c r="O205" s="39">
        <f t="shared" si="45"/>
        <v>0.2870035204471969</v>
      </c>
      <c r="P205" s="34">
        <f>SUM(P173:P178,P180:P184,P186:P190,P192:P197,P199:P203)</f>
        <v>70406436</v>
      </c>
      <c r="Q205" s="34">
        <f>SUM(Q173:Q178,Q180:Q184,Q186:Q190,Q192:Q197,Q199:Q203)</f>
        <v>218299279</v>
      </c>
      <c r="R205" s="34">
        <f>SUM(R173:R178,R180:R184,R186:R190,R192:R197,R199:R203)</f>
        <v>218299279</v>
      </c>
      <c r="S205" s="34">
        <f>SUM(S173:S178,S180:S184,S186:S190,S192:S197,S199:S203)</f>
        <v>33257596</v>
      </c>
      <c r="T205" s="39">
        <f t="shared" si="46"/>
        <v>0.15234862960770476</v>
      </c>
      <c r="U205" s="39">
        <f t="shared" si="47"/>
        <v>-0.54468588638686377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60093</v>
      </c>
      <c r="E208" s="33">
        <v>60093</v>
      </c>
      <c r="F208" s="33">
        <v>79834</v>
      </c>
      <c r="G208" s="38">
        <f t="shared" ref="G208:G231" si="48">IF(($D208     =0),0,($F208     /$D208     ))</f>
        <v>1.3285074800725543</v>
      </c>
      <c r="H208" s="33">
        <v>129027</v>
      </c>
      <c r="I208" s="38">
        <f t="shared" ref="I208:I231" si="49">IF(($D208     =0),0,($H208     /$D208     ))</f>
        <v>2.147121960960511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208861</v>
      </c>
      <c r="O208" s="38">
        <f t="shared" ref="O208:O231" si="53">IF(($D208     =0),0,($N208     /$D208     ))</f>
        <v>3.4756294410330653</v>
      </c>
      <c r="P208" s="33">
        <v>168981</v>
      </c>
      <c r="Q208" s="33">
        <v>57506</v>
      </c>
      <c r="R208" s="33">
        <v>57506</v>
      </c>
      <c r="S208" s="33">
        <v>105618</v>
      </c>
      <c r="T208" s="38">
        <f t="shared" ref="T208:T231" si="54">IF(($Q208     =0),0,($S208     /$Q208     ))</f>
        <v>1.8366431328904811</v>
      </c>
      <c r="U208" s="38">
        <f t="shared" ref="U208:U231" si="55">IF(($P208     =0),0,(($H208     /$P208     )-1))</f>
        <v>-0.23644078328332774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6268651</v>
      </c>
      <c r="E209" s="33">
        <v>6268651</v>
      </c>
      <c r="F209" s="33">
        <v>960400</v>
      </c>
      <c r="G209" s="38">
        <f t="shared" si="48"/>
        <v>0.15320680637668296</v>
      </c>
      <c r="H209" s="33">
        <v>199573</v>
      </c>
      <c r="I209" s="38">
        <f t="shared" si="49"/>
        <v>3.183667427011011E-2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1159973</v>
      </c>
      <c r="O209" s="38">
        <f t="shared" si="53"/>
        <v>0.18504348064679307</v>
      </c>
      <c r="P209" s="33">
        <v>606797</v>
      </c>
      <c r="Q209" s="33">
        <v>4526091</v>
      </c>
      <c r="R209" s="33">
        <v>4526091</v>
      </c>
      <c r="S209" s="33">
        <v>210911</v>
      </c>
      <c r="T209" s="38">
        <f t="shared" si="54"/>
        <v>4.659893051200252E-2</v>
      </c>
      <c r="U209" s="38">
        <f t="shared" si="55"/>
        <v>-0.67110417487232144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1655196</v>
      </c>
      <c r="E210" s="33">
        <v>1655196</v>
      </c>
      <c r="F210" s="33">
        <v>489929</v>
      </c>
      <c r="G210" s="38">
        <f t="shared" si="48"/>
        <v>0.29599455291095433</v>
      </c>
      <c r="H210" s="33">
        <v>229082</v>
      </c>
      <c r="I210" s="38">
        <f t="shared" si="49"/>
        <v>0.1384017361085938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719011</v>
      </c>
      <c r="O210" s="38">
        <f t="shared" si="53"/>
        <v>0.43439628901954813</v>
      </c>
      <c r="P210" s="33">
        <v>660949</v>
      </c>
      <c r="Q210" s="33">
        <v>3350868</v>
      </c>
      <c r="R210" s="33">
        <v>3350868</v>
      </c>
      <c r="S210" s="33">
        <v>389175</v>
      </c>
      <c r="T210" s="38">
        <f t="shared" si="54"/>
        <v>0.11614154899566322</v>
      </c>
      <c r="U210" s="38">
        <f t="shared" si="55"/>
        <v>-0.65340442303415247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642000</v>
      </c>
      <c r="E212" s="33">
        <v>642000</v>
      </c>
      <c r="F212" s="33">
        <v>91427</v>
      </c>
      <c r="G212" s="38">
        <f t="shared" si="48"/>
        <v>0.14240965732087227</v>
      </c>
      <c r="H212" s="33">
        <v>105627</v>
      </c>
      <c r="I212" s="38">
        <f t="shared" si="49"/>
        <v>0.16452803738317756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197054</v>
      </c>
      <c r="O212" s="38">
        <f t="shared" si="53"/>
        <v>0.30693769470404986</v>
      </c>
      <c r="P212" s="33">
        <v>7208</v>
      </c>
      <c r="Q212" s="33">
        <v>642000</v>
      </c>
      <c r="R212" s="33">
        <v>642000</v>
      </c>
      <c r="S212" s="33">
        <v>5957</v>
      </c>
      <c r="T212" s="38">
        <f t="shared" si="54"/>
        <v>9.2788161993769477E-3</v>
      </c>
      <c r="U212" s="38">
        <f t="shared" si="55"/>
        <v>13.654134295227525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9136980</v>
      </c>
      <c r="E213" s="33">
        <v>9136980</v>
      </c>
      <c r="F213" s="33">
        <v>1720920</v>
      </c>
      <c r="G213" s="38">
        <f t="shared" si="48"/>
        <v>0.18834669661091522</v>
      </c>
      <c r="H213" s="33">
        <v>1203414</v>
      </c>
      <c r="I213" s="38">
        <f t="shared" si="49"/>
        <v>0.13170806984364636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2924334</v>
      </c>
      <c r="O213" s="38">
        <f t="shared" si="53"/>
        <v>0.32005476645456155</v>
      </c>
      <c r="P213" s="33">
        <v>6241063</v>
      </c>
      <c r="Q213" s="33">
        <v>8598085</v>
      </c>
      <c r="R213" s="33">
        <v>8598085</v>
      </c>
      <c r="S213" s="33">
        <v>1795186</v>
      </c>
      <c r="T213" s="38">
        <f t="shared" si="54"/>
        <v>0.20878905011988136</v>
      </c>
      <c r="U213" s="38">
        <f t="shared" si="55"/>
        <v>-0.80717804002298965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36192985</v>
      </c>
      <c r="E214" s="33">
        <v>36192985</v>
      </c>
      <c r="F214" s="33">
        <v>128330</v>
      </c>
      <c r="G214" s="38">
        <f t="shared" si="48"/>
        <v>3.5457147289730318E-3</v>
      </c>
      <c r="H214" s="33">
        <v>465541</v>
      </c>
      <c r="I214" s="38">
        <f t="shared" si="49"/>
        <v>1.2862741219051151E-2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593871</v>
      </c>
      <c r="O214" s="38">
        <f t="shared" si="53"/>
        <v>1.6408455948024182E-2</v>
      </c>
      <c r="P214" s="33">
        <v>479341</v>
      </c>
      <c r="Q214" s="33">
        <v>34767516</v>
      </c>
      <c r="R214" s="33">
        <v>34767516</v>
      </c>
      <c r="S214" s="33">
        <v>376104</v>
      </c>
      <c r="T214" s="38">
        <f t="shared" si="54"/>
        <v>1.0817683955333479E-2</v>
      </c>
      <c r="U214" s="38">
        <f t="shared" si="55"/>
        <v>-2.8789525619548506E-2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53955905</v>
      </c>
      <c r="E216" s="34">
        <f>SUM(E208:E215)</f>
        <v>53955905</v>
      </c>
      <c r="F216" s="34">
        <f>SUM(F208:F215)</f>
        <v>3470840</v>
      </c>
      <c r="G216" s="39">
        <f t="shared" si="48"/>
        <v>6.4327342855244482E-2</v>
      </c>
      <c r="H216" s="34">
        <f>SUM(H208:H215)</f>
        <v>2332264</v>
      </c>
      <c r="I216" s="39">
        <f t="shared" si="49"/>
        <v>4.3225370791204414E-2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5803104</v>
      </c>
      <c r="O216" s="39">
        <f t="shared" si="53"/>
        <v>0.10755271364644889</v>
      </c>
      <c r="P216" s="34">
        <f>SUM(P208:P215)</f>
        <v>8164339</v>
      </c>
      <c r="Q216" s="34">
        <f>SUM(Q208:Q215)</f>
        <v>51942066</v>
      </c>
      <c r="R216" s="34">
        <f>SUM(R208:R215)</f>
        <v>51942066</v>
      </c>
      <c r="S216" s="34">
        <f>SUM(S208:S215)</f>
        <v>2882951</v>
      </c>
      <c r="T216" s="39">
        <f t="shared" si="54"/>
        <v>5.5503202356255908E-2</v>
      </c>
      <c r="U216" s="39">
        <f t="shared" si="55"/>
        <v>-0.71433523277267152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2310924</v>
      </c>
      <c r="E217" s="33">
        <v>2310924</v>
      </c>
      <c r="F217" s="33">
        <v>195875</v>
      </c>
      <c r="G217" s="38">
        <f t="shared" si="48"/>
        <v>8.4760468107129436E-2</v>
      </c>
      <c r="H217" s="33">
        <v>352601</v>
      </c>
      <c r="I217" s="38">
        <f t="shared" si="49"/>
        <v>0.15258009350372406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548476</v>
      </c>
      <c r="O217" s="38">
        <f t="shared" si="53"/>
        <v>0.23734056161085348</v>
      </c>
      <c r="P217" s="33">
        <v>329533</v>
      </c>
      <c r="Q217" s="33">
        <v>1312500</v>
      </c>
      <c r="R217" s="33">
        <v>1312500</v>
      </c>
      <c r="S217" s="33">
        <v>234139</v>
      </c>
      <c r="T217" s="38">
        <f t="shared" si="54"/>
        <v>0.17839161904761905</v>
      </c>
      <c r="U217" s="38">
        <f t="shared" si="55"/>
        <v>7.0002093872237436E-2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35097365</v>
      </c>
      <c r="E218" s="33">
        <v>35097365</v>
      </c>
      <c r="F218" s="33">
        <v>5061035</v>
      </c>
      <c r="G218" s="38">
        <f t="shared" si="48"/>
        <v>0.14419985659892132</v>
      </c>
      <c r="H218" s="33">
        <v>4431083</v>
      </c>
      <c r="I218" s="38">
        <f t="shared" si="49"/>
        <v>0.12625115874083426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9492118</v>
      </c>
      <c r="O218" s="38">
        <f t="shared" si="53"/>
        <v>0.27045101533975557</v>
      </c>
      <c r="P218" s="33">
        <v>6966870</v>
      </c>
      <c r="Q218" s="33">
        <v>34203391</v>
      </c>
      <c r="R218" s="33">
        <v>34203391</v>
      </c>
      <c r="S218" s="33">
        <v>6301103</v>
      </c>
      <c r="T218" s="38">
        <f t="shared" si="54"/>
        <v>0.18422451154039082</v>
      </c>
      <c r="U218" s="38">
        <f t="shared" si="55"/>
        <v>-0.36397794131367456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18196948</v>
      </c>
      <c r="E219" s="33">
        <v>18196948</v>
      </c>
      <c r="F219" s="33">
        <v>115183</v>
      </c>
      <c r="G219" s="38">
        <f t="shared" si="48"/>
        <v>6.3297977221235119E-3</v>
      </c>
      <c r="H219" s="33">
        <v>362559</v>
      </c>
      <c r="I219" s="38">
        <f t="shared" si="49"/>
        <v>1.9924165305083029E-2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477742</v>
      </c>
      <c r="O219" s="38">
        <f t="shared" si="53"/>
        <v>2.6253963027206541E-2</v>
      </c>
      <c r="P219" s="33">
        <v>13463845</v>
      </c>
      <c r="Q219" s="33">
        <v>19087623</v>
      </c>
      <c r="R219" s="33">
        <v>19087623</v>
      </c>
      <c r="S219" s="33">
        <v>12949303</v>
      </c>
      <c r="T219" s="38">
        <f t="shared" si="54"/>
        <v>0.67841359817301505</v>
      </c>
      <c r="U219" s="38">
        <f t="shared" si="55"/>
        <v>-0.97307165969305198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6332760</v>
      </c>
      <c r="E220" s="33">
        <v>6332760</v>
      </c>
      <c r="F220" s="33">
        <v>12855</v>
      </c>
      <c r="G220" s="38">
        <f t="shared" si="48"/>
        <v>2.0299206033388287E-3</v>
      </c>
      <c r="H220" s="33">
        <v>27036</v>
      </c>
      <c r="I220" s="38">
        <f t="shared" si="49"/>
        <v>4.2692285827980216E-3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39891</v>
      </c>
      <c r="O220" s="38">
        <f t="shared" si="53"/>
        <v>6.2991491861368503E-3</v>
      </c>
      <c r="P220" s="33">
        <v>422949</v>
      </c>
      <c r="Q220" s="33">
        <v>19352776</v>
      </c>
      <c r="R220" s="33">
        <v>19352776</v>
      </c>
      <c r="S220" s="33">
        <v>399975</v>
      </c>
      <c r="T220" s="38">
        <f t="shared" si="54"/>
        <v>2.0667577612638103E-2</v>
      </c>
      <c r="U220" s="38">
        <f t="shared" si="55"/>
        <v>-0.93607739940276491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3380000</v>
      </c>
      <c r="E222" s="33">
        <v>3380000</v>
      </c>
      <c r="F222" s="33">
        <v>2050</v>
      </c>
      <c r="G222" s="38">
        <f t="shared" si="48"/>
        <v>6.0650887573964493E-4</v>
      </c>
      <c r="H222" s="33">
        <v>2600</v>
      </c>
      <c r="I222" s="38">
        <f t="shared" si="49"/>
        <v>7.6923076923076923E-4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4650</v>
      </c>
      <c r="O222" s="38">
        <f t="shared" si="53"/>
        <v>1.3757396449704143E-3</v>
      </c>
      <c r="P222" s="33">
        <v>2700</v>
      </c>
      <c r="Q222" s="33">
        <v>10505003</v>
      </c>
      <c r="R222" s="33">
        <v>10505003</v>
      </c>
      <c r="S222" s="33">
        <v>1250</v>
      </c>
      <c r="T222" s="38">
        <f t="shared" si="54"/>
        <v>1.1899092270606681E-4</v>
      </c>
      <c r="U222" s="38">
        <f t="shared" si="55"/>
        <v>-3.703703703703709E-2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160000</v>
      </c>
      <c r="E223" s="33">
        <v>160000</v>
      </c>
      <c r="F223" s="33">
        <v>9791</v>
      </c>
      <c r="G223" s="38">
        <f t="shared" si="48"/>
        <v>6.1193749999999998E-2</v>
      </c>
      <c r="H223" s="33">
        <v>12111</v>
      </c>
      <c r="I223" s="38">
        <f t="shared" si="49"/>
        <v>7.5693750000000004E-2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21902</v>
      </c>
      <c r="O223" s="38">
        <f t="shared" si="53"/>
        <v>0.1368875</v>
      </c>
      <c r="P223" s="33">
        <v>20589</v>
      </c>
      <c r="Q223" s="33">
        <v>180000</v>
      </c>
      <c r="R223" s="33">
        <v>180000</v>
      </c>
      <c r="S223" s="33">
        <v>7182</v>
      </c>
      <c r="T223" s="38">
        <f t="shared" si="54"/>
        <v>3.9899999999999998E-2</v>
      </c>
      <c r="U223" s="38">
        <f t="shared" si="55"/>
        <v>-0.41177327699256883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65477997</v>
      </c>
      <c r="E224" s="34">
        <f>SUM(E217:E223)</f>
        <v>65477997</v>
      </c>
      <c r="F224" s="34">
        <f>SUM(F217:F223)</f>
        <v>5396789</v>
      </c>
      <c r="G224" s="39">
        <f t="shared" si="48"/>
        <v>8.2421412493726712E-2</v>
      </c>
      <c r="H224" s="34">
        <f>SUM(H217:H223)</f>
        <v>5187990</v>
      </c>
      <c r="I224" s="39">
        <f t="shared" si="49"/>
        <v>7.9232570293804191E-2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10584779</v>
      </c>
      <c r="O224" s="39">
        <f t="shared" si="53"/>
        <v>0.1616539827875309</v>
      </c>
      <c r="P224" s="34">
        <f>SUM(P217:P223)</f>
        <v>21206486</v>
      </c>
      <c r="Q224" s="34">
        <f>SUM(Q217:Q223)</f>
        <v>84641293</v>
      </c>
      <c r="R224" s="34">
        <f>SUM(R217:R223)</f>
        <v>84641293</v>
      </c>
      <c r="S224" s="34">
        <f>SUM(S217:S223)</f>
        <v>19892952</v>
      </c>
      <c r="T224" s="39">
        <f t="shared" si="54"/>
        <v>0.23502656085369583</v>
      </c>
      <c r="U224" s="39">
        <f t="shared" si="55"/>
        <v>-0.75535833706725386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9163886</v>
      </c>
      <c r="E226" s="33">
        <v>9163886</v>
      </c>
      <c r="F226" s="33">
        <v>198765</v>
      </c>
      <c r="G226" s="38">
        <f t="shared" si="48"/>
        <v>2.1690034118713394E-2</v>
      </c>
      <c r="H226" s="33">
        <v>26292</v>
      </c>
      <c r="I226" s="38">
        <f t="shared" si="49"/>
        <v>2.8690885067754008E-3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225057</v>
      </c>
      <c r="O226" s="38">
        <f t="shared" si="53"/>
        <v>2.4559122625488795E-2</v>
      </c>
      <c r="P226" s="33">
        <v>47614</v>
      </c>
      <c r="Q226" s="33">
        <v>16728184</v>
      </c>
      <c r="R226" s="33">
        <v>16728184</v>
      </c>
      <c r="S226" s="33">
        <v>30860</v>
      </c>
      <c r="T226" s="38">
        <f t="shared" si="54"/>
        <v>1.8447908033531913E-3</v>
      </c>
      <c r="U226" s="38">
        <f t="shared" si="55"/>
        <v>-0.44780946780358721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4202626</v>
      </c>
      <c r="E227" s="33">
        <v>4202626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8390853</v>
      </c>
      <c r="E228" s="33">
        <v>8390853</v>
      </c>
      <c r="F228" s="33">
        <v>136553</v>
      </c>
      <c r="G228" s="38">
        <f t="shared" si="48"/>
        <v>1.6274030780899153E-2</v>
      </c>
      <c r="H228" s="33">
        <v>554644</v>
      </c>
      <c r="I228" s="38">
        <f t="shared" si="49"/>
        <v>6.6101026915857064E-2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691197</v>
      </c>
      <c r="O228" s="38">
        <f t="shared" si="53"/>
        <v>8.2375057696756224E-2</v>
      </c>
      <c r="P228" s="33">
        <v>1746560</v>
      </c>
      <c r="Q228" s="33">
        <v>7991288</v>
      </c>
      <c r="R228" s="33">
        <v>7991288</v>
      </c>
      <c r="S228" s="33">
        <v>1309542</v>
      </c>
      <c r="T228" s="38">
        <f t="shared" si="54"/>
        <v>0.16387120574305419</v>
      </c>
      <c r="U228" s="38">
        <f t="shared" si="55"/>
        <v>-0.68243633198973985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21757365</v>
      </c>
      <c r="E230" s="34">
        <f>SUM(E225:E229)</f>
        <v>21757365</v>
      </c>
      <c r="F230" s="34">
        <f>SUM(F225:F229)</f>
        <v>335318</v>
      </c>
      <c r="G230" s="39">
        <f t="shared" si="48"/>
        <v>1.5411700819469637E-2</v>
      </c>
      <c r="H230" s="34">
        <f>SUM(H225:H229)</f>
        <v>580936</v>
      </c>
      <c r="I230" s="39">
        <f t="shared" si="49"/>
        <v>2.6700659753605274E-2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916254</v>
      </c>
      <c r="O230" s="39">
        <f t="shared" si="53"/>
        <v>4.2112360573074908E-2</v>
      </c>
      <c r="P230" s="34">
        <f>SUM(P225:P229)</f>
        <v>1794174</v>
      </c>
      <c r="Q230" s="34">
        <f>SUM(Q225:Q229)</f>
        <v>24719472</v>
      </c>
      <c r="R230" s="34">
        <f>SUM(R225:R229)</f>
        <v>24719472</v>
      </c>
      <c r="S230" s="34">
        <f>SUM(S225:S229)</f>
        <v>1340402</v>
      </c>
      <c r="T230" s="39">
        <f t="shared" si="54"/>
        <v>5.4224540071082426E-2</v>
      </c>
      <c r="U230" s="39">
        <f t="shared" si="55"/>
        <v>-0.67620977675520888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141191267</v>
      </c>
      <c r="E231" s="34">
        <f>SUM(E208:E215,E217:E223,E225:E229)</f>
        <v>141191267</v>
      </c>
      <c r="F231" s="34">
        <f>SUM(F208:F215,F217:F223,F225:F229)</f>
        <v>9202947</v>
      </c>
      <c r="G231" s="39">
        <f t="shared" si="48"/>
        <v>6.5180709795599465E-2</v>
      </c>
      <c r="H231" s="34">
        <f>SUM(H208:H215,H217:H223,H225:H229)</f>
        <v>8101190</v>
      </c>
      <c r="I231" s="39">
        <f t="shared" si="49"/>
        <v>5.737741555927818E-2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17304137</v>
      </c>
      <c r="O231" s="39">
        <f t="shared" si="53"/>
        <v>0.12255812535487765</v>
      </c>
      <c r="P231" s="34">
        <f>SUM(P208:P215,P217:P223,P225:P229)</f>
        <v>31164999</v>
      </c>
      <c r="Q231" s="34">
        <f>SUM(Q208:Q215,Q217:Q223,Q225:Q229)</f>
        <v>161302831</v>
      </c>
      <c r="R231" s="34">
        <f>SUM(R208:R215,R217:R223,R225:R229)</f>
        <v>161302831</v>
      </c>
      <c r="S231" s="34">
        <f>SUM(S208:S215,S217:S223,S225:S229)</f>
        <v>24116305</v>
      </c>
      <c r="T231" s="39">
        <f t="shared" si="54"/>
        <v>0.14950949620964804</v>
      </c>
      <c r="U231" s="39">
        <f t="shared" si="55"/>
        <v>-0.74005486090341277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8501</v>
      </c>
      <c r="E235" s="33">
        <v>8501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963</v>
      </c>
      <c r="Q235" s="33">
        <v>507100</v>
      </c>
      <c r="R235" s="33">
        <v>507100</v>
      </c>
      <c r="S235" s="33">
        <v>963</v>
      </c>
      <c r="T235" s="38">
        <f t="shared" si="62"/>
        <v>1.8990337211595347E-3</v>
      </c>
      <c r="U235" s="38">
        <f t="shared" si="63"/>
        <v>-1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20978308</v>
      </c>
      <c r="E236" s="33">
        <v>20978308</v>
      </c>
      <c r="F236" s="33">
        <v>530964</v>
      </c>
      <c r="G236" s="38">
        <f t="shared" si="56"/>
        <v>2.5310144173686457E-2</v>
      </c>
      <c r="H236" s="33">
        <v>409094</v>
      </c>
      <c r="I236" s="38">
        <f t="shared" si="57"/>
        <v>1.9500810074863997E-2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940058</v>
      </c>
      <c r="O236" s="38">
        <f t="shared" si="61"/>
        <v>4.4810954248550458E-2</v>
      </c>
      <c r="P236" s="33">
        <v>2999585</v>
      </c>
      <c r="Q236" s="33">
        <v>20152071</v>
      </c>
      <c r="R236" s="33">
        <v>20152071</v>
      </c>
      <c r="S236" s="33">
        <v>593849</v>
      </c>
      <c r="T236" s="38">
        <f t="shared" si="62"/>
        <v>2.9468385656243469E-2</v>
      </c>
      <c r="U236" s="38">
        <f t="shared" si="63"/>
        <v>-0.86361646694459404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2050000</v>
      </c>
      <c r="E238" s="33">
        <v>2050000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3050000</v>
      </c>
      <c r="R238" s="33">
        <v>3050000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23036809</v>
      </c>
      <c r="E240" s="34">
        <f>SUM(E234:E239)</f>
        <v>23036809</v>
      </c>
      <c r="F240" s="34">
        <f>SUM(F234:F239)</f>
        <v>530964</v>
      </c>
      <c r="G240" s="39">
        <f t="shared" si="56"/>
        <v>2.3048504677883122E-2</v>
      </c>
      <c r="H240" s="34">
        <f>SUM(H234:H239)</f>
        <v>409094</v>
      </c>
      <c r="I240" s="39">
        <f t="shared" si="57"/>
        <v>1.7758275462543445E-2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940058</v>
      </c>
      <c r="O240" s="39">
        <f t="shared" si="61"/>
        <v>4.0806780140426567E-2</v>
      </c>
      <c r="P240" s="34">
        <f>SUM(P234:P239)</f>
        <v>3000548</v>
      </c>
      <c r="Q240" s="34">
        <f>SUM(Q234:Q239)</f>
        <v>23709171</v>
      </c>
      <c r="R240" s="34">
        <f>SUM(R234:R239)</f>
        <v>23709171</v>
      </c>
      <c r="S240" s="34">
        <f>SUM(S234:S239)</f>
        <v>594812</v>
      </c>
      <c r="T240" s="39">
        <f t="shared" si="62"/>
        <v>2.5087844699420322E-2</v>
      </c>
      <c r="U240" s="39">
        <f t="shared" si="63"/>
        <v>-0.86366023806318049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17887963</v>
      </c>
      <c r="E241" s="33">
        <v>17887963</v>
      </c>
      <c r="F241" s="33">
        <v>7002087</v>
      </c>
      <c r="G241" s="38">
        <f t="shared" si="56"/>
        <v>0.39144127254735489</v>
      </c>
      <c r="H241" s="33">
        <v>5557557</v>
      </c>
      <c r="I241" s="38">
        <f t="shared" si="57"/>
        <v>0.31068696866155193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12559644</v>
      </c>
      <c r="O241" s="38">
        <f t="shared" si="61"/>
        <v>0.70212824120890682</v>
      </c>
      <c r="P241" s="33">
        <v>14313299</v>
      </c>
      <c r="Q241" s="33">
        <v>16797473</v>
      </c>
      <c r="R241" s="33">
        <v>16797473</v>
      </c>
      <c r="S241" s="33">
        <v>6996085</v>
      </c>
      <c r="T241" s="38">
        <f t="shared" si="62"/>
        <v>0.41649627893433733</v>
      </c>
      <c r="U241" s="38">
        <f t="shared" si="63"/>
        <v>-0.61172075005210191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1129848</v>
      </c>
      <c r="E243" s="33">
        <v>1129848</v>
      </c>
      <c r="F243" s="33">
        <v>25747</v>
      </c>
      <c r="G243" s="38">
        <f t="shared" si="56"/>
        <v>2.2788021043538598E-2</v>
      </c>
      <c r="H243" s="33">
        <v>28485</v>
      </c>
      <c r="I243" s="38">
        <f t="shared" si="57"/>
        <v>2.5211355863797608E-2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54232</v>
      </c>
      <c r="O243" s="38">
        <f t="shared" si="61"/>
        <v>4.7999376907336209E-2</v>
      </c>
      <c r="P243" s="33">
        <v>168746</v>
      </c>
      <c r="Q243" s="33">
        <v>315312</v>
      </c>
      <c r="R243" s="33">
        <v>315312</v>
      </c>
      <c r="S243" s="33">
        <v>81108</v>
      </c>
      <c r="T243" s="38">
        <f t="shared" si="62"/>
        <v>0.25723093317095447</v>
      </c>
      <c r="U243" s="38">
        <f t="shared" si="63"/>
        <v>-0.83119599871996963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19017811</v>
      </c>
      <c r="E247" s="34">
        <f>SUM(E241:E246)</f>
        <v>19017811</v>
      </c>
      <c r="F247" s="34">
        <f>SUM(F241:F246)</f>
        <v>7027834</v>
      </c>
      <c r="G247" s="39">
        <f t="shared" si="56"/>
        <v>0.36953958581247864</v>
      </c>
      <c r="H247" s="34">
        <f>SUM(H241:H246)</f>
        <v>5586042</v>
      </c>
      <c r="I247" s="39">
        <f t="shared" si="57"/>
        <v>0.29372686477954796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12613876</v>
      </c>
      <c r="O247" s="39">
        <f t="shared" si="61"/>
        <v>0.6632664505920266</v>
      </c>
      <c r="P247" s="34">
        <f>SUM(P241:P246)</f>
        <v>14482045</v>
      </c>
      <c r="Q247" s="34">
        <f>SUM(Q241:Q246)</f>
        <v>17112785</v>
      </c>
      <c r="R247" s="34">
        <f>SUM(R241:R246)</f>
        <v>17112785</v>
      </c>
      <c r="S247" s="34">
        <f>SUM(S241:S246)</f>
        <v>7077193</v>
      </c>
      <c r="T247" s="39">
        <f t="shared" si="62"/>
        <v>0.41356173176955124</v>
      </c>
      <c r="U247" s="39">
        <f t="shared" si="63"/>
        <v>-0.61427809401227518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1160434</v>
      </c>
      <c r="E249" s="33">
        <v>1160434</v>
      </c>
      <c r="F249" s="33">
        <v>301350</v>
      </c>
      <c r="G249" s="38">
        <f t="shared" si="56"/>
        <v>0.25968732388054816</v>
      </c>
      <c r="H249" s="33">
        <v>226117</v>
      </c>
      <c r="I249" s="38">
        <f t="shared" si="57"/>
        <v>0.19485554542524608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527467</v>
      </c>
      <c r="O249" s="38">
        <f t="shared" si="61"/>
        <v>0.45454286930579418</v>
      </c>
      <c r="P249" s="33">
        <v>0</v>
      </c>
      <c r="Q249" s="33">
        <v>925145</v>
      </c>
      <c r="R249" s="33">
        <v>925145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1075000</v>
      </c>
      <c r="E251" s="33">
        <v>1075000</v>
      </c>
      <c r="F251" s="33">
        <v>269000</v>
      </c>
      <c r="G251" s="38">
        <f t="shared" si="56"/>
        <v>0.25023255813953488</v>
      </c>
      <c r="H251" s="33">
        <v>290353</v>
      </c>
      <c r="I251" s="38">
        <f t="shared" si="57"/>
        <v>0.27009581395348836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559353</v>
      </c>
      <c r="O251" s="38">
        <f t="shared" si="61"/>
        <v>0.52032837209302329</v>
      </c>
      <c r="P251" s="33">
        <v>0</v>
      </c>
      <c r="Q251" s="33">
        <v>1013000</v>
      </c>
      <c r="R251" s="33">
        <v>1013000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35122771</v>
      </c>
      <c r="E253" s="33">
        <v>35122771</v>
      </c>
      <c r="F253" s="33">
        <v>16889071</v>
      </c>
      <c r="G253" s="38">
        <f t="shared" si="56"/>
        <v>0.48085815894195821</v>
      </c>
      <c r="H253" s="33">
        <v>13177788</v>
      </c>
      <c r="I253" s="38">
        <f t="shared" si="57"/>
        <v>0.37519215098375924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30066859</v>
      </c>
      <c r="O253" s="38">
        <f t="shared" si="61"/>
        <v>0.8560503099257174</v>
      </c>
      <c r="P253" s="33">
        <v>17855815</v>
      </c>
      <c r="Q253" s="33">
        <v>32623409</v>
      </c>
      <c r="R253" s="33">
        <v>32623409</v>
      </c>
      <c r="S253" s="33">
        <v>4454004</v>
      </c>
      <c r="T253" s="38">
        <f t="shared" si="62"/>
        <v>0.13652785335830478</v>
      </c>
      <c r="U253" s="38">
        <f t="shared" si="63"/>
        <v>-0.2619889935015568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37358205</v>
      </c>
      <c r="E254" s="34">
        <f>SUM(E248:E253)</f>
        <v>37358205</v>
      </c>
      <c r="F254" s="34">
        <f>SUM(F248:F253)</f>
        <v>17459421</v>
      </c>
      <c r="G254" s="39">
        <f t="shared" si="56"/>
        <v>0.46735171028693695</v>
      </c>
      <c r="H254" s="34">
        <f>SUM(H248:H253)</f>
        <v>13694258</v>
      </c>
      <c r="I254" s="39">
        <f t="shared" si="57"/>
        <v>0.36656627372755196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31153679</v>
      </c>
      <c r="O254" s="39">
        <f t="shared" si="61"/>
        <v>0.83391798401448891</v>
      </c>
      <c r="P254" s="34">
        <f>SUM(P248:P253)</f>
        <v>17855815</v>
      </c>
      <c r="Q254" s="34">
        <f>SUM(Q248:Q253)</f>
        <v>34561554</v>
      </c>
      <c r="R254" s="34">
        <f>SUM(R248:R253)</f>
        <v>34561554</v>
      </c>
      <c r="S254" s="34">
        <f>SUM(S248:S253)</f>
        <v>4454004</v>
      </c>
      <c r="T254" s="39">
        <f t="shared" si="62"/>
        <v>0.12887163580665384</v>
      </c>
      <c r="U254" s="39">
        <f t="shared" si="63"/>
        <v>-0.23306452267790634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38677652</v>
      </c>
      <c r="E255" s="33">
        <v>38677652</v>
      </c>
      <c r="F255" s="33">
        <v>6333207</v>
      </c>
      <c r="G255" s="38">
        <f t="shared" si="56"/>
        <v>0.16374331616614163</v>
      </c>
      <c r="H255" s="33">
        <v>8500251</v>
      </c>
      <c r="I255" s="38">
        <f t="shared" si="57"/>
        <v>0.21977163970553332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14833458</v>
      </c>
      <c r="O255" s="38">
        <f t="shared" si="61"/>
        <v>0.38351495587167495</v>
      </c>
      <c r="P255" s="33">
        <v>13230472</v>
      </c>
      <c r="Q255" s="33">
        <v>28603538</v>
      </c>
      <c r="R255" s="33">
        <v>28603538</v>
      </c>
      <c r="S255" s="33">
        <v>8037977</v>
      </c>
      <c r="T255" s="38">
        <f t="shared" si="62"/>
        <v>0.28101338372896389</v>
      </c>
      <c r="U255" s="38">
        <f t="shared" si="63"/>
        <v>-0.35752473532312379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92388510</v>
      </c>
      <c r="E257" s="33">
        <v>92388510</v>
      </c>
      <c r="F257" s="33">
        <v>19106</v>
      </c>
      <c r="G257" s="38">
        <f t="shared" si="56"/>
        <v>2.0680060756472855E-4</v>
      </c>
      <c r="H257" s="33">
        <v>22334</v>
      </c>
      <c r="I257" s="38">
        <f t="shared" si="57"/>
        <v>2.417400172380743E-4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41440</v>
      </c>
      <c r="O257" s="38">
        <f t="shared" si="61"/>
        <v>4.4854062480280285E-4</v>
      </c>
      <c r="P257" s="33">
        <v>131612</v>
      </c>
      <c r="Q257" s="33">
        <v>90919920</v>
      </c>
      <c r="R257" s="33">
        <v>90919920</v>
      </c>
      <c r="S257" s="33">
        <v>58529</v>
      </c>
      <c r="T257" s="38">
        <f t="shared" si="62"/>
        <v>6.4374231741514949E-4</v>
      </c>
      <c r="U257" s="38">
        <f t="shared" si="63"/>
        <v>-0.83030422757803235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131066162</v>
      </c>
      <c r="E259" s="34">
        <f>SUM(E255:E258)</f>
        <v>131066162</v>
      </c>
      <c r="F259" s="34">
        <f>SUM(F255:F258)</f>
        <v>6352313</v>
      </c>
      <c r="G259" s="39">
        <f t="shared" si="56"/>
        <v>4.8466460778793539E-2</v>
      </c>
      <c r="H259" s="34">
        <f>SUM(H255:H258)</f>
        <v>8522585</v>
      </c>
      <c r="I259" s="39">
        <f t="shared" si="57"/>
        <v>6.502505963362229E-2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14874898</v>
      </c>
      <c r="O259" s="39">
        <f t="shared" si="61"/>
        <v>0.11349152041241584</v>
      </c>
      <c r="P259" s="34">
        <f>SUM(P255:P258)</f>
        <v>13362084</v>
      </c>
      <c r="Q259" s="34">
        <f>SUM(Q255:Q258)</f>
        <v>119523458</v>
      </c>
      <c r="R259" s="34">
        <f>SUM(R255:R258)</f>
        <v>119523458</v>
      </c>
      <c r="S259" s="34">
        <f>SUM(S255:S258)</f>
        <v>8096506</v>
      </c>
      <c r="T259" s="39">
        <f t="shared" si="62"/>
        <v>6.7739890858914076E-2</v>
      </c>
      <c r="U259" s="39">
        <f t="shared" si="63"/>
        <v>-0.36218145313261019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210478987</v>
      </c>
      <c r="E260" s="34">
        <f>SUM(E234:E239,E241:E246,E248:E253,E255:E258)</f>
        <v>210478987</v>
      </c>
      <c r="F260" s="34">
        <f>SUM(F234:F239,F241:F246,F248:F253,F255:F258)</f>
        <v>31370532</v>
      </c>
      <c r="G260" s="39">
        <f t="shared" si="56"/>
        <v>0.14904353373764576</v>
      </c>
      <c r="H260" s="34">
        <f>SUM(H234:H239,H241:H246,H248:H253,H255:H258)</f>
        <v>28211979</v>
      </c>
      <c r="I260" s="39">
        <f t="shared" si="57"/>
        <v>0.13403703335003223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59582511</v>
      </c>
      <c r="O260" s="39">
        <f t="shared" si="61"/>
        <v>0.28308056708767798</v>
      </c>
      <c r="P260" s="34">
        <f>SUM(P234:P239,P241:P246,P248:P253,P255:P258)</f>
        <v>48700492</v>
      </c>
      <c r="Q260" s="34">
        <f>SUM(Q234:Q239,Q241:Q246,Q248:Q253,Q255:Q258)</f>
        <v>194906968</v>
      </c>
      <c r="R260" s="34">
        <f>SUM(R234:R239,R241:R246,R248:R253,R255:R258)</f>
        <v>194906968</v>
      </c>
      <c r="S260" s="34">
        <f>SUM(S234:S239,S241:S246,S248:S253,S255:S258)</f>
        <v>20222515</v>
      </c>
      <c r="T260" s="39">
        <f t="shared" si="62"/>
        <v>0.10375470516785218</v>
      </c>
      <c r="U260" s="39">
        <f t="shared" si="63"/>
        <v>-0.42070443559379234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0</v>
      </c>
      <c r="O263" s="38">
        <f t="shared" ref="O263:O299" si="69">IF(($D263     =0),0,($N263     /$D263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7013025</v>
      </c>
      <c r="E264" s="33">
        <v>7013025</v>
      </c>
      <c r="F264" s="33">
        <v>1651137</v>
      </c>
      <c r="G264" s="38">
        <f t="shared" si="64"/>
        <v>0.23543863026297496</v>
      </c>
      <c r="H264" s="33">
        <v>1657642</v>
      </c>
      <c r="I264" s="38">
        <f t="shared" si="65"/>
        <v>0.23636619005350759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3308779</v>
      </c>
      <c r="O264" s="38">
        <f t="shared" si="69"/>
        <v>0.47180482031648252</v>
      </c>
      <c r="P264" s="33">
        <v>3365046</v>
      </c>
      <c r="Q264" s="33">
        <v>8434764</v>
      </c>
      <c r="R264" s="33">
        <v>8434764</v>
      </c>
      <c r="S264" s="33">
        <v>1749166</v>
      </c>
      <c r="T264" s="38">
        <f t="shared" si="70"/>
        <v>0.20737580802497854</v>
      </c>
      <c r="U264" s="38">
        <f t="shared" si="71"/>
        <v>-0.50739395538723686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35101958</v>
      </c>
      <c r="R265" s="33">
        <v>35101958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7013025</v>
      </c>
      <c r="E267" s="34">
        <f>SUM(E263:E266)</f>
        <v>7013025</v>
      </c>
      <c r="F267" s="34">
        <f>SUM(F263:F266)</f>
        <v>1651137</v>
      </c>
      <c r="G267" s="39">
        <f t="shared" si="64"/>
        <v>0.23543863026297496</v>
      </c>
      <c r="H267" s="34">
        <f>SUM(H263:H266)</f>
        <v>1657642</v>
      </c>
      <c r="I267" s="39">
        <f t="shared" si="65"/>
        <v>0.23636619005350759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3308779</v>
      </c>
      <c r="O267" s="39">
        <f t="shared" si="69"/>
        <v>0.47180482031648252</v>
      </c>
      <c r="P267" s="34">
        <f>SUM(P263:P266)</f>
        <v>3365046</v>
      </c>
      <c r="Q267" s="34">
        <f>SUM(Q263:Q266)</f>
        <v>43536722</v>
      </c>
      <c r="R267" s="34">
        <f>SUM(R263:R266)</f>
        <v>43536722</v>
      </c>
      <c r="S267" s="34">
        <f>SUM(S263:S266)</f>
        <v>1749166</v>
      </c>
      <c r="T267" s="39">
        <f t="shared" si="70"/>
        <v>4.0176796038985205E-2</v>
      </c>
      <c r="U267" s="39">
        <f t="shared" si="71"/>
        <v>-0.50739395538723686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102070</v>
      </c>
      <c r="E274" s="33">
        <v>102070</v>
      </c>
      <c r="F274" s="33">
        <v>12920</v>
      </c>
      <c r="G274" s="38">
        <f t="shared" si="64"/>
        <v>0.12657979817772116</v>
      </c>
      <c r="H274" s="33">
        <v>50036</v>
      </c>
      <c r="I274" s="38">
        <f t="shared" si="65"/>
        <v>0.49021259919662974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62956</v>
      </c>
      <c r="O274" s="38">
        <f t="shared" si="69"/>
        <v>0.61679239737435099</v>
      </c>
      <c r="P274" s="33">
        <v>25286</v>
      </c>
      <c r="Q274" s="33">
        <v>374544</v>
      </c>
      <c r="R274" s="33">
        <v>374544</v>
      </c>
      <c r="S274" s="33">
        <v>20286</v>
      </c>
      <c r="T274" s="38">
        <f t="shared" si="70"/>
        <v>5.4161860822760477E-2</v>
      </c>
      <c r="U274" s="38">
        <f t="shared" si="71"/>
        <v>0.97880249940678632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102070</v>
      </c>
      <c r="E275" s="34">
        <f>SUM(E268:E274)</f>
        <v>102070</v>
      </c>
      <c r="F275" s="34">
        <f>SUM(F268:F274)</f>
        <v>12920</v>
      </c>
      <c r="G275" s="39">
        <f t="shared" si="64"/>
        <v>0.12657979817772116</v>
      </c>
      <c r="H275" s="34">
        <f>SUM(H268:H274)</f>
        <v>50036</v>
      </c>
      <c r="I275" s="39">
        <f t="shared" si="65"/>
        <v>0.49021259919662974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62956</v>
      </c>
      <c r="O275" s="39">
        <f t="shared" si="69"/>
        <v>0.61679239737435099</v>
      </c>
      <c r="P275" s="34">
        <f>SUM(P268:P274)</f>
        <v>25286</v>
      </c>
      <c r="Q275" s="34">
        <f>SUM(Q268:Q274)</f>
        <v>374544</v>
      </c>
      <c r="R275" s="34">
        <f>SUM(R268:R274)</f>
        <v>374544</v>
      </c>
      <c r="S275" s="34">
        <f>SUM(S268:S274)</f>
        <v>20286</v>
      </c>
      <c r="T275" s="39">
        <f t="shared" si="70"/>
        <v>5.4161860822760477E-2</v>
      </c>
      <c r="U275" s="39">
        <f t="shared" si="71"/>
        <v>0.97880249940678632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2764945</v>
      </c>
      <c r="E278" s="33">
        <v>2764945</v>
      </c>
      <c r="F278" s="33">
        <v>210906</v>
      </c>
      <c r="G278" s="38">
        <f t="shared" si="64"/>
        <v>7.6278551652926185E-2</v>
      </c>
      <c r="H278" s="33">
        <v>211986</v>
      </c>
      <c r="I278" s="38">
        <f t="shared" si="65"/>
        <v>7.6669156167663371E-2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422892</v>
      </c>
      <c r="O278" s="38">
        <f t="shared" si="69"/>
        <v>0.15294770782058956</v>
      </c>
      <c r="P278" s="33">
        <v>199834</v>
      </c>
      <c r="Q278" s="33">
        <v>5793399</v>
      </c>
      <c r="R278" s="33">
        <v>5793399</v>
      </c>
      <c r="S278" s="33">
        <v>97430</v>
      </c>
      <c r="T278" s="38">
        <f t="shared" si="70"/>
        <v>1.6817415821005943E-2</v>
      </c>
      <c r="U278" s="38">
        <f t="shared" si="71"/>
        <v>6.0810472692334638E-2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42000</v>
      </c>
      <c r="E282" s="33">
        <v>42000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40200</v>
      </c>
      <c r="R282" s="33">
        <v>40200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1158185</v>
      </c>
      <c r="E283" s="33">
        <v>1158185</v>
      </c>
      <c r="F283" s="33">
        <v>177094</v>
      </c>
      <c r="G283" s="38">
        <f t="shared" si="64"/>
        <v>0.15290648730556863</v>
      </c>
      <c r="H283" s="33">
        <v>87858</v>
      </c>
      <c r="I283" s="38">
        <f t="shared" si="65"/>
        <v>7.5858347327931203E-2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264952</v>
      </c>
      <c r="O283" s="38">
        <f t="shared" si="69"/>
        <v>0.22876483463349984</v>
      </c>
      <c r="P283" s="33">
        <v>273610</v>
      </c>
      <c r="Q283" s="33">
        <v>4574676</v>
      </c>
      <c r="R283" s="33">
        <v>4574676</v>
      </c>
      <c r="S283" s="33">
        <v>140456</v>
      </c>
      <c r="T283" s="38">
        <f t="shared" si="70"/>
        <v>3.0702939399424135E-2</v>
      </c>
      <c r="U283" s="38">
        <f t="shared" si="71"/>
        <v>-0.67889331530280328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3965130</v>
      </c>
      <c r="E285" s="34">
        <f>SUM(E276:E284)</f>
        <v>3965130</v>
      </c>
      <c r="F285" s="34">
        <f>SUM(F276:F284)</f>
        <v>388000</v>
      </c>
      <c r="G285" s="39">
        <f t="shared" si="64"/>
        <v>9.7853033822346308E-2</v>
      </c>
      <c r="H285" s="34">
        <f>SUM(H276:H284)</f>
        <v>299844</v>
      </c>
      <c r="I285" s="39">
        <f t="shared" si="65"/>
        <v>7.5620219261411353E-2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687844</v>
      </c>
      <c r="O285" s="39">
        <f t="shared" si="69"/>
        <v>0.17347325308375766</v>
      </c>
      <c r="P285" s="34">
        <f>SUM(P276:P284)</f>
        <v>473444</v>
      </c>
      <c r="Q285" s="34">
        <f>SUM(Q276:Q284)</f>
        <v>10408275</v>
      </c>
      <c r="R285" s="34">
        <f>SUM(R276:R284)</f>
        <v>10408275</v>
      </c>
      <c r="S285" s="34">
        <f>SUM(S276:S284)</f>
        <v>237886</v>
      </c>
      <c r="T285" s="39">
        <f t="shared" si="70"/>
        <v>2.2855468365315098E-2</v>
      </c>
      <c r="U285" s="39">
        <f t="shared" si="71"/>
        <v>-0.36667483377125909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2290055</v>
      </c>
      <c r="E288" s="33">
        <v>2290055</v>
      </c>
      <c r="F288" s="33">
        <v>1800</v>
      </c>
      <c r="G288" s="38">
        <f t="shared" si="64"/>
        <v>7.8600732296822565E-4</v>
      </c>
      <c r="H288" s="33">
        <v>1280</v>
      </c>
      <c r="I288" s="38">
        <f t="shared" si="65"/>
        <v>5.5893854077740488E-4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3080</v>
      </c>
      <c r="O288" s="38">
        <f t="shared" si="69"/>
        <v>1.3449458637456305E-3</v>
      </c>
      <c r="P288" s="33">
        <v>8770</v>
      </c>
      <c r="Q288" s="33">
        <v>1229062</v>
      </c>
      <c r="R288" s="33">
        <v>1229062</v>
      </c>
      <c r="S288" s="33">
        <v>6970</v>
      </c>
      <c r="T288" s="38">
        <f t="shared" si="70"/>
        <v>5.6709913739095346E-3</v>
      </c>
      <c r="U288" s="38">
        <f t="shared" si="71"/>
        <v>-0.8540478905359179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10164066</v>
      </c>
      <c r="E290" s="33">
        <v>10164066</v>
      </c>
      <c r="F290" s="33">
        <v>2238567</v>
      </c>
      <c r="G290" s="38">
        <f t="shared" si="64"/>
        <v>0.22024325698003142</v>
      </c>
      <c r="H290" s="33">
        <v>2489409</v>
      </c>
      <c r="I290" s="38">
        <f t="shared" si="65"/>
        <v>0.24492255363158799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4727976</v>
      </c>
      <c r="O290" s="38">
        <f t="shared" si="69"/>
        <v>0.46516581061161938</v>
      </c>
      <c r="P290" s="33">
        <v>2421453</v>
      </c>
      <c r="Q290" s="33">
        <v>77000</v>
      </c>
      <c r="R290" s="33">
        <v>77000</v>
      </c>
      <c r="S290" s="33">
        <v>1219758</v>
      </c>
      <c r="T290" s="38">
        <f t="shared" si="70"/>
        <v>15.841012987012988</v>
      </c>
      <c r="U290" s="38">
        <f t="shared" si="71"/>
        <v>2.8064141653792118E-2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6724</v>
      </c>
      <c r="Q291" s="33">
        <v>259000</v>
      </c>
      <c r="R291" s="33">
        <v>259000</v>
      </c>
      <c r="S291" s="33">
        <v>209</v>
      </c>
      <c r="T291" s="38">
        <f t="shared" si="70"/>
        <v>8.0694980694980694E-4</v>
      </c>
      <c r="U291" s="38">
        <f t="shared" si="71"/>
        <v>-1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12454121</v>
      </c>
      <c r="E292" s="34">
        <f>SUM(E286:E291)</f>
        <v>12454121</v>
      </c>
      <c r="F292" s="34">
        <f>SUM(F286:F291)</f>
        <v>2240367</v>
      </c>
      <c r="G292" s="39">
        <f t="shared" si="64"/>
        <v>0.17988961244233936</v>
      </c>
      <c r="H292" s="34">
        <f>SUM(H286:H291)</f>
        <v>2490689</v>
      </c>
      <c r="I292" s="39">
        <f t="shared" si="65"/>
        <v>0.19998914415557709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4731056</v>
      </c>
      <c r="O292" s="39">
        <f t="shared" si="69"/>
        <v>0.37987875659791648</v>
      </c>
      <c r="P292" s="34">
        <f>SUM(P286:P291)</f>
        <v>2436947</v>
      </c>
      <c r="Q292" s="34">
        <f>SUM(Q286:Q291)</f>
        <v>1565062</v>
      </c>
      <c r="R292" s="34">
        <f>SUM(R286:R291)</f>
        <v>1565062</v>
      </c>
      <c r="S292" s="34">
        <f>SUM(S286:S291)</f>
        <v>1226937</v>
      </c>
      <c r="T292" s="39">
        <f t="shared" si="70"/>
        <v>0.78395424590207929</v>
      </c>
      <c r="U292" s="39">
        <f t="shared" si="71"/>
        <v>2.2053003204419275E-2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760000</v>
      </c>
      <c r="E293" s="33">
        <v>760000</v>
      </c>
      <c r="F293" s="33">
        <v>344536</v>
      </c>
      <c r="G293" s="38">
        <f t="shared" si="64"/>
        <v>0.45333684210526315</v>
      </c>
      <c r="H293" s="33">
        <v>23544</v>
      </c>
      <c r="I293" s="38">
        <f t="shared" si="65"/>
        <v>3.0978947368421054E-2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368080</v>
      </c>
      <c r="O293" s="38">
        <f t="shared" si="69"/>
        <v>0.4843157894736842</v>
      </c>
      <c r="P293" s="33">
        <v>84812</v>
      </c>
      <c r="Q293" s="33">
        <v>660000</v>
      </c>
      <c r="R293" s="33">
        <v>660000</v>
      </c>
      <c r="S293" s="33">
        <v>28684</v>
      </c>
      <c r="T293" s="38">
        <f t="shared" si="70"/>
        <v>4.3460606060606061E-2</v>
      </c>
      <c r="U293" s="38">
        <f t="shared" si="71"/>
        <v>-0.72239777389991988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785840</v>
      </c>
      <c r="Q294" s="33">
        <v>0</v>
      </c>
      <c r="R294" s="33">
        <v>0</v>
      </c>
      <c r="S294" s="33">
        <v>73626</v>
      </c>
      <c r="T294" s="38">
        <f t="shared" si="70"/>
        <v>0</v>
      </c>
      <c r="U294" s="38">
        <f t="shared" si="71"/>
        <v>-1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417392</v>
      </c>
      <c r="E295" s="33">
        <v>417392</v>
      </c>
      <c r="F295" s="33">
        <v>63706</v>
      </c>
      <c r="G295" s="38">
        <f t="shared" si="64"/>
        <v>0.15262870395216008</v>
      </c>
      <c r="H295" s="33">
        <v>18162</v>
      </c>
      <c r="I295" s="38">
        <f t="shared" si="65"/>
        <v>4.351305247824587E-2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81868</v>
      </c>
      <c r="O295" s="38">
        <f t="shared" si="69"/>
        <v>0.19614175643040596</v>
      </c>
      <c r="P295" s="33">
        <v>102604</v>
      </c>
      <c r="Q295" s="33">
        <v>256625</v>
      </c>
      <c r="R295" s="33">
        <v>256625</v>
      </c>
      <c r="S295" s="33">
        <v>55764</v>
      </c>
      <c r="T295" s="38">
        <f t="shared" si="70"/>
        <v>0.21729761324890404</v>
      </c>
      <c r="U295" s="38">
        <f t="shared" si="71"/>
        <v>-0.82298935714007249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4620626</v>
      </c>
      <c r="E296" s="33">
        <v>4620626</v>
      </c>
      <c r="F296" s="33">
        <v>367557</v>
      </c>
      <c r="G296" s="38">
        <f t="shared" si="64"/>
        <v>7.954701375960746E-2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367557</v>
      </c>
      <c r="O296" s="38">
        <f t="shared" si="69"/>
        <v>7.954701375960746E-2</v>
      </c>
      <c r="P296" s="33">
        <v>639140</v>
      </c>
      <c r="Q296" s="33">
        <v>5620626</v>
      </c>
      <c r="R296" s="33">
        <v>5620626</v>
      </c>
      <c r="S296" s="33">
        <v>427706</v>
      </c>
      <c r="T296" s="38">
        <f t="shared" si="70"/>
        <v>7.6095794311879142E-2</v>
      </c>
      <c r="U296" s="38">
        <f t="shared" si="71"/>
        <v>-1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5798018</v>
      </c>
      <c r="E298" s="34">
        <f>SUM(E293:E297)</f>
        <v>5798018</v>
      </c>
      <c r="F298" s="34">
        <f>SUM(F293:F297)</f>
        <v>775799</v>
      </c>
      <c r="G298" s="39">
        <f t="shared" si="64"/>
        <v>0.13380417239132408</v>
      </c>
      <c r="H298" s="34">
        <f>SUM(H293:H297)</f>
        <v>41706</v>
      </c>
      <c r="I298" s="39">
        <f t="shared" si="65"/>
        <v>7.1931477273785632E-3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817505</v>
      </c>
      <c r="O298" s="39">
        <f t="shared" si="69"/>
        <v>0.14099732011870264</v>
      </c>
      <c r="P298" s="34">
        <f>SUM(P293:P297)</f>
        <v>1612396</v>
      </c>
      <c r="Q298" s="34">
        <f>SUM(Q293:Q297)</f>
        <v>6537251</v>
      </c>
      <c r="R298" s="34">
        <f>SUM(R293:R297)</f>
        <v>6537251</v>
      </c>
      <c r="S298" s="34">
        <f>SUM(S293:S297)</f>
        <v>585780</v>
      </c>
      <c r="T298" s="39">
        <f t="shared" si="70"/>
        <v>8.9606472200623774E-2</v>
      </c>
      <c r="U298" s="39">
        <f t="shared" si="71"/>
        <v>-0.97413414570614165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29332364</v>
      </c>
      <c r="E299" s="34">
        <f>SUM(E263:E266,E268:E274,E276:E284,E286:E291,E293:E297)</f>
        <v>29332364</v>
      </c>
      <c r="F299" s="34">
        <f>SUM(F263:F266,F268:F274,F276:F284,F286:F291,F293:F297)</f>
        <v>5068223</v>
      </c>
      <c r="G299" s="39">
        <f t="shared" si="64"/>
        <v>0.1727860393386636</v>
      </c>
      <c r="H299" s="34">
        <f>SUM(H263:H266,H268:H274,H276:H284,H286:H291,H293:H297)</f>
        <v>4539917</v>
      </c>
      <c r="I299" s="39">
        <f t="shared" si="65"/>
        <v>0.15477501233790772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9608140</v>
      </c>
      <c r="O299" s="39">
        <f t="shared" si="69"/>
        <v>0.32756105167657129</v>
      </c>
      <c r="P299" s="34">
        <f>SUM(P263:P266,P268:P274,P276:P284,P286:P291,P293:P297)</f>
        <v>7913119</v>
      </c>
      <c r="Q299" s="34">
        <f>SUM(Q263:Q266,Q268:Q274,Q276:Q284,Q286:Q291,Q293:Q297)</f>
        <v>62421854</v>
      </c>
      <c r="R299" s="34">
        <f>SUM(R263:R266,R268:R274,R276:R284,R286:R291,R293:R297)</f>
        <v>62421854</v>
      </c>
      <c r="S299" s="34">
        <f>SUM(S263:S266,S268:S274,S276:S284,S286:S291,S293:S297)</f>
        <v>3820055</v>
      </c>
      <c r="T299" s="39">
        <f t="shared" si="70"/>
        <v>6.1197397308961697E-2</v>
      </c>
      <c r="U299" s="39">
        <f t="shared" si="71"/>
        <v>-0.42627970083604205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1648158608</v>
      </c>
      <c r="E302" s="33">
        <v>1648158608</v>
      </c>
      <c r="F302" s="33">
        <v>400815075</v>
      </c>
      <c r="G302" s="38">
        <f t="shared" ref="G302:G339" si="72">IF(($D302     =0),0,($F302     /$D302     ))</f>
        <v>0.24318962571592503</v>
      </c>
      <c r="H302" s="33">
        <v>506260531</v>
      </c>
      <c r="I302" s="38">
        <f t="shared" ref="I302:I339" si="73">IF(($D302     =0),0,($H302     /$D302     ))</f>
        <v>0.30716736152859386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907075606</v>
      </c>
      <c r="O302" s="38">
        <f t="shared" ref="O302:O339" si="77">IF(($D302     =0),0,($N302     /$D302     ))</f>
        <v>0.55035698724451887</v>
      </c>
      <c r="P302" s="33">
        <v>656138220</v>
      </c>
      <c r="Q302" s="33">
        <v>1108243017</v>
      </c>
      <c r="R302" s="33">
        <v>1108243017</v>
      </c>
      <c r="S302" s="33">
        <v>376498540</v>
      </c>
      <c r="T302" s="38">
        <f t="shared" ref="T302:T339" si="78">IF(($Q302     =0),0,($S302     /$Q302     ))</f>
        <v>0.33972561453098693</v>
      </c>
      <c r="U302" s="38">
        <f t="shared" ref="U302:U339" si="79">IF(($P302     =0),0,(($H302     /$P302     )-1))</f>
        <v>-0.22842395768379409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1648158608</v>
      </c>
      <c r="E303" s="34">
        <f>E302</f>
        <v>1648158608</v>
      </c>
      <c r="F303" s="34">
        <f>F302</f>
        <v>400815075</v>
      </c>
      <c r="G303" s="39">
        <f t="shared" si="72"/>
        <v>0.24318962571592503</v>
      </c>
      <c r="H303" s="34">
        <f>H302</f>
        <v>506260531</v>
      </c>
      <c r="I303" s="39">
        <f t="shared" si="73"/>
        <v>0.30716736152859386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907075606</v>
      </c>
      <c r="O303" s="39">
        <f t="shared" si="77"/>
        <v>0.55035698724451887</v>
      </c>
      <c r="P303" s="34">
        <f>P302</f>
        <v>656138220</v>
      </c>
      <c r="Q303" s="34">
        <f>Q302</f>
        <v>1108243017</v>
      </c>
      <c r="R303" s="34">
        <f>R302</f>
        <v>1108243017</v>
      </c>
      <c r="S303" s="34">
        <f>S302</f>
        <v>376498540</v>
      </c>
      <c r="T303" s="39">
        <f t="shared" si="78"/>
        <v>0.33972561453098693</v>
      </c>
      <c r="U303" s="39">
        <f t="shared" si="79"/>
        <v>-0.22842395768379409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16869644</v>
      </c>
      <c r="E304" s="33">
        <v>16869644</v>
      </c>
      <c r="F304" s="33">
        <v>237212</v>
      </c>
      <c r="G304" s="38">
        <f t="shared" si="72"/>
        <v>1.4061470413957758E-2</v>
      </c>
      <c r="H304" s="33">
        <v>230357</v>
      </c>
      <c r="I304" s="38">
        <f t="shared" si="73"/>
        <v>1.3655119218876225E-2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467569</v>
      </c>
      <c r="O304" s="38">
        <f t="shared" si="77"/>
        <v>2.7716589632833983E-2</v>
      </c>
      <c r="P304" s="33">
        <v>927489</v>
      </c>
      <c r="Q304" s="33">
        <v>17318260</v>
      </c>
      <c r="R304" s="33">
        <v>17318260</v>
      </c>
      <c r="S304" s="33">
        <v>499298</v>
      </c>
      <c r="T304" s="38">
        <f t="shared" si="78"/>
        <v>2.8830725488588345E-2</v>
      </c>
      <c r="U304" s="38">
        <f t="shared" si="79"/>
        <v>-0.75163371209793328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14693443</v>
      </c>
      <c r="E305" s="33">
        <v>14693443</v>
      </c>
      <c r="F305" s="33">
        <v>365902</v>
      </c>
      <c r="G305" s="38">
        <f t="shared" si="72"/>
        <v>2.4902400342792359E-2</v>
      </c>
      <c r="H305" s="33">
        <v>207314</v>
      </c>
      <c r="I305" s="38">
        <f t="shared" si="73"/>
        <v>1.4109286707002573E-2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573216</v>
      </c>
      <c r="O305" s="38">
        <f t="shared" si="77"/>
        <v>3.9011687049794935E-2</v>
      </c>
      <c r="P305" s="33">
        <v>1057878</v>
      </c>
      <c r="Q305" s="33">
        <v>21960173</v>
      </c>
      <c r="R305" s="33">
        <v>21960173</v>
      </c>
      <c r="S305" s="33">
        <v>622514</v>
      </c>
      <c r="T305" s="38">
        <f t="shared" si="78"/>
        <v>2.8347408738537715E-2</v>
      </c>
      <c r="U305" s="38">
        <f t="shared" si="79"/>
        <v>-0.80402844184301026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23207000</v>
      </c>
      <c r="E306" s="33">
        <v>23207000</v>
      </c>
      <c r="F306" s="33">
        <v>970744</v>
      </c>
      <c r="G306" s="38">
        <f t="shared" si="72"/>
        <v>4.182979273495066E-2</v>
      </c>
      <c r="H306" s="33">
        <v>1295529</v>
      </c>
      <c r="I306" s="38">
        <f t="shared" si="73"/>
        <v>5.5824923514456844E-2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2266273</v>
      </c>
      <c r="O306" s="38">
        <f t="shared" si="77"/>
        <v>9.7654716249407511E-2</v>
      </c>
      <c r="P306" s="33">
        <v>1378043</v>
      </c>
      <c r="Q306" s="33">
        <v>1956000</v>
      </c>
      <c r="R306" s="33">
        <v>1956000</v>
      </c>
      <c r="S306" s="33">
        <v>987604</v>
      </c>
      <c r="T306" s="38">
        <f t="shared" si="78"/>
        <v>0.50491002044989775</v>
      </c>
      <c r="U306" s="38">
        <f t="shared" si="79"/>
        <v>-5.9877667097470888E-2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21148371</v>
      </c>
      <c r="E307" s="33">
        <v>21679065</v>
      </c>
      <c r="F307" s="33">
        <v>3913685</v>
      </c>
      <c r="G307" s="38">
        <f t="shared" si="72"/>
        <v>0.18505846147677285</v>
      </c>
      <c r="H307" s="33">
        <v>6095345</v>
      </c>
      <c r="I307" s="38">
        <f t="shared" si="73"/>
        <v>0.28821818001963367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10009030</v>
      </c>
      <c r="O307" s="38">
        <f t="shared" si="77"/>
        <v>0.47327664149640652</v>
      </c>
      <c r="P307" s="33">
        <v>5867210</v>
      </c>
      <c r="Q307" s="33">
        <v>20845561</v>
      </c>
      <c r="R307" s="33">
        <v>20845561</v>
      </c>
      <c r="S307" s="33">
        <v>309491</v>
      </c>
      <c r="T307" s="38">
        <f t="shared" si="78"/>
        <v>1.4846853965695623E-2</v>
      </c>
      <c r="U307" s="38">
        <f t="shared" si="79"/>
        <v>3.888304662693165E-2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26206530</v>
      </c>
      <c r="E308" s="33">
        <v>38496893</v>
      </c>
      <c r="F308" s="33">
        <v>1362834</v>
      </c>
      <c r="G308" s="38">
        <f t="shared" si="72"/>
        <v>5.2003603681983077E-2</v>
      </c>
      <c r="H308" s="33">
        <v>1454696</v>
      </c>
      <c r="I308" s="38">
        <f t="shared" si="73"/>
        <v>5.5508913236510138E-2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2817530</v>
      </c>
      <c r="O308" s="38">
        <f t="shared" si="77"/>
        <v>0.10751251691849321</v>
      </c>
      <c r="P308" s="33">
        <v>124366</v>
      </c>
      <c r="Q308" s="33">
        <v>34857780</v>
      </c>
      <c r="R308" s="33">
        <v>34857780</v>
      </c>
      <c r="S308" s="33">
        <v>80653</v>
      </c>
      <c r="T308" s="38">
        <f t="shared" si="78"/>
        <v>2.3137732810293715E-3</v>
      </c>
      <c r="U308" s="38">
        <f t="shared" si="79"/>
        <v>10.696894649663092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16604492</v>
      </c>
      <c r="E309" s="33">
        <v>16604492</v>
      </c>
      <c r="F309" s="33">
        <v>10542296</v>
      </c>
      <c r="G309" s="38">
        <f t="shared" si="72"/>
        <v>0.63490626512391946</v>
      </c>
      <c r="H309" s="33">
        <v>99613</v>
      </c>
      <c r="I309" s="38">
        <f t="shared" si="73"/>
        <v>5.9991597454471957E-3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10641909</v>
      </c>
      <c r="O309" s="38">
        <f t="shared" si="77"/>
        <v>0.64090542486936664</v>
      </c>
      <c r="P309" s="33">
        <v>11878506</v>
      </c>
      <c r="Q309" s="33">
        <v>12025933</v>
      </c>
      <c r="R309" s="33">
        <v>12025933</v>
      </c>
      <c r="S309" s="33">
        <v>7743414</v>
      </c>
      <c r="T309" s="38">
        <f t="shared" si="78"/>
        <v>0.64389299358311747</v>
      </c>
      <c r="U309" s="38">
        <f t="shared" si="79"/>
        <v>-0.99161401273863903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118729480</v>
      </c>
      <c r="E310" s="34">
        <f>SUM(E304:E309)</f>
        <v>131550537</v>
      </c>
      <c r="F310" s="34">
        <f>SUM(F304:F309)</f>
        <v>17392673</v>
      </c>
      <c r="G310" s="39">
        <f t="shared" si="72"/>
        <v>0.14648992819643444</v>
      </c>
      <c r="H310" s="34">
        <f>SUM(H304:H309)</f>
        <v>9382854</v>
      </c>
      <c r="I310" s="39">
        <f t="shared" si="73"/>
        <v>7.9027163262232761E-2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26775527</v>
      </c>
      <c r="O310" s="39">
        <f t="shared" si="77"/>
        <v>0.22551709145866722</v>
      </c>
      <c r="P310" s="34">
        <f>SUM(P304:P309)</f>
        <v>21233492</v>
      </c>
      <c r="Q310" s="34">
        <f>SUM(Q304:Q309)</f>
        <v>108963707</v>
      </c>
      <c r="R310" s="34">
        <f>SUM(R304:R309)</f>
        <v>108963707</v>
      </c>
      <c r="S310" s="34">
        <f>SUM(S304:S309)</f>
        <v>10242974</v>
      </c>
      <c r="T310" s="39">
        <f t="shared" si="78"/>
        <v>9.4003538260679767E-2</v>
      </c>
      <c r="U310" s="39">
        <f t="shared" si="79"/>
        <v>-0.55811064896909091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26158026</v>
      </c>
      <c r="E311" s="33">
        <v>26158026</v>
      </c>
      <c r="F311" s="33">
        <v>952588</v>
      </c>
      <c r="G311" s="38">
        <f t="shared" si="72"/>
        <v>3.6416662327654233E-2</v>
      </c>
      <c r="H311" s="33">
        <v>7645038</v>
      </c>
      <c r="I311" s="38">
        <f t="shared" si="73"/>
        <v>0.29226356759489419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8597626</v>
      </c>
      <c r="O311" s="38">
        <f t="shared" si="77"/>
        <v>0.32868022992254842</v>
      </c>
      <c r="P311" s="33">
        <v>2676042</v>
      </c>
      <c r="Q311" s="33">
        <v>24912413</v>
      </c>
      <c r="R311" s="33">
        <v>24912413</v>
      </c>
      <c r="S311" s="33">
        <v>1293475</v>
      </c>
      <c r="T311" s="38">
        <f t="shared" si="78"/>
        <v>5.1920903848214142E-2</v>
      </c>
      <c r="U311" s="38">
        <f t="shared" si="79"/>
        <v>1.8568452961500603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99631569</v>
      </c>
      <c r="E312" s="33">
        <v>99631569</v>
      </c>
      <c r="F312" s="33">
        <v>4691445</v>
      </c>
      <c r="G312" s="38">
        <f t="shared" si="72"/>
        <v>4.708793655553091E-2</v>
      </c>
      <c r="H312" s="33">
        <v>41622799</v>
      </c>
      <c r="I312" s="38">
        <f t="shared" si="73"/>
        <v>0.41776717377601469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46314244</v>
      </c>
      <c r="O312" s="38">
        <f t="shared" si="77"/>
        <v>0.46485511033154564</v>
      </c>
      <c r="P312" s="33">
        <v>65205787</v>
      </c>
      <c r="Q312" s="33">
        <v>99262115</v>
      </c>
      <c r="R312" s="33">
        <v>99262115</v>
      </c>
      <c r="S312" s="33">
        <v>60281130</v>
      </c>
      <c r="T312" s="38">
        <f t="shared" si="78"/>
        <v>0.60729241967088854</v>
      </c>
      <c r="U312" s="38">
        <f t="shared" si="79"/>
        <v>-0.36167016893761283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171533059</v>
      </c>
      <c r="E313" s="33">
        <v>171533059</v>
      </c>
      <c r="F313" s="33">
        <v>3382775</v>
      </c>
      <c r="G313" s="38">
        <f t="shared" si="72"/>
        <v>1.972083410463752E-2</v>
      </c>
      <c r="H313" s="33">
        <v>54051311</v>
      </c>
      <c r="I313" s="38">
        <f t="shared" si="73"/>
        <v>0.31510725288237296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57434086</v>
      </c>
      <c r="O313" s="38">
        <f t="shared" si="77"/>
        <v>0.3348280869870105</v>
      </c>
      <c r="P313" s="33">
        <v>43671286</v>
      </c>
      <c r="Q313" s="33">
        <v>166187440</v>
      </c>
      <c r="R313" s="33">
        <v>166187440</v>
      </c>
      <c r="S313" s="33">
        <v>42072470</v>
      </c>
      <c r="T313" s="38">
        <f t="shared" si="78"/>
        <v>0.2531627540565039</v>
      </c>
      <c r="U313" s="38">
        <f t="shared" si="79"/>
        <v>0.23768535233883425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230806900</v>
      </c>
      <c r="E314" s="33">
        <v>230806900</v>
      </c>
      <c r="F314" s="33">
        <v>1052136</v>
      </c>
      <c r="G314" s="38">
        <f t="shared" si="72"/>
        <v>4.5585118989077012E-3</v>
      </c>
      <c r="H314" s="33">
        <v>1287416</v>
      </c>
      <c r="I314" s="38">
        <f t="shared" si="73"/>
        <v>5.5778921687349905E-3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2339552</v>
      </c>
      <c r="O314" s="38">
        <f t="shared" si="77"/>
        <v>1.0136404067642692E-2</v>
      </c>
      <c r="P314" s="33">
        <v>3307843</v>
      </c>
      <c r="Q314" s="33">
        <v>118760600</v>
      </c>
      <c r="R314" s="33">
        <v>118760600</v>
      </c>
      <c r="S314" s="33">
        <v>1892951</v>
      </c>
      <c r="T314" s="38">
        <f t="shared" si="78"/>
        <v>1.5939217215137007E-2</v>
      </c>
      <c r="U314" s="38">
        <f t="shared" si="79"/>
        <v>-0.61079894057849782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15001933</v>
      </c>
      <c r="E315" s="33">
        <v>15001933</v>
      </c>
      <c r="F315" s="33">
        <v>1743355</v>
      </c>
      <c r="G315" s="38">
        <f t="shared" si="72"/>
        <v>0.11620869123998888</v>
      </c>
      <c r="H315" s="33">
        <v>2529535</v>
      </c>
      <c r="I315" s="38">
        <f t="shared" si="73"/>
        <v>0.16861393795052945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4272890</v>
      </c>
      <c r="O315" s="38">
        <f t="shared" si="77"/>
        <v>0.28482262919051832</v>
      </c>
      <c r="P315" s="33">
        <v>4261607</v>
      </c>
      <c r="Q315" s="33">
        <v>9392768</v>
      </c>
      <c r="R315" s="33">
        <v>9392768</v>
      </c>
      <c r="S315" s="33">
        <v>2414288</v>
      </c>
      <c r="T315" s="38">
        <f t="shared" si="78"/>
        <v>0.25703690328559164</v>
      </c>
      <c r="U315" s="38">
        <f t="shared" si="79"/>
        <v>-0.40643635135759815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120000</v>
      </c>
      <c r="E316" s="33">
        <v>120000</v>
      </c>
      <c r="F316" s="33">
        <v>3830</v>
      </c>
      <c r="G316" s="38">
        <f t="shared" si="72"/>
        <v>3.191666666666667E-2</v>
      </c>
      <c r="H316" s="33">
        <v>68210</v>
      </c>
      <c r="I316" s="38">
        <f t="shared" si="73"/>
        <v>0.56841666666666668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72040</v>
      </c>
      <c r="O316" s="38">
        <f t="shared" si="77"/>
        <v>0.60033333333333339</v>
      </c>
      <c r="P316" s="33">
        <v>0</v>
      </c>
      <c r="Q316" s="33">
        <v>200000</v>
      </c>
      <c r="R316" s="33">
        <v>200000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543251487</v>
      </c>
      <c r="E317" s="34">
        <f>SUM(E311:E316)</f>
        <v>543251487</v>
      </c>
      <c r="F317" s="34">
        <f>SUM(F311:F316)</f>
        <v>11826129</v>
      </c>
      <c r="G317" s="39">
        <f t="shared" si="72"/>
        <v>2.1769160845389459E-2</v>
      </c>
      <c r="H317" s="34">
        <f>SUM(H311:H316)</f>
        <v>107204309</v>
      </c>
      <c r="I317" s="39">
        <f t="shared" si="73"/>
        <v>0.19733827070039847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119030438</v>
      </c>
      <c r="O317" s="39">
        <f t="shared" si="77"/>
        <v>0.21910743154578793</v>
      </c>
      <c r="P317" s="34">
        <f>SUM(P311:P316)</f>
        <v>119122565</v>
      </c>
      <c r="Q317" s="34">
        <f>SUM(Q311:Q316)</f>
        <v>418715336</v>
      </c>
      <c r="R317" s="34">
        <f>SUM(R311:R316)</f>
        <v>418715336</v>
      </c>
      <c r="S317" s="34">
        <f>SUM(S311:S316)</f>
        <v>107954314</v>
      </c>
      <c r="T317" s="39">
        <f t="shared" si="78"/>
        <v>0.25782268935093411</v>
      </c>
      <c r="U317" s="39">
        <f t="shared" si="79"/>
        <v>-0.10005036409348644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15823042</v>
      </c>
      <c r="E318" s="33">
        <v>15823042</v>
      </c>
      <c r="F318" s="33">
        <v>423695</v>
      </c>
      <c r="G318" s="38">
        <f t="shared" si="72"/>
        <v>2.6777088754488549E-2</v>
      </c>
      <c r="H318" s="33">
        <v>546160</v>
      </c>
      <c r="I318" s="38">
        <f t="shared" si="73"/>
        <v>3.4516750950923346E-2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969855</v>
      </c>
      <c r="O318" s="38">
        <f t="shared" si="77"/>
        <v>6.1293839705411891E-2</v>
      </c>
      <c r="P318" s="33">
        <v>305424</v>
      </c>
      <c r="Q318" s="33">
        <v>36967240</v>
      </c>
      <c r="R318" s="33">
        <v>36967240</v>
      </c>
      <c r="S318" s="33">
        <v>176092</v>
      </c>
      <c r="T318" s="38">
        <f t="shared" si="78"/>
        <v>4.7634608372169518E-3</v>
      </c>
      <c r="U318" s="38">
        <f t="shared" si="79"/>
        <v>0.78820262978678812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39531200</v>
      </c>
      <c r="E319" s="33">
        <v>39621200</v>
      </c>
      <c r="F319" s="33">
        <v>8342402</v>
      </c>
      <c r="G319" s="38">
        <f t="shared" si="72"/>
        <v>0.21103336099081232</v>
      </c>
      <c r="H319" s="33">
        <v>8515888</v>
      </c>
      <c r="I319" s="38">
        <f t="shared" si="73"/>
        <v>0.21542194519771724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16858290</v>
      </c>
      <c r="O319" s="38">
        <f t="shared" si="77"/>
        <v>0.42645530618852956</v>
      </c>
      <c r="P319" s="33">
        <v>19196837</v>
      </c>
      <c r="Q319" s="33">
        <v>39098200</v>
      </c>
      <c r="R319" s="33">
        <v>39098200</v>
      </c>
      <c r="S319" s="33">
        <v>10121730</v>
      </c>
      <c r="T319" s="38">
        <f t="shared" si="78"/>
        <v>0.25887969267127386</v>
      </c>
      <c r="U319" s="38">
        <f t="shared" si="79"/>
        <v>-0.55639108671912985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45227238</v>
      </c>
      <c r="E321" s="33">
        <v>45227238</v>
      </c>
      <c r="F321" s="33">
        <v>13154059</v>
      </c>
      <c r="G321" s="38">
        <f t="shared" si="72"/>
        <v>0.29084373889911208</v>
      </c>
      <c r="H321" s="33">
        <v>12281347</v>
      </c>
      <c r="I321" s="38">
        <f t="shared" si="73"/>
        <v>0.27154757935914636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25435406</v>
      </c>
      <c r="O321" s="38">
        <f t="shared" si="77"/>
        <v>0.56239131825825839</v>
      </c>
      <c r="P321" s="33">
        <v>17073210</v>
      </c>
      <c r="Q321" s="33">
        <v>50575296</v>
      </c>
      <c r="R321" s="33">
        <v>50575296</v>
      </c>
      <c r="S321" s="33">
        <v>10426837</v>
      </c>
      <c r="T321" s="38">
        <f t="shared" si="78"/>
        <v>0.20616462630292862</v>
      </c>
      <c r="U321" s="38">
        <f t="shared" si="79"/>
        <v>-0.28066561589765482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4020432</v>
      </c>
      <c r="E322" s="33">
        <v>4020432</v>
      </c>
      <c r="F322" s="33">
        <v>121144</v>
      </c>
      <c r="G322" s="38">
        <f t="shared" si="72"/>
        <v>3.0132085308245481E-2</v>
      </c>
      <c r="H322" s="33">
        <v>1953137</v>
      </c>
      <c r="I322" s="38">
        <f t="shared" si="73"/>
        <v>0.48580276945363088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2074281</v>
      </c>
      <c r="O322" s="38">
        <f t="shared" si="77"/>
        <v>0.51593485476187628</v>
      </c>
      <c r="P322" s="33">
        <v>243765</v>
      </c>
      <c r="Q322" s="33">
        <v>4135000</v>
      </c>
      <c r="R322" s="33">
        <v>4135000</v>
      </c>
      <c r="S322" s="33">
        <v>210935</v>
      </c>
      <c r="T322" s="38">
        <f t="shared" si="78"/>
        <v>5.1012091898428057E-2</v>
      </c>
      <c r="U322" s="38">
        <f t="shared" si="79"/>
        <v>7.0123766742559432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104601912</v>
      </c>
      <c r="E323" s="34">
        <f>SUM(E318:E322)</f>
        <v>104691912</v>
      </c>
      <c r="F323" s="34">
        <f>SUM(F318:F322)</f>
        <v>22041300</v>
      </c>
      <c r="G323" s="39">
        <f t="shared" si="72"/>
        <v>0.21071603356542851</v>
      </c>
      <c r="H323" s="34">
        <f>SUM(H318:H322)</f>
        <v>23296532</v>
      </c>
      <c r="I323" s="39">
        <f t="shared" si="73"/>
        <v>0.22271612014128384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45337832</v>
      </c>
      <c r="O323" s="39">
        <f t="shared" si="77"/>
        <v>0.43343215370671234</v>
      </c>
      <c r="P323" s="34">
        <f>SUM(P318:P322)</f>
        <v>36819236</v>
      </c>
      <c r="Q323" s="34">
        <f>SUM(Q318:Q322)</f>
        <v>130775736</v>
      </c>
      <c r="R323" s="34">
        <f>SUM(R318:R322)</f>
        <v>130775736</v>
      </c>
      <c r="S323" s="34">
        <f>SUM(S318:S322)</f>
        <v>20935594</v>
      </c>
      <c r="T323" s="39">
        <f t="shared" si="78"/>
        <v>0.16008775511689721</v>
      </c>
      <c r="U323" s="39">
        <f t="shared" si="79"/>
        <v>-0.36727280272735696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44238</v>
      </c>
      <c r="G324" s="38">
        <f t="shared" si="72"/>
        <v>0</v>
      </c>
      <c r="H324" s="33">
        <v>1674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45912</v>
      </c>
      <c r="O324" s="38">
        <f t="shared" si="77"/>
        <v>0</v>
      </c>
      <c r="P324" s="33">
        <v>103698</v>
      </c>
      <c r="Q324" s="33">
        <v>0</v>
      </c>
      <c r="R324" s="33">
        <v>0</v>
      </c>
      <c r="S324" s="33">
        <v>50271</v>
      </c>
      <c r="T324" s="38">
        <f t="shared" si="78"/>
        <v>0</v>
      </c>
      <c r="U324" s="38">
        <f t="shared" si="79"/>
        <v>-0.98385696927616728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59243956</v>
      </c>
      <c r="E325" s="33">
        <v>59243956</v>
      </c>
      <c r="F325" s="33">
        <v>4392322</v>
      </c>
      <c r="G325" s="38">
        <f t="shared" si="72"/>
        <v>7.413957974042111E-2</v>
      </c>
      <c r="H325" s="33">
        <v>4194528</v>
      </c>
      <c r="I325" s="38">
        <f t="shared" si="73"/>
        <v>7.0800943812732553E-2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8586850</v>
      </c>
      <c r="O325" s="38">
        <f t="shared" si="77"/>
        <v>0.14494052355315368</v>
      </c>
      <c r="P325" s="33">
        <v>25844177</v>
      </c>
      <c r="Q325" s="33">
        <v>64180998</v>
      </c>
      <c r="R325" s="33">
        <v>64180998</v>
      </c>
      <c r="S325" s="33">
        <v>23097869</v>
      </c>
      <c r="T325" s="38">
        <f t="shared" si="78"/>
        <v>0.35988641061642573</v>
      </c>
      <c r="U325" s="38">
        <f t="shared" si="79"/>
        <v>-0.83769930069740661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8070500</v>
      </c>
      <c r="E326" s="33">
        <v>8070500</v>
      </c>
      <c r="F326" s="33">
        <v>-134620</v>
      </c>
      <c r="G326" s="38">
        <f t="shared" si="72"/>
        <v>-1.668050306672449E-2</v>
      </c>
      <c r="H326" s="33">
        <v>2583206</v>
      </c>
      <c r="I326" s="38">
        <f t="shared" si="73"/>
        <v>0.3200800446069017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2448586</v>
      </c>
      <c r="O326" s="38">
        <f t="shared" si="77"/>
        <v>0.30339954154017718</v>
      </c>
      <c r="P326" s="33">
        <v>1372781</v>
      </c>
      <c r="Q326" s="33">
        <v>7579617</v>
      </c>
      <c r="R326" s="33">
        <v>7579617</v>
      </c>
      <c r="S326" s="33">
        <v>2067077</v>
      </c>
      <c r="T326" s="38">
        <f t="shared" si="78"/>
        <v>0.27271523086192878</v>
      </c>
      <c r="U326" s="38">
        <f t="shared" si="79"/>
        <v>0.88173204611660561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79176880</v>
      </c>
      <c r="E327" s="33">
        <v>79176880</v>
      </c>
      <c r="F327" s="33">
        <v>897677</v>
      </c>
      <c r="G327" s="38">
        <f t="shared" si="72"/>
        <v>1.1337615223029753E-2</v>
      </c>
      <c r="H327" s="33">
        <v>1264573</v>
      </c>
      <c r="I327" s="38">
        <f t="shared" si="73"/>
        <v>1.5971493193467589E-2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2162250</v>
      </c>
      <c r="O327" s="38">
        <f t="shared" si="77"/>
        <v>2.7309108416497342E-2</v>
      </c>
      <c r="P327" s="33">
        <v>1933546</v>
      </c>
      <c r="Q327" s="33">
        <v>77561091</v>
      </c>
      <c r="R327" s="33">
        <v>77561091</v>
      </c>
      <c r="S327" s="33">
        <v>960473</v>
      </c>
      <c r="T327" s="38">
        <f t="shared" si="78"/>
        <v>1.2383438494953609E-2</v>
      </c>
      <c r="U327" s="38">
        <f t="shared" si="79"/>
        <v>-0.34598245917087056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7474600</v>
      </c>
      <c r="E328" s="33">
        <v>7474600</v>
      </c>
      <c r="F328" s="33">
        <v>4866645</v>
      </c>
      <c r="G328" s="38">
        <f t="shared" si="72"/>
        <v>0.65109102828244991</v>
      </c>
      <c r="H328" s="33">
        <v>633328</v>
      </c>
      <c r="I328" s="38">
        <f t="shared" si="73"/>
        <v>8.4730687929788884E-2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5499973</v>
      </c>
      <c r="O328" s="38">
        <f t="shared" si="77"/>
        <v>0.7358217162122388</v>
      </c>
      <c r="P328" s="33">
        <v>3479613</v>
      </c>
      <c r="Q328" s="33">
        <v>10751101</v>
      </c>
      <c r="R328" s="33">
        <v>10751101</v>
      </c>
      <c r="S328" s="33">
        <v>-2971112</v>
      </c>
      <c r="T328" s="38">
        <f t="shared" si="78"/>
        <v>-0.27635420781555303</v>
      </c>
      <c r="U328" s="38">
        <f t="shared" si="79"/>
        <v>-0.81798895451879272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40112077</v>
      </c>
      <c r="E329" s="33">
        <v>40112077</v>
      </c>
      <c r="F329" s="33">
        <v>933321</v>
      </c>
      <c r="G329" s="38">
        <f t="shared" si="72"/>
        <v>2.326783028462974E-2</v>
      </c>
      <c r="H329" s="33">
        <v>12311412</v>
      </c>
      <c r="I329" s="38">
        <f t="shared" si="73"/>
        <v>0.30692531827758507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13244733</v>
      </c>
      <c r="O329" s="38">
        <f t="shared" si="77"/>
        <v>0.33019314856221482</v>
      </c>
      <c r="P329" s="33">
        <v>1544491</v>
      </c>
      <c r="Q329" s="33">
        <v>40117666</v>
      </c>
      <c r="R329" s="33">
        <v>40117666</v>
      </c>
      <c r="S329" s="33">
        <v>799041</v>
      </c>
      <c r="T329" s="38">
        <f t="shared" si="78"/>
        <v>1.9917434877692038E-2</v>
      </c>
      <c r="U329" s="38">
        <f t="shared" si="79"/>
        <v>6.9711775594678116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91443500</v>
      </c>
      <c r="E330" s="33">
        <v>91443500</v>
      </c>
      <c r="F330" s="33">
        <v>24459</v>
      </c>
      <c r="G330" s="38">
        <f t="shared" si="72"/>
        <v>2.6747663858010687E-4</v>
      </c>
      <c r="H330" s="33">
        <v>30900</v>
      </c>
      <c r="I330" s="38">
        <f t="shared" si="73"/>
        <v>3.3791357504907402E-4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55359</v>
      </c>
      <c r="O330" s="38">
        <f t="shared" si="77"/>
        <v>6.0539021362918089E-4</v>
      </c>
      <c r="P330" s="33">
        <v>5543419</v>
      </c>
      <c r="Q330" s="33">
        <v>122623095</v>
      </c>
      <c r="R330" s="33">
        <v>122623095</v>
      </c>
      <c r="S330" s="33">
        <v>3330188</v>
      </c>
      <c r="T330" s="38">
        <f t="shared" si="78"/>
        <v>2.715791833504121E-2</v>
      </c>
      <c r="U330" s="38">
        <f t="shared" si="79"/>
        <v>-0.99442582276389357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285521513</v>
      </c>
      <c r="E332" s="34">
        <f>SUM(E324:E331)</f>
        <v>285521513</v>
      </c>
      <c r="F332" s="34">
        <f>SUM(F324:F331)</f>
        <v>11024042</v>
      </c>
      <c r="G332" s="39">
        <f t="shared" si="72"/>
        <v>3.8610197473981582E-2</v>
      </c>
      <c r="H332" s="34">
        <f>SUM(H324:H331)</f>
        <v>21019621</v>
      </c>
      <c r="I332" s="39">
        <f t="shared" si="73"/>
        <v>7.3618344128065755E-2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32043663</v>
      </c>
      <c r="O332" s="39">
        <f t="shared" si="77"/>
        <v>0.11222854160204734</v>
      </c>
      <c r="P332" s="34">
        <f>SUM(P324:P331)</f>
        <v>39821725</v>
      </c>
      <c r="Q332" s="34">
        <f>SUM(Q324:Q331)</f>
        <v>322813568</v>
      </c>
      <c r="R332" s="34">
        <f>SUM(R324:R331)</f>
        <v>322813568</v>
      </c>
      <c r="S332" s="34">
        <f>SUM(S324:S331)</f>
        <v>27333807</v>
      </c>
      <c r="T332" s="39">
        <f t="shared" si="78"/>
        <v>8.4673662167756222E-2</v>
      </c>
      <c r="U332" s="39">
        <f t="shared" si="79"/>
        <v>-0.4721569444819379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33334848</v>
      </c>
      <c r="E333" s="33">
        <v>33334848</v>
      </c>
      <c r="F333" s="33">
        <v>10267277</v>
      </c>
      <c r="G333" s="38">
        <f t="shared" si="72"/>
        <v>0.30800431428395891</v>
      </c>
      <c r="H333" s="33">
        <v>10459487</v>
      </c>
      <c r="I333" s="38">
        <f t="shared" si="73"/>
        <v>0.31377035227519262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20726764</v>
      </c>
      <c r="O333" s="38">
        <f t="shared" si="77"/>
        <v>0.62177466655915159</v>
      </c>
      <c r="P333" s="33">
        <v>16410986</v>
      </c>
      <c r="Q333" s="33">
        <v>33334944</v>
      </c>
      <c r="R333" s="33">
        <v>33334944</v>
      </c>
      <c r="S333" s="33">
        <v>10930389</v>
      </c>
      <c r="T333" s="38">
        <f t="shared" si="78"/>
        <v>0.32789582607368412</v>
      </c>
      <c r="U333" s="38">
        <f t="shared" si="79"/>
        <v>-0.36265334697135199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2421700</v>
      </c>
      <c r="E334" s="33">
        <v>2421700</v>
      </c>
      <c r="F334" s="33">
        <v>72161</v>
      </c>
      <c r="G334" s="38">
        <f t="shared" si="72"/>
        <v>2.9797662798860303E-2</v>
      </c>
      <c r="H334" s="33">
        <v>57870</v>
      </c>
      <c r="I334" s="38">
        <f t="shared" si="73"/>
        <v>2.3896436387661559E-2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130031</v>
      </c>
      <c r="O334" s="38">
        <f t="shared" si="77"/>
        <v>5.3694099186521863E-2</v>
      </c>
      <c r="P334" s="33">
        <v>95354</v>
      </c>
      <c r="Q334" s="33">
        <v>3526000</v>
      </c>
      <c r="R334" s="33">
        <v>3526000</v>
      </c>
      <c r="S334" s="33">
        <v>52158</v>
      </c>
      <c r="T334" s="38">
        <f t="shared" si="78"/>
        <v>1.4792399319342031E-2</v>
      </c>
      <c r="U334" s="38">
        <f t="shared" si="79"/>
        <v>-0.39310359292740737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45915000</v>
      </c>
      <c r="E335" s="33">
        <v>45915000</v>
      </c>
      <c r="F335" s="33">
        <v>3042364</v>
      </c>
      <c r="G335" s="38">
        <f t="shared" si="72"/>
        <v>6.6260786235435049E-2</v>
      </c>
      <c r="H335" s="33">
        <v>1527413</v>
      </c>
      <c r="I335" s="38">
        <f t="shared" si="73"/>
        <v>3.3266100402918435E-2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4569777</v>
      </c>
      <c r="O335" s="38">
        <f t="shared" si="77"/>
        <v>9.9526886638353476E-2</v>
      </c>
      <c r="P335" s="33">
        <v>2727291</v>
      </c>
      <c r="Q335" s="33">
        <v>58870500</v>
      </c>
      <c r="R335" s="33">
        <v>58870500</v>
      </c>
      <c r="S335" s="33">
        <v>-127867</v>
      </c>
      <c r="T335" s="38">
        <f t="shared" si="78"/>
        <v>-2.1720046542835544E-3</v>
      </c>
      <c r="U335" s="38">
        <f t="shared" si="79"/>
        <v>-0.43995231898612941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81671548</v>
      </c>
      <c r="E337" s="34">
        <f>SUM(E333:E336)</f>
        <v>81671548</v>
      </c>
      <c r="F337" s="34">
        <f>SUM(F333:F336)</f>
        <v>13381802</v>
      </c>
      <c r="G337" s="39">
        <f t="shared" si="72"/>
        <v>0.16384900651081083</v>
      </c>
      <c r="H337" s="34">
        <f>SUM(H333:H336)</f>
        <v>12044770</v>
      </c>
      <c r="I337" s="39">
        <f t="shared" si="73"/>
        <v>0.14747816461125482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25426572</v>
      </c>
      <c r="O337" s="39">
        <f t="shared" si="77"/>
        <v>0.31132717112206565</v>
      </c>
      <c r="P337" s="34">
        <f>SUM(P333:P336)</f>
        <v>19233631</v>
      </c>
      <c r="Q337" s="34">
        <f>SUM(Q333:Q336)</f>
        <v>95731444</v>
      </c>
      <c r="R337" s="34">
        <f>SUM(R333:R336)</f>
        <v>95731444</v>
      </c>
      <c r="S337" s="34">
        <f>SUM(S333:S336)</f>
        <v>10854680</v>
      </c>
      <c r="T337" s="39">
        <f t="shared" si="78"/>
        <v>0.11338677812067684</v>
      </c>
      <c r="U337" s="39">
        <f t="shared" si="79"/>
        <v>-0.37376515126031062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2781934548</v>
      </c>
      <c r="E338" s="34">
        <f>SUM(E302,E304:E309,E311:E316,E318:E322,E324:E331,E333:E336)</f>
        <v>2794845605</v>
      </c>
      <c r="F338" s="34">
        <f>SUM(F302,F304:F309,F311:F316,F318:F322,F324:F331,F333:F336)</f>
        <v>476481021</v>
      </c>
      <c r="G338" s="39">
        <f t="shared" si="72"/>
        <v>0.17127686247778681</v>
      </c>
      <c r="H338" s="34">
        <f>SUM(H302,H304:H309,H311:H316,H318:H322,H324:H331,H333:H336)</f>
        <v>679208617</v>
      </c>
      <c r="I338" s="39">
        <f t="shared" si="73"/>
        <v>0.24414974733618355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1155689638</v>
      </c>
      <c r="O338" s="39">
        <f t="shared" si="77"/>
        <v>0.41542660981397034</v>
      </c>
      <c r="P338" s="34">
        <f>SUM(P302,P304:P309,P311:P316,P318:P322,P324:P331,P333:P336)</f>
        <v>892368869</v>
      </c>
      <c r="Q338" s="34">
        <f>SUM(Q302,Q304:Q309,Q311:Q316,Q318:Q322,Q324:Q331,Q333:Q336)</f>
        <v>2185242808</v>
      </c>
      <c r="R338" s="34">
        <f>SUM(R302,R304:R309,R311:R316,R318:R322,R324:R331,R333:R336)</f>
        <v>2185242808</v>
      </c>
      <c r="S338" s="34">
        <f>SUM(S302,S304:S309,S311:S316,S318:S322,S324:S331,S333:S336)</f>
        <v>553819909</v>
      </c>
      <c r="T338" s="39">
        <f t="shared" si="78"/>
        <v>0.25343632614760675</v>
      </c>
      <c r="U338" s="39">
        <f t="shared" si="79"/>
        <v>-0.23887011235484956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7114130926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7127041983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1022930347</v>
      </c>
      <c r="G339" s="41">
        <f t="shared" si="72"/>
        <v>0.14378851860337549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977941753</v>
      </c>
      <c r="I339" s="41">
        <f t="shared" si="73"/>
        <v>0.13746468306141488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2000872100</v>
      </c>
      <c r="O339" s="41">
        <f t="shared" si="77"/>
        <v>0.2812532016647904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2282911030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5883767470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5883767470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1368062643</v>
      </c>
      <c r="T339" s="41">
        <f t="shared" si="78"/>
        <v>0.23251473651456181</v>
      </c>
      <c r="U339" s="41">
        <f t="shared" si="79"/>
        <v>-0.57162511366025504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0" max="16383" man="1"/>
    <brk id="231" max="16383" man="1"/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59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100185069</v>
      </c>
      <c r="E8" s="33">
        <v>180662980</v>
      </c>
      <c r="F8" s="33">
        <v>5712449</v>
      </c>
      <c r="G8" s="38">
        <f>IF(($D8       =0),0,($F8       /$D8       ))</f>
        <v>5.7018965570608128E-2</v>
      </c>
      <c r="H8" s="33">
        <v>13562191</v>
      </c>
      <c r="I8" s="38">
        <f>IF(($D8       =0),0,($H8       /$D8       ))</f>
        <v>0.13537137954159617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19274640</v>
      </c>
      <c r="O8" s="38">
        <f>IF(($D8       =0),0,($N8       /$D8       ))</f>
        <v>0.19239034511220429</v>
      </c>
      <c r="P8" s="33">
        <v>37209722</v>
      </c>
      <c r="Q8" s="33">
        <v>81371258</v>
      </c>
      <c r="R8" s="33">
        <v>81371258</v>
      </c>
      <c r="S8" s="33">
        <v>33849786</v>
      </c>
      <c r="T8" s="38">
        <f>IF(($Q8       =0),0,($S8       /$Q8       ))</f>
        <v>0.41599192186508904</v>
      </c>
      <c r="U8" s="38">
        <f>IF(($P8       =0),0,(($H8       /$P8       )-1))</f>
        <v>-0.63552022775123129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133156520</v>
      </c>
      <c r="E9" s="33">
        <v>133156520</v>
      </c>
      <c r="F9" s="33">
        <v>10056449</v>
      </c>
      <c r="G9" s="38">
        <f>IF(($D9       =0),0,($F9       /$D9       ))</f>
        <v>7.5523519238862649E-2</v>
      </c>
      <c r="H9" s="33">
        <v>-53495724</v>
      </c>
      <c r="I9" s="38">
        <f>IF(($D9       =0),0,($H9       /$D9       ))</f>
        <v>-0.40175069159212029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-43439275</v>
      </c>
      <c r="O9" s="38">
        <f>IF(($D9       =0),0,($N9       /$D9       ))</f>
        <v>-0.32622717235325766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233341589</v>
      </c>
      <c r="E10" s="34">
        <f>SUM(E8:E9)</f>
        <v>313819500</v>
      </c>
      <c r="F10" s="34">
        <f>SUM(F8:F9)</f>
        <v>15768898</v>
      </c>
      <c r="G10" s="39">
        <f t="shared" ref="G10:G54" si="0">IF(($D10      =0),0,($F10      /$D10      ))</f>
        <v>6.7578600401148381E-2</v>
      </c>
      <c r="H10" s="34">
        <f>SUM(H8:H9)</f>
        <v>-39933533</v>
      </c>
      <c r="I10" s="39">
        <f t="shared" ref="I10:I54" si="1">IF(($D10      =0),0,($H10      /$D10      ))</f>
        <v>-0.17113765776232887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-24164635</v>
      </c>
      <c r="O10" s="39">
        <f t="shared" ref="O10:O54" si="5">IF(($D10      =0),0,($N10      /$D10      ))</f>
        <v>-0.10355905736118048</v>
      </c>
      <c r="P10" s="34">
        <f>SUM(P8:P9)</f>
        <v>37209722</v>
      </c>
      <c r="Q10" s="34">
        <f>SUM(Q8:Q9)</f>
        <v>81371258</v>
      </c>
      <c r="R10" s="34">
        <f>SUM(R8:R9)</f>
        <v>81371258</v>
      </c>
      <c r="S10" s="34">
        <f>SUM(S8:S9)</f>
        <v>33849786</v>
      </c>
      <c r="T10" s="39">
        <f t="shared" ref="T10:T54" si="6">IF(($Q10      =0),0,($S10      /$Q10      ))</f>
        <v>0.41599192186508904</v>
      </c>
      <c r="U10" s="39">
        <f t="shared" ref="U10:U54" si="7">IF(($P10      =0),0,(($H10      /$P10      )-1))</f>
        <v>-2.0732015950025104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9379</v>
      </c>
      <c r="E11" s="33">
        <v>9379</v>
      </c>
      <c r="F11" s="33">
        <v>933</v>
      </c>
      <c r="G11" s="38">
        <f t="shared" si="0"/>
        <v>9.9477556242669796E-2</v>
      </c>
      <c r="H11" s="33">
        <v>311</v>
      </c>
      <c r="I11" s="38">
        <f t="shared" si="1"/>
        <v>3.3159185414223268E-2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1244</v>
      </c>
      <c r="O11" s="38">
        <f t="shared" si="5"/>
        <v>0.13263674165689307</v>
      </c>
      <c r="P11" s="33">
        <v>1866</v>
      </c>
      <c r="Q11" s="33">
        <v>13281</v>
      </c>
      <c r="R11" s="33">
        <v>13281</v>
      </c>
      <c r="S11" s="33">
        <v>933</v>
      </c>
      <c r="T11" s="38">
        <f t="shared" si="6"/>
        <v>7.0250734131466E-2</v>
      </c>
      <c r="U11" s="38">
        <f t="shared" si="7"/>
        <v>-0.83333333333333337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3415152</v>
      </c>
      <c r="E14" s="33">
        <v>3415152</v>
      </c>
      <c r="F14" s="33">
        <v>1476821</v>
      </c>
      <c r="G14" s="38">
        <f t="shared" si="0"/>
        <v>0.43243199717025771</v>
      </c>
      <c r="H14" s="33">
        <v>1574459</v>
      </c>
      <c r="I14" s="38">
        <f t="shared" si="1"/>
        <v>0.46102164705992588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3051280</v>
      </c>
      <c r="O14" s="38">
        <f t="shared" si="5"/>
        <v>0.89345364423018359</v>
      </c>
      <c r="P14" s="33">
        <v>2507874</v>
      </c>
      <c r="Q14" s="33">
        <v>2590224</v>
      </c>
      <c r="R14" s="33">
        <v>2590224</v>
      </c>
      <c r="S14" s="33">
        <v>1913637</v>
      </c>
      <c r="T14" s="38">
        <f t="shared" si="6"/>
        <v>0.73879208902396087</v>
      </c>
      <c r="U14" s="38">
        <f t="shared" si="7"/>
        <v>-0.37219373860090255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0</v>
      </c>
      <c r="E16" s="33">
        <v>0</v>
      </c>
      <c r="F16" s="33">
        <v>0</v>
      </c>
      <c r="G16" s="38">
        <f t="shared" si="0"/>
        <v>0</v>
      </c>
      <c r="H16" s="33">
        <v>0</v>
      </c>
      <c r="I16" s="38">
        <f t="shared" si="1"/>
        <v>0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0</v>
      </c>
      <c r="O16" s="38">
        <f t="shared" si="5"/>
        <v>0</v>
      </c>
      <c r="P16" s="33">
        <v>0</v>
      </c>
      <c r="Q16" s="33">
        <v>0</v>
      </c>
      <c r="R16" s="33">
        <v>0</v>
      </c>
      <c r="S16" s="33">
        <v>0</v>
      </c>
      <c r="T16" s="38">
        <f t="shared" si="6"/>
        <v>0</v>
      </c>
      <c r="U16" s="38">
        <f t="shared" si="7"/>
        <v>0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3424531</v>
      </c>
      <c r="E19" s="34">
        <f>SUM(E11:E18)</f>
        <v>3424531</v>
      </c>
      <c r="F19" s="34">
        <f>SUM(F11:F18)</f>
        <v>1477754</v>
      </c>
      <c r="G19" s="39">
        <f t="shared" si="0"/>
        <v>0.43152011180509098</v>
      </c>
      <c r="H19" s="34">
        <f>SUM(H11:H18)</f>
        <v>1574770</v>
      </c>
      <c r="I19" s="39">
        <f t="shared" si="1"/>
        <v>0.45984983053153849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3052524</v>
      </c>
      <c r="O19" s="39">
        <f t="shared" si="5"/>
        <v>0.89136994233662947</v>
      </c>
      <c r="P19" s="34">
        <f>SUM(P11:P18)</f>
        <v>2509740</v>
      </c>
      <c r="Q19" s="34">
        <f>SUM(Q11:Q18)</f>
        <v>2603505</v>
      </c>
      <c r="R19" s="34">
        <f>SUM(R11:R18)</f>
        <v>2603505</v>
      </c>
      <c r="S19" s="34">
        <f>SUM(S11:S18)</f>
        <v>1914570</v>
      </c>
      <c r="T19" s="39">
        <f t="shared" si="6"/>
        <v>0.7353817257888885</v>
      </c>
      <c r="U19" s="39">
        <f t="shared" si="7"/>
        <v>-0.3725365974164655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100000</v>
      </c>
      <c r="E23" s="33">
        <v>100000</v>
      </c>
      <c r="F23" s="33">
        <v>16318</v>
      </c>
      <c r="G23" s="38">
        <f t="shared" si="0"/>
        <v>0.16317999999999999</v>
      </c>
      <c r="H23" s="33">
        <v>843</v>
      </c>
      <c r="I23" s="38">
        <f t="shared" si="1"/>
        <v>8.43E-3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17161</v>
      </c>
      <c r="O23" s="38">
        <f t="shared" si="5"/>
        <v>0.17161000000000001</v>
      </c>
      <c r="P23" s="33">
        <v>7727</v>
      </c>
      <c r="Q23" s="33">
        <v>200000</v>
      </c>
      <c r="R23" s="33">
        <v>200000</v>
      </c>
      <c r="S23" s="33">
        <v>1914</v>
      </c>
      <c r="T23" s="38">
        <f t="shared" si="6"/>
        <v>9.5700000000000004E-3</v>
      </c>
      <c r="U23" s="38">
        <f t="shared" si="7"/>
        <v>-0.89090203183641781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22290120</v>
      </c>
      <c r="E26" s="33">
        <v>22290120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21220380</v>
      </c>
      <c r="R26" s="33">
        <v>21220380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22390120</v>
      </c>
      <c r="E27" s="34">
        <f>SUM(E20:E26)</f>
        <v>22390120</v>
      </c>
      <c r="F27" s="34">
        <f>SUM(F20:F26)</f>
        <v>16318</v>
      </c>
      <c r="G27" s="39">
        <f t="shared" si="0"/>
        <v>7.2880359730095239E-4</v>
      </c>
      <c r="H27" s="34">
        <f>SUM(H20:H26)</f>
        <v>843</v>
      </c>
      <c r="I27" s="39">
        <f t="shared" si="1"/>
        <v>3.765053514675223E-5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17161</v>
      </c>
      <c r="O27" s="39">
        <f t="shared" si="5"/>
        <v>7.6645413244770457E-4</v>
      </c>
      <c r="P27" s="34">
        <f>SUM(P20:P26)</f>
        <v>7727</v>
      </c>
      <c r="Q27" s="34">
        <f>SUM(Q20:Q26)</f>
        <v>21420380</v>
      </c>
      <c r="R27" s="34">
        <f>SUM(R20:R26)</f>
        <v>21420380</v>
      </c>
      <c r="S27" s="34">
        <f>SUM(S20:S26)</f>
        <v>1914</v>
      </c>
      <c r="T27" s="39">
        <f t="shared" si="6"/>
        <v>8.9354157115793464E-5</v>
      </c>
      <c r="U27" s="39">
        <f t="shared" si="7"/>
        <v>-0.89090203183641781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36008</v>
      </c>
      <c r="E28" s="33">
        <v>36008</v>
      </c>
      <c r="F28" s="33">
        <v>6897</v>
      </c>
      <c r="G28" s="38">
        <f t="shared" si="0"/>
        <v>0.19154076871806267</v>
      </c>
      <c r="H28" s="33">
        <v>6897</v>
      </c>
      <c r="I28" s="38">
        <f t="shared" si="1"/>
        <v>0.19154076871806267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13794</v>
      </c>
      <c r="O28" s="38">
        <f t="shared" si="5"/>
        <v>0.38308153743612533</v>
      </c>
      <c r="P28" s="33">
        <v>13794</v>
      </c>
      <c r="Q28" s="33">
        <v>34656</v>
      </c>
      <c r="R28" s="33">
        <v>34656</v>
      </c>
      <c r="S28" s="33">
        <v>6897</v>
      </c>
      <c r="T28" s="38">
        <f t="shared" si="6"/>
        <v>0.19901315789473684</v>
      </c>
      <c r="U28" s="38">
        <f t="shared" si="7"/>
        <v>-0.5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3668</v>
      </c>
      <c r="E30" s="33">
        <v>3668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3497</v>
      </c>
      <c r="R30" s="33">
        <v>3497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294963</v>
      </c>
      <c r="E32" s="33">
        <v>294963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269347</v>
      </c>
      <c r="R32" s="33">
        <v>269347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334639</v>
      </c>
      <c r="E35" s="34">
        <f>SUM(E28:E34)</f>
        <v>334639</v>
      </c>
      <c r="F35" s="34">
        <f>SUM(F28:F34)</f>
        <v>6897</v>
      </c>
      <c r="G35" s="39">
        <f t="shared" si="0"/>
        <v>2.0610269574078334E-2</v>
      </c>
      <c r="H35" s="34">
        <f>SUM(H28:H34)</f>
        <v>6897</v>
      </c>
      <c r="I35" s="39">
        <f t="shared" si="1"/>
        <v>2.0610269574078334E-2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13794</v>
      </c>
      <c r="O35" s="39">
        <f t="shared" si="5"/>
        <v>4.1220539148156668E-2</v>
      </c>
      <c r="P35" s="34">
        <f>SUM(P28:P34)</f>
        <v>13794</v>
      </c>
      <c r="Q35" s="34">
        <f>SUM(Q28:Q34)</f>
        <v>307500</v>
      </c>
      <c r="R35" s="34">
        <f>SUM(R28:R34)</f>
        <v>307500</v>
      </c>
      <c r="S35" s="34">
        <f>SUM(S28:S34)</f>
        <v>6897</v>
      </c>
      <c r="T35" s="39">
        <f t="shared" si="6"/>
        <v>2.2429268292682925E-2</v>
      </c>
      <c r="U35" s="39">
        <f t="shared" si="7"/>
        <v>-0.5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0</v>
      </c>
      <c r="E40" s="34">
        <f>SUM(E36:E39)</f>
        <v>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0</v>
      </c>
      <c r="Q40" s="34">
        <f>SUM(Q36:Q39)</f>
        <v>0</v>
      </c>
      <c r="R40" s="34">
        <f>SUM(R36:R39)</f>
        <v>0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15678367</v>
      </c>
      <c r="E46" s="33">
        <v>15678367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15330001</v>
      </c>
      <c r="R46" s="33">
        <v>15330001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15678367</v>
      </c>
      <c r="E47" s="34">
        <f>SUM(E41:E46)</f>
        <v>15678367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15330001</v>
      </c>
      <c r="R47" s="34">
        <f>SUM(R41:R46)</f>
        <v>15330001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275169246</v>
      </c>
      <c r="E54" s="34">
        <f>SUM(E8:E9,E11:E18,E20:E26,E28:E34,E36:E39,E41:E46,E48:E52)</f>
        <v>355647157</v>
      </c>
      <c r="F54" s="34">
        <f>SUM(F8:F9,F11:F18,F20:F26,F28:F34,F36:F39,F41:F46,F48:F52)</f>
        <v>17269867</v>
      </c>
      <c r="G54" s="39">
        <f t="shared" si="0"/>
        <v>6.2760890801001792E-2</v>
      </c>
      <c r="H54" s="34">
        <f>SUM(H8:H9,H11:H18,H20:H26,H28:H34,H36:H39,H41:H46,H48:H52)</f>
        <v>-38351023</v>
      </c>
      <c r="I54" s="39">
        <f t="shared" si="1"/>
        <v>-0.13937249004926952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-21081156</v>
      </c>
      <c r="O54" s="39">
        <f t="shared" si="5"/>
        <v>-7.6611599248267742E-2</v>
      </c>
      <c r="P54" s="34">
        <f>SUM(P8:P9,P11:P18,P20:P26,P28:P34,P36:P39,P41:P46,P48:P52)</f>
        <v>39740983</v>
      </c>
      <c r="Q54" s="34">
        <f>SUM(Q8:Q9,Q11:Q18,Q20:Q26,Q28:Q34,Q36:Q39,Q41:Q46,Q48:Q52)</f>
        <v>121032644</v>
      </c>
      <c r="R54" s="34">
        <f>SUM(R8:R9,R11:R18,R20:R26,R28:R34,R36:R39,R41:R46,R48:R52)</f>
        <v>121032644</v>
      </c>
      <c r="S54" s="34">
        <f>SUM(S8:S9,S11:S18,S20:S26,S28:S34,S36:S39,S41:S46,S48:S52)</f>
        <v>35773167</v>
      </c>
      <c r="T54" s="39">
        <f t="shared" si="6"/>
        <v>0.29556626888197202</v>
      </c>
      <c r="U54" s="39">
        <f t="shared" si="7"/>
        <v>-1.9650245188952673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19834525</v>
      </c>
      <c r="E57" s="33">
        <v>19834525</v>
      </c>
      <c r="F57" s="33">
        <v>3056831</v>
      </c>
      <c r="G57" s="38">
        <f t="shared" ref="G57:G85" si="8">IF(($D57      =0),0,($F57      /$D57      ))</f>
        <v>0.15411667282175903</v>
      </c>
      <c r="H57" s="33">
        <v>3000133</v>
      </c>
      <c r="I57" s="38">
        <f t="shared" ref="I57:I85" si="9">IF(($D57      =0),0,($H57      /$D57      ))</f>
        <v>0.15125812188595392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6056964</v>
      </c>
      <c r="O57" s="38">
        <f t="shared" ref="O57:O85" si="13">IF(($D57      =0),0,($N57      /$D57      ))</f>
        <v>0.30537479470771295</v>
      </c>
      <c r="P57" s="33">
        <v>6524439</v>
      </c>
      <c r="Q57" s="33">
        <v>25191198</v>
      </c>
      <c r="R57" s="33">
        <v>25191198</v>
      </c>
      <c r="S57" s="33">
        <v>3290290</v>
      </c>
      <c r="T57" s="38">
        <f t="shared" ref="T57:T85" si="14">IF(($Q57      =0),0,($S57      /$Q57      ))</f>
        <v>0.13061268463691167</v>
      </c>
      <c r="U57" s="38">
        <f t="shared" ref="U57:U85" si="15">IF(($P57      =0),0,(($H57      /$P57      )-1))</f>
        <v>-0.54016996710368503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19834525</v>
      </c>
      <c r="E58" s="34">
        <f>E57</f>
        <v>19834525</v>
      </c>
      <c r="F58" s="34">
        <f>F57</f>
        <v>3056831</v>
      </c>
      <c r="G58" s="39">
        <f t="shared" si="8"/>
        <v>0.15411667282175903</v>
      </c>
      <c r="H58" s="34">
        <f>H57</f>
        <v>3000133</v>
      </c>
      <c r="I58" s="39">
        <f t="shared" si="9"/>
        <v>0.15125812188595392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6056964</v>
      </c>
      <c r="O58" s="39">
        <f t="shared" si="13"/>
        <v>0.30537479470771295</v>
      </c>
      <c r="P58" s="34">
        <f>P57</f>
        <v>6524439</v>
      </c>
      <c r="Q58" s="34">
        <f>Q57</f>
        <v>25191198</v>
      </c>
      <c r="R58" s="34">
        <f>R57</f>
        <v>25191198</v>
      </c>
      <c r="S58" s="34">
        <f>S57</f>
        <v>3290290</v>
      </c>
      <c r="T58" s="39">
        <f t="shared" si="14"/>
        <v>0.13061268463691167</v>
      </c>
      <c r="U58" s="39">
        <f t="shared" si="15"/>
        <v>-0.54016996710368503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38059</v>
      </c>
      <c r="G59" s="38">
        <f t="shared" si="8"/>
        <v>0</v>
      </c>
      <c r="H59" s="33">
        <v>33007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71066</v>
      </c>
      <c r="O59" s="38">
        <f t="shared" si="13"/>
        <v>0</v>
      </c>
      <c r="P59" s="33">
        <v>93251</v>
      </c>
      <c r="Q59" s="33">
        <v>0</v>
      </c>
      <c r="R59" s="33">
        <v>0</v>
      </c>
      <c r="S59" s="33">
        <v>59296</v>
      </c>
      <c r="T59" s="38">
        <f t="shared" si="14"/>
        <v>0</v>
      </c>
      <c r="U59" s="38">
        <f t="shared" si="15"/>
        <v>-0.6460413293155034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-5</v>
      </c>
      <c r="Q60" s="33">
        <v>0</v>
      </c>
      <c r="R60" s="33">
        <v>0</v>
      </c>
      <c r="S60" s="33">
        <v>-3</v>
      </c>
      <c r="T60" s="38">
        <f t="shared" si="14"/>
        <v>0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549198</v>
      </c>
      <c r="E61" s="33">
        <v>549198</v>
      </c>
      <c r="F61" s="33">
        <v>51384</v>
      </c>
      <c r="G61" s="38">
        <f t="shared" si="8"/>
        <v>9.3561884784722452E-2</v>
      </c>
      <c r="H61" s="33">
        <v>82275</v>
      </c>
      <c r="I61" s="38">
        <f t="shared" si="9"/>
        <v>0.14980935837348278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133659</v>
      </c>
      <c r="O61" s="38">
        <f t="shared" si="13"/>
        <v>0.24337124315820524</v>
      </c>
      <c r="P61" s="33">
        <v>126639</v>
      </c>
      <c r="Q61" s="33">
        <v>549996</v>
      </c>
      <c r="R61" s="33">
        <v>549996</v>
      </c>
      <c r="S61" s="33">
        <v>41336</v>
      </c>
      <c r="T61" s="38">
        <f t="shared" si="14"/>
        <v>7.5156910232074409E-2</v>
      </c>
      <c r="U61" s="38">
        <f t="shared" si="15"/>
        <v>-0.35031862222538079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549198</v>
      </c>
      <c r="E63" s="34">
        <f>SUM(E59:E62)</f>
        <v>549198</v>
      </c>
      <c r="F63" s="34">
        <f>SUM(F59:F62)</f>
        <v>89443</v>
      </c>
      <c r="G63" s="39">
        <f t="shared" si="8"/>
        <v>0.16286111748404036</v>
      </c>
      <c r="H63" s="34">
        <f>SUM(H59:H62)</f>
        <v>115282</v>
      </c>
      <c r="I63" s="39">
        <f t="shared" si="9"/>
        <v>0.20990972290503607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204725</v>
      </c>
      <c r="O63" s="39">
        <f t="shared" si="13"/>
        <v>0.37277084038907643</v>
      </c>
      <c r="P63" s="34">
        <f>SUM(P59:P62)</f>
        <v>219885</v>
      </c>
      <c r="Q63" s="34">
        <f>SUM(Q59:Q62)</f>
        <v>549996</v>
      </c>
      <c r="R63" s="34">
        <f>SUM(R59:R62)</f>
        <v>549996</v>
      </c>
      <c r="S63" s="34">
        <f>SUM(S59:S62)</f>
        <v>100629</v>
      </c>
      <c r="T63" s="39">
        <f t="shared" si="14"/>
        <v>0.18296314882290052</v>
      </c>
      <c r="U63" s="39">
        <f t="shared" si="15"/>
        <v>-0.47571685199081337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6158</v>
      </c>
      <c r="E68" s="33">
        <v>6158</v>
      </c>
      <c r="F68" s="33">
        <v>3000</v>
      </c>
      <c r="G68" s="38">
        <f t="shared" si="8"/>
        <v>0.4871711594673595</v>
      </c>
      <c r="H68" s="33">
        <v>478</v>
      </c>
      <c r="I68" s="38">
        <f t="shared" si="9"/>
        <v>7.7622604741799286E-2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3478</v>
      </c>
      <c r="O68" s="38">
        <f t="shared" si="13"/>
        <v>0.56479376420915883</v>
      </c>
      <c r="P68" s="33">
        <v>1478</v>
      </c>
      <c r="Q68" s="33">
        <v>0</v>
      </c>
      <c r="R68" s="33">
        <v>0</v>
      </c>
      <c r="S68" s="33">
        <v>1026</v>
      </c>
      <c r="T68" s="38">
        <f t="shared" si="14"/>
        <v>0</v>
      </c>
      <c r="U68" s="38">
        <f t="shared" si="15"/>
        <v>-0.67658998646820034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6158</v>
      </c>
      <c r="E70" s="34">
        <f>SUM(E64:E69)</f>
        <v>6158</v>
      </c>
      <c r="F70" s="34">
        <f>SUM(F64:F69)</f>
        <v>3000</v>
      </c>
      <c r="G70" s="39">
        <f t="shared" si="8"/>
        <v>0.4871711594673595</v>
      </c>
      <c r="H70" s="34">
        <f>SUM(H64:H69)</f>
        <v>478</v>
      </c>
      <c r="I70" s="39">
        <f t="shared" si="9"/>
        <v>7.7622604741799286E-2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3478</v>
      </c>
      <c r="O70" s="39">
        <f t="shared" si="13"/>
        <v>0.56479376420915883</v>
      </c>
      <c r="P70" s="34">
        <f>SUM(P64:P69)</f>
        <v>1478</v>
      </c>
      <c r="Q70" s="34">
        <f>SUM(Q64:Q69)</f>
        <v>0</v>
      </c>
      <c r="R70" s="34">
        <f>SUM(R64:R69)</f>
        <v>0</v>
      </c>
      <c r="S70" s="34">
        <f>SUM(S64:S69)</f>
        <v>1026</v>
      </c>
      <c r="T70" s="39">
        <f t="shared" si="14"/>
        <v>0</v>
      </c>
      <c r="U70" s="39">
        <f t="shared" si="15"/>
        <v>-0.67658998646820034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26496</v>
      </c>
      <c r="E71" s="33">
        <v>26496</v>
      </c>
      <c r="F71" s="33">
        <v>104000</v>
      </c>
      <c r="G71" s="38">
        <f t="shared" si="8"/>
        <v>3.92512077294686</v>
      </c>
      <c r="H71" s="33">
        <v>129541</v>
      </c>
      <c r="I71" s="38">
        <f t="shared" si="9"/>
        <v>4.8890775966183577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233541</v>
      </c>
      <c r="O71" s="38">
        <f t="shared" si="13"/>
        <v>8.8141983695652169</v>
      </c>
      <c r="P71" s="33">
        <v>278609</v>
      </c>
      <c r="Q71" s="33">
        <v>388152</v>
      </c>
      <c r="R71" s="33">
        <v>388152</v>
      </c>
      <c r="S71" s="33">
        <v>86306</v>
      </c>
      <c r="T71" s="38">
        <f t="shared" si="14"/>
        <v>0.22235103773779344</v>
      </c>
      <c r="U71" s="38">
        <f t="shared" si="15"/>
        <v>-0.53504373512700587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2000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2000</v>
      </c>
      <c r="O73" s="38">
        <f t="shared" si="13"/>
        <v>0</v>
      </c>
      <c r="P73" s="33">
        <v>0</v>
      </c>
      <c r="Q73" s="33">
        <v>2202168</v>
      </c>
      <c r="R73" s="33">
        <v>2202168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1800000</v>
      </c>
      <c r="E74" s="33">
        <v>1800000</v>
      </c>
      <c r="F74" s="33">
        <v>225391</v>
      </c>
      <c r="G74" s="38">
        <f t="shared" si="8"/>
        <v>0.12521722222222223</v>
      </c>
      <c r="H74" s="33">
        <v>98956</v>
      </c>
      <c r="I74" s="38">
        <f t="shared" si="9"/>
        <v>5.4975555555555555E-2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324347</v>
      </c>
      <c r="O74" s="38">
        <f t="shared" si="13"/>
        <v>0.18019277777777779</v>
      </c>
      <c r="P74" s="33">
        <v>2609</v>
      </c>
      <c r="Q74" s="33">
        <v>2143828</v>
      </c>
      <c r="R74" s="33">
        <v>2143828</v>
      </c>
      <c r="S74" s="33">
        <v>2609</v>
      </c>
      <c r="T74" s="38">
        <f t="shared" si="14"/>
        <v>1.2169819593736064E-3</v>
      </c>
      <c r="U74" s="38">
        <f t="shared" si="15"/>
        <v>36.928708317362975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3228166</v>
      </c>
      <c r="E76" s="33">
        <v>3228166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4604283</v>
      </c>
      <c r="R76" s="33">
        <v>4604283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5054662</v>
      </c>
      <c r="E78" s="34">
        <f>SUM(E71:E77)</f>
        <v>5054662</v>
      </c>
      <c r="F78" s="34">
        <f>SUM(F71:F77)</f>
        <v>329391</v>
      </c>
      <c r="G78" s="39">
        <f t="shared" si="8"/>
        <v>6.5165781609136275E-2</v>
      </c>
      <c r="H78" s="34">
        <f>SUM(H71:H77)</f>
        <v>230497</v>
      </c>
      <c r="I78" s="39">
        <f t="shared" si="9"/>
        <v>4.5600873015841613E-2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559888</v>
      </c>
      <c r="O78" s="39">
        <f t="shared" si="13"/>
        <v>0.11076665462497789</v>
      </c>
      <c r="P78" s="34">
        <f>SUM(P71:P77)</f>
        <v>281218</v>
      </c>
      <c r="Q78" s="34">
        <f>SUM(Q71:Q77)</f>
        <v>9338431</v>
      </c>
      <c r="R78" s="34">
        <f>SUM(R71:R77)</f>
        <v>9338431</v>
      </c>
      <c r="S78" s="34">
        <f>SUM(S71:S77)</f>
        <v>88915</v>
      </c>
      <c r="T78" s="39">
        <f t="shared" si="14"/>
        <v>9.5214067545179703E-3</v>
      </c>
      <c r="U78" s="39">
        <f t="shared" si="15"/>
        <v>-0.18036185450433473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7167582</v>
      </c>
      <c r="E79" s="33">
        <v>7167582</v>
      </c>
      <c r="F79" s="33">
        <v>4291387</v>
      </c>
      <c r="G79" s="38">
        <f t="shared" si="8"/>
        <v>0.59872171675189767</v>
      </c>
      <c r="H79" s="33">
        <v>2007218</v>
      </c>
      <c r="I79" s="38">
        <f t="shared" si="9"/>
        <v>0.28004116311470173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6298605</v>
      </c>
      <c r="O79" s="38">
        <f t="shared" si="13"/>
        <v>0.8787628798665994</v>
      </c>
      <c r="P79" s="33">
        <v>2851101</v>
      </c>
      <c r="Q79" s="33">
        <v>7151115</v>
      </c>
      <c r="R79" s="33">
        <v>7151115</v>
      </c>
      <c r="S79" s="33">
        <v>1642438</v>
      </c>
      <c r="T79" s="38">
        <f t="shared" si="14"/>
        <v>0.22967579181708028</v>
      </c>
      <c r="U79" s="38">
        <f t="shared" si="15"/>
        <v>-0.29598495458421148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231707160</v>
      </c>
      <c r="E81" s="33">
        <v>231707160</v>
      </c>
      <c r="F81" s="33">
        <v>60835006</v>
      </c>
      <c r="G81" s="38">
        <f t="shared" si="8"/>
        <v>0.26255125650843075</v>
      </c>
      <c r="H81" s="33">
        <v>57211114</v>
      </c>
      <c r="I81" s="38">
        <f t="shared" si="9"/>
        <v>0.24691129095881198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118046120</v>
      </c>
      <c r="O81" s="38">
        <f t="shared" si="13"/>
        <v>0.50946254746724273</v>
      </c>
      <c r="P81" s="33">
        <v>118591991</v>
      </c>
      <c r="Q81" s="33">
        <v>232239060</v>
      </c>
      <c r="R81" s="33">
        <v>232239060</v>
      </c>
      <c r="S81" s="33">
        <v>56901928</v>
      </c>
      <c r="T81" s="38">
        <f t="shared" si="14"/>
        <v>0.24501446053045511</v>
      </c>
      <c r="U81" s="38">
        <f t="shared" si="15"/>
        <v>-0.51758028921194188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238874742</v>
      </c>
      <c r="E84" s="34">
        <f>SUM(E79:E83)</f>
        <v>238874742</v>
      </c>
      <c r="F84" s="34">
        <f>SUM(F79:F83)</f>
        <v>65126393</v>
      </c>
      <c r="G84" s="39">
        <f t="shared" si="8"/>
        <v>0.27263825574325479</v>
      </c>
      <c r="H84" s="34">
        <f>SUM(H79:H83)</f>
        <v>59218332</v>
      </c>
      <c r="I84" s="39">
        <f t="shared" si="9"/>
        <v>0.24790537293390358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124344725</v>
      </c>
      <c r="O84" s="39">
        <f t="shared" si="13"/>
        <v>0.52054362867715831</v>
      </c>
      <c r="P84" s="34">
        <f>SUM(P79:P83)</f>
        <v>121443092</v>
      </c>
      <c r="Q84" s="34">
        <f>SUM(Q79:Q83)</f>
        <v>239390175</v>
      </c>
      <c r="R84" s="34">
        <f>SUM(R79:R83)</f>
        <v>239390175</v>
      </c>
      <c r="S84" s="34">
        <f>SUM(S79:S83)</f>
        <v>58544366</v>
      </c>
      <c r="T84" s="39">
        <f t="shared" si="14"/>
        <v>0.24455626050651411</v>
      </c>
      <c r="U84" s="39">
        <f t="shared" si="15"/>
        <v>-0.51237792924442338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264319285</v>
      </c>
      <c r="E85" s="34">
        <f>SUM(E57,E59:E62,E64:E69,E71:E77,E79:E83)</f>
        <v>264319285</v>
      </c>
      <c r="F85" s="34">
        <f>SUM(F57,F59:F62,F64:F69,F71:F77,F79:F83)</f>
        <v>68605058</v>
      </c>
      <c r="G85" s="39">
        <f t="shared" si="8"/>
        <v>0.25955373630796558</v>
      </c>
      <c r="H85" s="34">
        <f>SUM(H57,H59:H62,H64:H69,H71:H77,H79:H83)</f>
        <v>62564722</v>
      </c>
      <c r="I85" s="39">
        <f t="shared" si="9"/>
        <v>0.23670131371609907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131169780</v>
      </c>
      <c r="O85" s="39">
        <f t="shared" si="13"/>
        <v>0.49625505002406467</v>
      </c>
      <c r="P85" s="34">
        <f>SUM(P57,P59:P62,P64:P69,P71:P77,P79:P83)</f>
        <v>128470112</v>
      </c>
      <c r="Q85" s="34">
        <f>SUM(Q57,Q59:Q62,Q64:Q69,Q71:Q77,Q79:Q83)</f>
        <v>274469800</v>
      </c>
      <c r="R85" s="34">
        <f>SUM(R57,R59:R62,R64:R69,R71:R77,R79:R83)</f>
        <v>274469800</v>
      </c>
      <c r="S85" s="34">
        <f>SUM(S57,S59:S62,S64:S69,S71:S77,S79:S83)</f>
        <v>62025226</v>
      </c>
      <c r="T85" s="39">
        <f t="shared" si="14"/>
        <v>0.22598196960102715</v>
      </c>
      <c r="U85" s="39">
        <f t="shared" si="15"/>
        <v>-0.51300173226283174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244257895</v>
      </c>
      <c r="E88" s="33">
        <v>244257895</v>
      </c>
      <c r="F88" s="33">
        <v>36300391</v>
      </c>
      <c r="G88" s="38">
        <f t="shared" ref="G88:G99" si="16">IF(($D88      =0),0,($F88      /$D88      ))</f>
        <v>0.14861501610828179</v>
      </c>
      <c r="H88" s="33">
        <v>39526756</v>
      </c>
      <c r="I88" s="38">
        <f t="shared" ref="I88:I99" si="17">IF(($D88      =0),0,($H88      /$D88      ))</f>
        <v>0.16182386243850991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75827147</v>
      </c>
      <c r="O88" s="38">
        <f t="shared" ref="O88:O99" si="21">IF(($D88      =0),0,($N88      /$D88      ))</f>
        <v>0.3104388785467917</v>
      </c>
      <c r="P88" s="33">
        <v>112373892</v>
      </c>
      <c r="Q88" s="33">
        <v>138903519</v>
      </c>
      <c r="R88" s="33">
        <v>138903519</v>
      </c>
      <c r="S88" s="33">
        <v>71020572</v>
      </c>
      <c r="T88" s="38">
        <f t="shared" ref="T88:T99" si="22">IF(($Q88      =0),0,($S88      /$Q88      ))</f>
        <v>0.51129426029876179</v>
      </c>
      <c r="U88" s="38">
        <f t="shared" ref="U88:U99" si="23">IF(($P88      =0),0,(($H88      /$P88      )-1))</f>
        <v>-0.64825676768408091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528112000</v>
      </c>
      <c r="E89" s="33">
        <v>528112000</v>
      </c>
      <c r="F89" s="33">
        <v>97717696</v>
      </c>
      <c r="G89" s="38">
        <f t="shared" si="16"/>
        <v>0.18503214469657953</v>
      </c>
      <c r="H89" s="33">
        <v>111193886</v>
      </c>
      <c r="I89" s="38">
        <f t="shared" si="17"/>
        <v>0.2105498189777926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208911582</v>
      </c>
      <c r="O89" s="38">
        <f t="shared" si="21"/>
        <v>0.39558196367437209</v>
      </c>
      <c r="P89" s="33">
        <v>168137308</v>
      </c>
      <c r="Q89" s="33">
        <v>581428996</v>
      </c>
      <c r="R89" s="33">
        <v>581428996</v>
      </c>
      <c r="S89" s="33">
        <v>86472189</v>
      </c>
      <c r="T89" s="38">
        <f t="shared" si="22"/>
        <v>0.14872355798368198</v>
      </c>
      <c r="U89" s="38">
        <f t="shared" si="23"/>
        <v>-0.33867214051030248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159647387</v>
      </c>
      <c r="E90" s="33">
        <v>159647387</v>
      </c>
      <c r="F90" s="33">
        <v>8315977</v>
      </c>
      <c r="G90" s="38">
        <f t="shared" si="16"/>
        <v>5.2089653055204715E-2</v>
      </c>
      <c r="H90" s="33">
        <v>17148239</v>
      </c>
      <c r="I90" s="38">
        <f t="shared" si="17"/>
        <v>0.10741321434844404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25464216</v>
      </c>
      <c r="O90" s="38">
        <f t="shared" si="21"/>
        <v>0.15950286740364877</v>
      </c>
      <c r="P90" s="33">
        <v>47695445</v>
      </c>
      <c r="Q90" s="33">
        <v>109871989</v>
      </c>
      <c r="R90" s="33">
        <v>109871989</v>
      </c>
      <c r="S90" s="33">
        <v>5209967</v>
      </c>
      <c r="T90" s="38">
        <f t="shared" si="22"/>
        <v>4.7418519018528005E-2</v>
      </c>
      <c r="U90" s="38">
        <f t="shared" si="23"/>
        <v>-0.64046380110301937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932017282</v>
      </c>
      <c r="E91" s="34">
        <f>SUM(E88:E90)</f>
        <v>932017282</v>
      </c>
      <c r="F91" s="34">
        <f>SUM(F88:F90)</f>
        <v>142334064</v>
      </c>
      <c r="G91" s="39">
        <f t="shared" si="16"/>
        <v>0.15271612098712134</v>
      </c>
      <c r="H91" s="34">
        <f>SUM(H88:H90)</f>
        <v>167868881</v>
      </c>
      <c r="I91" s="39">
        <f t="shared" si="17"/>
        <v>0.180113485277626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310202945</v>
      </c>
      <c r="O91" s="39">
        <f t="shared" si="21"/>
        <v>0.33282960626474734</v>
      </c>
      <c r="P91" s="34">
        <f>SUM(P88:P90)</f>
        <v>328206645</v>
      </c>
      <c r="Q91" s="34">
        <f>SUM(Q88:Q90)</f>
        <v>830204504</v>
      </c>
      <c r="R91" s="34">
        <f>SUM(R88:R90)</f>
        <v>830204504</v>
      </c>
      <c r="S91" s="34">
        <f>SUM(S88:S90)</f>
        <v>162702728</v>
      </c>
      <c r="T91" s="39">
        <f t="shared" si="22"/>
        <v>0.19597909577228698</v>
      </c>
      <c r="U91" s="39">
        <f t="shared" si="23"/>
        <v>-0.48852686696821757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13932583</v>
      </c>
      <c r="E92" s="33">
        <v>13932583</v>
      </c>
      <c r="F92" s="33">
        <v>-3500767</v>
      </c>
      <c r="G92" s="38">
        <f t="shared" si="16"/>
        <v>-0.25126475112332008</v>
      </c>
      <c r="H92" s="33">
        <v>2961836</v>
      </c>
      <c r="I92" s="38">
        <f t="shared" si="17"/>
        <v>0.21258340969510103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-538931</v>
      </c>
      <c r="O92" s="38">
        <f t="shared" si="21"/>
        <v>-3.8681341428219017E-2</v>
      </c>
      <c r="P92" s="33">
        <v>6659059</v>
      </c>
      <c r="Q92" s="33">
        <v>8433700</v>
      </c>
      <c r="R92" s="33">
        <v>8433700</v>
      </c>
      <c r="S92" s="33">
        <v>3603032</v>
      </c>
      <c r="T92" s="38">
        <f t="shared" si="22"/>
        <v>0.42721842133345983</v>
      </c>
      <c r="U92" s="38">
        <f t="shared" si="23"/>
        <v>-0.55521703592054072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5707600</v>
      </c>
      <c r="E94" s="33">
        <v>5707600</v>
      </c>
      <c r="F94" s="33">
        <v>692040</v>
      </c>
      <c r="G94" s="38">
        <f t="shared" si="16"/>
        <v>0.12124886116756606</v>
      </c>
      <c r="H94" s="33">
        <v>685064</v>
      </c>
      <c r="I94" s="38">
        <f t="shared" si="17"/>
        <v>0.1200266311584554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1377104</v>
      </c>
      <c r="O94" s="38">
        <f t="shared" si="21"/>
        <v>0.24127549232602144</v>
      </c>
      <c r="P94" s="33">
        <v>3030662</v>
      </c>
      <c r="Q94" s="33">
        <v>3349096</v>
      </c>
      <c r="R94" s="33">
        <v>3349096</v>
      </c>
      <c r="S94" s="33">
        <v>418945</v>
      </c>
      <c r="T94" s="38">
        <f t="shared" si="22"/>
        <v>0.12509196511536247</v>
      </c>
      <c r="U94" s="38">
        <f t="shared" si="23"/>
        <v>-0.77395565721284654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19640183</v>
      </c>
      <c r="E96" s="34">
        <f>SUM(E92:E95)</f>
        <v>19640183</v>
      </c>
      <c r="F96" s="34">
        <f>SUM(F92:F95)</f>
        <v>-2808727</v>
      </c>
      <c r="G96" s="39">
        <f t="shared" si="16"/>
        <v>-0.14300920719526899</v>
      </c>
      <c r="H96" s="34">
        <f>SUM(H92:H95)</f>
        <v>3646900</v>
      </c>
      <c r="I96" s="39">
        <f t="shared" si="17"/>
        <v>0.18568564254212908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838173</v>
      </c>
      <c r="O96" s="39">
        <f t="shared" si="21"/>
        <v>4.267643534686006E-2</v>
      </c>
      <c r="P96" s="34">
        <f>SUM(P92:P95)</f>
        <v>9689721</v>
      </c>
      <c r="Q96" s="34">
        <f>SUM(Q92:Q95)</f>
        <v>11782796</v>
      </c>
      <c r="R96" s="34">
        <f>SUM(R92:R95)</f>
        <v>11782796</v>
      </c>
      <c r="S96" s="34">
        <f>SUM(S92:S95)</f>
        <v>4021977</v>
      </c>
      <c r="T96" s="39">
        <f t="shared" si="22"/>
        <v>0.34134317525314023</v>
      </c>
      <c r="U96" s="39">
        <f t="shared" si="23"/>
        <v>-0.6236320942574094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-51003</v>
      </c>
      <c r="E97" s="33">
        <v>-51003</v>
      </c>
      <c r="F97" s="33">
        <v>0</v>
      </c>
      <c r="G97" s="38">
        <f t="shared" si="16"/>
        <v>0</v>
      </c>
      <c r="H97" s="33">
        <v>0</v>
      </c>
      <c r="I97" s="38">
        <f t="shared" si="17"/>
        <v>0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0</v>
      </c>
      <c r="O97" s="38">
        <f t="shared" si="21"/>
        <v>0</v>
      </c>
      <c r="P97" s="33">
        <v>0</v>
      </c>
      <c r="Q97" s="33">
        <v>0</v>
      </c>
      <c r="R97" s="33">
        <v>0</v>
      </c>
      <c r="S97" s="33">
        <v>0</v>
      </c>
      <c r="T97" s="38">
        <f t="shared" si="22"/>
        <v>0</v>
      </c>
      <c r="U97" s="38">
        <f t="shared" si="23"/>
        <v>0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1584050</v>
      </c>
      <c r="E98" s="33">
        <v>1584050</v>
      </c>
      <c r="F98" s="33">
        <v>430560</v>
      </c>
      <c r="G98" s="38">
        <f t="shared" si="16"/>
        <v>0.27180960196963477</v>
      </c>
      <c r="H98" s="33">
        <v>431140</v>
      </c>
      <c r="I98" s="38">
        <f t="shared" si="17"/>
        <v>0.27217575202802941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861700</v>
      </c>
      <c r="O98" s="38">
        <f t="shared" si="21"/>
        <v>0.54398535399766423</v>
      </c>
      <c r="P98" s="33">
        <v>104577721</v>
      </c>
      <c r="Q98" s="33">
        <v>1585652</v>
      </c>
      <c r="R98" s="33">
        <v>1585652</v>
      </c>
      <c r="S98" s="33">
        <v>364308</v>
      </c>
      <c r="T98" s="38">
        <f t="shared" si="22"/>
        <v>0.22975280830850653</v>
      </c>
      <c r="U98" s="38">
        <f t="shared" si="23"/>
        <v>-0.9958773245785304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162884</v>
      </c>
      <c r="E99" s="33">
        <v>162884</v>
      </c>
      <c r="F99" s="33">
        <v>52682</v>
      </c>
      <c r="G99" s="38">
        <f t="shared" si="16"/>
        <v>0.32343262690012525</v>
      </c>
      <c r="H99" s="33">
        <v>158491</v>
      </c>
      <c r="I99" s="38">
        <f t="shared" si="17"/>
        <v>0.97302988629945242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211173</v>
      </c>
      <c r="O99" s="38">
        <f t="shared" si="21"/>
        <v>1.2964625131995775</v>
      </c>
      <c r="P99" s="33">
        <v>412253</v>
      </c>
      <c r="Q99" s="33">
        <v>0</v>
      </c>
      <c r="R99" s="33">
        <v>0</v>
      </c>
      <c r="S99" s="33">
        <v>23821</v>
      </c>
      <c r="T99" s="38">
        <f t="shared" si="22"/>
        <v>0</v>
      </c>
      <c r="U99" s="38">
        <f t="shared" si="23"/>
        <v>-0.6155491894540488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0</v>
      </c>
      <c r="O100" s="38">
        <f>IF(($D100     =0),0,($N100     /$D100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IF(($Q100     =0),0,($S100     /$Q100     ))</f>
        <v>0</v>
      </c>
      <c r="U100" s="38">
        <f>IF(($P100     =0),0,(($H100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1695931</v>
      </c>
      <c r="E101" s="34">
        <f>SUM(E97:E100)</f>
        <v>1695931</v>
      </c>
      <c r="F101" s="34">
        <f>SUM(F97:F100)</f>
        <v>483242</v>
      </c>
      <c r="G101" s="39">
        <f>IF(($D101     =0),0,($F101     /$D101     ))</f>
        <v>0.28494201709857297</v>
      </c>
      <c r="H101" s="34">
        <f>SUM(H97:H100)</f>
        <v>589631</v>
      </c>
      <c r="I101" s="39">
        <f>IF(($D101     =0),0,($H101     /$D101     ))</f>
        <v>0.34767393248899869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1072873</v>
      </c>
      <c r="O101" s="39">
        <f>IF(($D101     =0),0,($N101     /$D101     ))</f>
        <v>0.63261594958757161</v>
      </c>
      <c r="P101" s="34">
        <f>SUM(P97:P100)</f>
        <v>104989974</v>
      </c>
      <c r="Q101" s="34">
        <f>SUM(Q97:Q100)</f>
        <v>1585652</v>
      </c>
      <c r="R101" s="34">
        <f>SUM(R97:R100)</f>
        <v>1585652</v>
      </c>
      <c r="S101" s="34">
        <f>SUM(S97:S100)</f>
        <v>388129</v>
      </c>
      <c r="T101" s="39">
        <f>IF(($Q101     =0),0,($S101     /$Q101     ))</f>
        <v>0.24477565064717857</v>
      </c>
      <c r="U101" s="39">
        <f>IF(($P101     =0),0,(($H101     /$P101     )-1))</f>
        <v>-0.99438393041225059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953353396</v>
      </c>
      <c r="E102" s="34">
        <f>SUM(E88:E90,E92:E95,E97:E100)</f>
        <v>953353396</v>
      </c>
      <c r="F102" s="34">
        <f>SUM(F88:F90,F92:F95,F97:F100)</f>
        <v>140008579</v>
      </c>
      <c r="G102" s="39">
        <f>IF(($D102     =0),0,($F102     /$D102     ))</f>
        <v>0.14685905519132383</v>
      </c>
      <c r="H102" s="34">
        <f>SUM(H88:H90,H92:H95,H97:H100)</f>
        <v>172105412</v>
      </c>
      <c r="I102" s="39">
        <f>IF(($D102     =0),0,($H102     /$D102     ))</f>
        <v>0.18052635331463171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312113991</v>
      </c>
      <c r="O102" s="39">
        <f>IF(($D102     =0),0,($N102     /$D102     ))</f>
        <v>0.32738540850595554</v>
      </c>
      <c r="P102" s="34">
        <f>SUM(P88:P90,P92:P95,P97:P100)</f>
        <v>442886340</v>
      </c>
      <c r="Q102" s="34">
        <f>SUM(Q88:Q90,Q92:Q95,Q97:Q100)</f>
        <v>843572952</v>
      </c>
      <c r="R102" s="34">
        <f>SUM(R88:R90,R92:R95,R97:R100)</f>
        <v>843572952</v>
      </c>
      <c r="S102" s="34">
        <f>SUM(S88:S90,S92:S95,S97:S100)</f>
        <v>167112834</v>
      </c>
      <c r="T102" s="39">
        <f>IF(($Q102     =0),0,($S102     /$Q102     ))</f>
        <v>0.19810122361533469</v>
      </c>
      <c r="U102" s="39">
        <f>IF(($P102     =0),0,(($H102     /$P102     )-1))</f>
        <v>-0.61140049611825908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244321480</v>
      </c>
      <c r="E105" s="33">
        <v>405651980</v>
      </c>
      <c r="F105" s="33">
        <v>53437826</v>
      </c>
      <c r="G105" s="38">
        <f t="shared" ref="G105:G136" si="24">IF(($D105     =0),0,($F105     /$D105     ))</f>
        <v>0.21871931194915814</v>
      </c>
      <c r="H105" s="33">
        <v>37432787</v>
      </c>
      <c r="I105" s="38">
        <f t="shared" ref="I105:I136" si="25">IF(($D105     =0),0,($H105     /$D105     ))</f>
        <v>0.15321119944099881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90870613</v>
      </c>
      <c r="O105" s="38">
        <f t="shared" ref="O105:O136" si="29">IF(($D105     =0),0,($N105     /$D105     ))</f>
        <v>0.37193051139015693</v>
      </c>
      <c r="P105" s="33">
        <v>78311148</v>
      </c>
      <c r="Q105" s="33">
        <v>221164960</v>
      </c>
      <c r="R105" s="33">
        <v>221164960</v>
      </c>
      <c r="S105" s="33">
        <v>27245431</v>
      </c>
      <c r="T105" s="38">
        <f t="shared" ref="T105:T136" si="30">IF(($Q105     =0),0,($S105     /$Q105     ))</f>
        <v>0.12319054067154218</v>
      </c>
      <c r="U105" s="38">
        <f t="shared" ref="U105:U136" si="31">IF(($P105     =0),0,(($H105     /$P105     )-1))</f>
        <v>-0.52199925609569664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244321480</v>
      </c>
      <c r="E106" s="34">
        <f>E105</f>
        <v>405651980</v>
      </c>
      <c r="F106" s="34">
        <f>F105</f>
        <v>53437826</v>
      </c>
      <c r="G106" s="39">
        <f t="shared" si="24"/>
        <v>0.21871931194915814</v>
      </c>
      <c r="H106" s="34">
        <f>H105</f>
        <v>37432787</v>
      </c>
      <c r="I106" s="39">
        <f t="shared" si="25"/>
        <v>0.15321119944099881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90870613</v>
      </c>
      <c r="O106" s="39">
        <f t="shared" si="29"/>
        <v>0.37193051139015693</v>
      </c>
      <c r="P106" s="34">
        <f>P105</f>
        <v>78311148</v>
      </c>
      <c r="Q106" s="34">
        <f>Q105</f>
        <v>221164960</v>
      </c>
      <c r="R106" s="34">
        <f>R105</f>
        <v>221164960</v>
      </c>
      <c r="S106" s="34">
        <f>S105</f>
        <v>27245431</v>
      </c>
      <c r="T106" s="39">
        <f t="shared" si="30"/>
        <v>0.12319054067154218</v>
      </c>
      <c r="U106" s="39">
        <f t="shared" si="31"/>
        <v>-0.52199925609569664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350261</v>
      </c>
      <c r="E107" s="33">
        <v>350261</v>
      </c>
      <c r="F107" s="33">
        <v>8943</v>
      </c>
      <c r="G107" s="38">
        <f t="shared" si="24"/>
        <v>2.5532388704423273E-2</v>
      </c>
      <c r="H107" s="33">
        <v>8943</v>
      </c>
      <c r="I107" s="38">
        <f t="shared" si="25"/>
        <v>2.5532388704423273E-2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17886</v>
      </c>
      <c r="O107" s="38">
        <f t="shared" si="29"/>
        <v>5.1064777408846546E-2</v>
      </c>
      <c r="P107" s="33">
        <v>189656</v>
      </c>
      <c r="Q107" s="33">
        <v>1927585</v>
      </c>
      <c r="R107" s="33">
        <v>1927585</v>
      </c>
      <c r="S107" s="33">
        <v>131519</v>
      </c>
      <c r="T107" s="38">
        <f t="shared" si="30"/>
        <v>6.8229935385469384E-2</v>
      </c>
      <c r="U107" s="38">
        <f t="shared" si="31"/>
        <v>-0.95284620576201118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6274380</v>
      </c>
      <c r="E109" s="33">
        <v>6274380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2676492</v>
      </c>
      <c r="Q109" s="33">
        <v>2676492</v>
      </c>
      <c r="R109" s="33">
        <v>2676492</v>
      </c>
      <c r="S109" s="33">
        <v>2676492</v>
      </c>
      <c r="T109" s="38">
        <f t="shared" si="30"/>
        <v>1</v>
      </c>
      <c r="U109" s="38">
        <f t="shared" si="31"/>
        <v>-1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78014892</v>
      </c>
      <c r="E110" s="33">
        <v>78014892</v>
      </c>
      <c r="F110" s="33">
        <v>91014</v>
      </c>
      <c r="G110" s="38">
        <f t="shared" si="24"/>
        <v>1.1666234185134807E-3</v>
      </c>
      <c r="H110" s="33">
        <v>21713630</v>
      </c>
      <c r="I110" s="38">
        <f t="shared" si="25"/>
        <v>0.27832673279865594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21804644</v>
      </c>
      <c r="O110" s="38">
        <f t="shared" si="29"/>
        <v>0.27949335621716942</v>
      </c>
      <c r="P110" s="33">
        <v>117350</v>
      </c>
      <c r="Q110" s="33">
        <v>89003005</v>
      </c>
      <c r="R110" s="33">
        <v>89003005</v>
      </c>
      <c r="S110" s="33">
        <v>57773</v>
      </c>
      <c r="T110" s="38">
        <f t="shared" si="30"/>
        <v>6.4911291478304584E-4</v>
      </c>
      <c r="U110" s="38">
        <f t="shared" si="31"/>
        <v>184.03306348530037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84639533</v>
      </c>
      <c r="E112" s="34">
        <f>SUM(E107:E111)</f>
        <v>84639533</v>
      </c>
      <c r="F112" s="34">
        <f>SUM(F107:F111)</f>
        <v>99957</v>
      </c>
      <c r="G112" s="39">
        <f t="shared" si="24"/>
        <v>1.1809729621263389E-3</v>
      </c>
      <c r="H112" s="34">
        <f>SUM(H107:H111)</f>
        <v>21722573</v>
      </c>
      <c r="I112" s="39">
        <f t="shared" si="25"/>
        <v>0.25664807247932242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21822530</v>
      </c>
      <c r="O112" s="39">
        <f t="shared" si="29"/>
        <v>0.25782904544144875</v>
      </c>
      <c r="P112" s="34">
        <f>SUM(P107:P111)</f>
        <v>2983498</v>
      </c>
      <c r="Q112" s="34">
        <f>SUM(Q107:Q111)</f>
        <v>93607082</v>
      </c>
      <c r="R112" s="34">
        <f>SUM(R107:R111)</f>
        <v>93607082</v>
      </c>
      <c r="S112" s="34">
        <f>SUM(S107:S111)</f>
        <v>2865784</v>
      </c>
      <c r="T112" s="39">
        <f t="shared" si="30"/>
        <v>3.061503402060968E-2</v>
      </c>
      <c r="U112" s="39">
        <f t="shared" si="31"/>
        <v>6.2809075119205708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251438</v>
      </c>
      <c r="E114" s="33">
        <v>251438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590000</v>
      </c>
      <c r="R114" s="33">
        <v>590000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365629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365629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14666075</v>
      </c>
      <c r="E117" s="33">
        <v>14666075</v>
      </c>
      <c r="F117" s="33">
        <v>2162828</v>
      </c>
      <c r="G117" s="38">
        <f t="shared" si="24"/>
        <v>0.14747149458870215</v>
      </c>
      <c r="H117" s="33">
        <v>7428573</v>
      </c>
      <c r="I117" s="38">
        <f t="shared" si="25"/>
        <v>0.50651404687348178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9591401</v>
      </c>
      <c r="O117" s="38">
        <f t="shared" si="29"/>
        <v>0.65398554146218402</v>
      </c>
      <c r="P117" s="33">
        <v>105823431</v>
      </c>
      <c r="Q117" s="33">
        <v>62708055</v>
      </c>
      <c r="R117" s="33">
        <v>62708055</v>
      </c>
      <c r="S117" s="33">
        <v>11193648</v>
      </c>
      <c r="T117" s="38">
        <f t="shared" si="30"/>
        <v>0.17850414910811696</v>
      </c>
      <c r="U117" s="38">
        <f t="shared" si="31"/>
        <v>-0.92980219097224315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134000</v>
      </c>
      <c r="R119" s="33">
        <v>134000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14917513</v>
      </c>
      <c r="E121" s="34">
        <f>SUM(E113:E120)</f>
        <v>14917513</v>
      </c>
      <c r="F121" s="34">
        <f>SUM(F113:F120)</f>
        <v>2528457</v>
      </c>
      <c r="G121" s="39">
        <f t="shared" si="24"/>
        <v>0.1694958804460234</v>
      </c>
      <c r="H121" s="34">
        <f>SUM(H113:H120)</f>
        <v>7428573</v>
      </c>
      <c r="I121" s="39">
        <f t="shared" si="25"/>
        <v>0.49797663993991492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9957030</v>
      </c>
      <c r="O121" s="39">
        <f t="shared" si="29"/>
        <v>0.66747252038593829</v>
      </c>
      <c r="P121" s="34">
        <f>SUM(P113:P120)</f>
        <v>105823431</v>
      </c>
      <c r="Q121" s="34">
        <f>SUM(Q113:Q120)</f>
        <v>63432055</v>
      </c>
      <c r="R121" s="34">
        <f>SUM(R113:R120)</f>
        <v>63432055</v>
      </c>
      <c r="S121" s="34">
        <f>SUM(S113:S120)</f>
        <v>11193648</v>
      </c>
      <c r="T121" s="39">
        <f t="shared" si="30"/>
        <v>0.17646674067236195</v>
      </c>
      <c r="U121" s="39">
        <f t="shared" si="31"/>
        <v>-0.92980219097224315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7219000</v>
      </c>
      <c r="R123" s="33">
        <v>7219000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2843256</v>
      </c>
      <c r="E124" s="33">
        <v>2843256</v>
      </c>
      <c r="F124" s="33">
        <v>271768</v>
      </c>
      <c r="G124" s="38">
        <f t="shared" si="24"/>
        <v>9.558337342821048E-2</v>
      </c>
      <c r="H124" s="33">
        <v>382743</v>
      </c>
      <c r="I124" s="38">
        <f t="shared" si="25"/>
        <v>0.1346143294870388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654511</v>
      </c>
      <c r="O124" s="38">
        <f t="shared" si="29"/>
        <v>0.23019770291524927</v>
      </c>
      <c r="P124" s="33">
        <v>734143</v>
      </c>
      <c r="Q124" s="33">
        <v>3568500</v>
      </c>
      <c r="R124" s="33">
        <v>3568500</v>
      </c>
      <c r="S124" s="33">
        <v>547092</v>
      </c>
      <c r="T124" s="38">
        <f t="shared" si="30"/>
        <v>0.15331147540983606</v>
      </c>
      <c r="U124" s="38">
        <f t="shared" si="31"/>
        <v>-0.47865334137899562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2843256</v>
      </c>
      <c r="E126" s="34">
        <f>SUM(E122:E125)</f>
        <v>2843256</v>
      </c>
      <c r="F126" s="34">
        <f>SUM(F122:F125)</f>
        <v>271768</v>
      </c>
      <c r="G126" s="39">
        <f t="shared" si="24"/>
        <v>9.558337342821048E-2</v>
      </c>
      <c r="H126" s="34">
        <f>SUM(H122:H125)</f>
        <v>382743</v>
      </c>
      <c r="I126" s="39">
        <f t="shared" si="25"/>
        <v>0.1346143294870388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654511</v>
      </c>
      <c r="O126" s="39">
        <f t="shared" si="29"/>
        <v>0.23019770291524927</v>
      </c>
      <c r="P126" s="34">
        <f>SUM(P122:P125)</f>
        <v>734143</v>
      </c>
      <c r="Q126" s="34">
        <f>SUM(Q122:Q125)</f>
        <v>10787500</v>
      </c>
      <c r="R126" s="34">
        <f>SUM(R122:R125)</f>
        <v>10787500</v>
      </c>
      <c r="S126" s="34">
        <f>SUM(S122:S125)</f>
        <v>547092</v>
      </c>
      <c r="T126" s="39">
        <f t="shared" si="30"/>
        <v>5.0715365005793746E-2</v>
      </c>
      <c r="U126" s="39">
        <f t="shared" si="31"/>
        <v>-0.47865334137899562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848480</v>
      </c>
      <c r="E127" s="33">
        <v>848480</v>
      </c>
      <c r="F127" s="33">
        <v>49196</v>
      </c>
      <c r="G127" s="38">
        <f t="shared" si="24"/>
        <v>5.7981331321893266E-2</v>
      </c>
      <c r="H127" s="33">
        <v>155004</v>
      </c>
      <c r="I127" s="38">
        <f t="shared" si="25"/>
        <v>0.18268432962474071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204200</v>
      </c>
      <c r="O127" s="38">
        <f t="shared" si="29"/>
        <v>0.24066566094663397</v>
      </c>
      <c r="P127" s="33">
        <v>262761</v>
      </c>
      <c r="Q127" s="33">
        <v>848480</v>
      </c>
      <c r="R127" s="33">
        <v>848480</v>
      </c>
      <c r="S127" s="33">
        <v>98580</v>
      </c>
      <c r="T127" s="38">
        <f t="shared" si="30"/>
        <v>0.11618423533848765</v>
      </c>
      <c r="U127" s="38">
        <f t="shared" si="31"/>
        <v>-0.41009510543802163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848480</v>
      </c>
      <c r="E132" s="34">
        <f>SUM(E127:E131)</f>
        <v>848480</v>
      </c>
      <c r="F132" s="34">
        <f>SUM(F127:F131)</f>
        <v>49196</v>
      </c>
      <c r="G132" s="39">
        <f t="shared" si="24"/>
        <v>5.7981331321893266E-2</v>
      </c>
      <c r="H132" s="34">
        <f>SUM(H127:H131)</f>
        <v>155004</v>
      </c>
      <c r="I132" s="39">
        <f t="shared" si="25"/>
        <v>0.18268432962474071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204200</v>
      </c>
      <c r="O132" s="39">
        <f t="shared" si="29"/>
        <v>0.24066566094663397</v>
      </c>
      <c r="P132" s="34">
        <f>SUM(P127:P131)</f>
        <v>262761</v>
      </c>
      <c r="Q132" s="34">
        <f>SUM(Q127:Q131)</f>
        <v>848480</v>
      </c>
      <c r="R132" s="34">
        <f>SUM(R127:R131)</f>
        <v>848480</v>
      </c>
      <c r="S132" s="34">
        <f>SUM(S127:S131)</f>
        <v>98580</v>
      </c>
      <c r="T132" s="39">
        <f t="shared" si="30"/>
        <v>0.11618423533848765</v>
      </c>
      <c r="U132" s="39">
        <f t="shared" si="31"/>
        <v>-0.41009510543802163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201127745</v>
      </c>
      <c r="E133" s="33">
        <v>201127745</v>
      </c>
      <c r="F133" s="33">
        <v>28543381</v>
      </c>
      <c r="G133" s="38">
        <f t="shared" si="24"/>
        <v>0.1419166758917324</v>
      </c>
      <c r="H133" s="33">
        <v>122889116</v>
      </c>
      <c r="I133" s="38">
        <f t="shared" si="25"/>
        <v>0.6110003172361923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151432497</v>
      </c>
      <c r="O133" s="38">
        <f t="shared" si="29"/>
        <v>0.75291699312792471</v>
      </c>
      <c r="P133" s="33">
        <v>45811889</v>
      </c>
      <c r="Q133" s="33">
        <v>174417667</v>
      </c>
      <c r="R133" s="33">
        <v>174417667</v>
      </c>
      <c r="S133" s="33">
        <v>44895346</v>
      </c>
      <c r="T133" s="38">
        <f t="shared" si="30"/>
        <v>0.25740136748876474</v>
      </c>
      <c r="U133" s="38">
        <f t="shared" si="31"/>
        <v>1.6824721416748392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201127745</v>
      </c>
      <c r="E137" s="34">
        <f>SUM(E133:E136)</f>
        <v>201127745</v>
      </c>
      <c r="F137" s="34">
        <f>SUM(F133:F136)</f>
        <v>28543381</v>
      </c>
      <c r="G137" s="39">
        <f t="shared" ref="G137:G170" si="32">IF(($D137     =0),0,($F137     /$D137     ))</f>
        <v>0.1419166758917324</v>
      </c>
      <c r="H137" s="34">
        <f>SUM(H133:H136)</f>
        <v>122889116</v>
      </c>
      <c r="I137" s="39">
        <f t="shared" ref="I137:I170" si="33">IF(($D137     =0),0,($H137     /$D137     ))</f>
        <v>0.6110003172361923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151432497</v>
      </c>
      <c r="O137" s="39">
        <f t="shared" ref="O137:O170" si="37">IF(($D137     =0),0,($N137     /$D137     ))</f>
        <v>0.75291699312792471</v>
      </c>
      <c r="P137" s="34">
        <f>SUM(P133:P136)</f>
        <v>45811889</v>
      </c>
      <c r="Q137" s="34">
        <f>SUM(Q133:Q136)</f>
        <v>174417667</v>
      </c>
      <c r="R137" s="34">
        <f>SUM(R133:R136)</f>
        <v>174417667</v>
      </c>
      <c r="S137" s="34">
        <f>SUM(S133:S136)</f>
        <v>44895346</v>
      </c>
      <c r="T137" s="39">
        <f t="shared" ref="T137:T170" si="38">IF(($Q137     =0),0,($S137     /$Q137     ))</f>
        <v>0.25740136748876474</v>
      </c>
      <c r="U137" s="39">
        <f t="shared" ref="U137:U170" si="39">IF(($P137     =0),0,(($H137     /$P137     )-1))</f>
        <v>1.6824721416748392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117990</v>
      </c>
      <c r="Q140" s="33">
        <v>316000</v>
      </c>
      <c r="R140" s="33">
        <v>316000</v>
      </c>
      <c r="S140" s="33">
        <v>117990</v>
      </c>
      <c r="T140" s="38">
        <f t="shared" si="38"/>
        <v>0.37338607594936707</v>
      </c>
      <c r="U140" s="38">
        <f t="shared" si="39"/>
        <v>-1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0</v>
      </c>
      <c r="E144" s="34">
        <f>SUM(E138:E143)</f>
        <v>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117990</v>
      </c>
      <c r="Q144" s="34">
        <f>SUM(Q138:Q143)</f>
        <v>316000</v>
      </c>
      <c r="R144" s="34">
        <f>SUM(R138:R143)</f>
        <v>316000</v>
      </c>
      <c r="S144" s="34">
        <f>SUM(S138:S143)</f>
        <v>117990</v>
      </c>
      <c r="T144" s="39">
        <f t="shared" si="38"/>
        <v>0.37338607594936707</v>
      </c>
      <c r="U144" s="39">
        <f t="shared" si="39"/>
        <v>-1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0</v>
      </c>
      <c r="G150" s="39">
        <f t="shared" si="32"/>
        <v>0</v>
      </c>
      <c r="H150" s="34">
        <f>SUM(H145:H149)</f>
        <v>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0</v>
      </c>
      <c r="O150" s="39">
        <f t="shared" si="37"/>
        <v>0</v>
      </c>
      <c r="P150" s="34">
        <f>SUM(P145:P149)</f>
        <v>0</v>
      </c>
      <c r="Q150" s="34">
        <f>SUM(Q145:Q149)</f>
        <v>0</v>
      </c>
      <c r="R150" s="34">
        <f>SUM(R145:R149)</f>
        <v>0</v>
      </c>
      <c r="S150" s="34">
        <f>SUM(S145:S149)</f>
        <v>0</v>
      </c>
      <c r="T150" s="39">
        <f t="shared" si="38"/>
        <v>0</v>
      </c>
      <c r="U150" s="39">
        <f t="shared" si="39"/>
        <v>0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2993300</v>
      </c>
      <c r="E152" s="33">
        <v>2993300</v>
      </c>
      <c r="F152" s="33">
        <v>1747489</v>
      </c>
      <c r="G152" s="38">
        <f t="shared" si="32"/>
        <v>0.58380015367654425</v>
      </c>
      <c r="H152" s="33">
        <v>4495766</v>
      </c>
      <c r="I152" s="38">
        <f t="shared" si="33"/>
        <v>1.5019430060468379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6243255</v>
      </c>
      <c r="O152" s="38">
        <f t="shared" si="37"/>
        <v>2.0857431597233824</v>
      </c>
      <c r="P152" s="33">
        <v>870328</v>
      </c>
      <c r="Q152" s="33">
        <v>3310700</v>
      </c>
      <c r="R152" s="33">
        <v>3310700</v>
      </c>
      <c r="S152" s="33">
        <v>458027</v>
      </c>
      <c r="T152" s="38">
        <f t="shared" si="38"/>
        <v>0.13834747938502431</v>
      </c>
      <c r="U152" s="38">
        <f t="shared" si="39"/>
        <v>4.1655996359993015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33256474</v>
      </c>
      <c r="E153" s="33">
        <v>33256474</v>
      </c>
      <c r="F153" s="33">
        <v>6504146</v>
      </c>
      <c r="G153" s="38">
        <f t="shared" si="32"/>
        <v>0.19557533369292246</v>
      </c>
      <c r="H153" s="33">
        <v>-6485815</v>
      </c>
      <c r="I153" s="38">
        <f t="shared" si="33"/>
        <v>-0.19502413274480029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18331</v>
      </c>
      <c r="O153" s="38">
        <f t="shared" si="37"/>
        <v>5.5120094812216114E-4</v>
      </c>
      <c r="P153" s="33">
        <v>14735846</v>
      </c>
      <c r="Q153" s="33">
        <v>63473720</v>
      </c>
      <c r="R153" s="33">
        <v>63473720</v>
      </c>
      <c r="S153" s="33">
        <v>7919161</v>
      </c>
      <c r="T153" s="38">
        <f t="shared" si="38"/>
        <v>0.12476283097949829</v>
      </c>
      <c r="U153" s="38">
        <f t="shared" si="39"/>
        <v>-1.4401386252272181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36249774</v>
      </c>
      <c r="E157" s="34">
        <f>SUM(E151:E156)</f>
        <v>36249774</v>
      </c>
      <c r="F157" s="34">
        <f>SUM(F151:F156)</f>
        <v>8251635</v>
      </c>
      <c r="G157" s="39">
        <f t="shared" si="32"/>
        <v>0.22763272951715505</v>
      </c>
      <c r="H157" s="34">
        <f>SUM(H151:H156)</f>
        <v>-1990049</v>
      </c>
      <c r="I157" s="39">
        <f t="shared" si="33"/>
        <v>-5.4898245710442224E-2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6261586</v>
      </c>
      <c r="O157" s="39">
        <f t="shared" si="37"/>
        <v>0.17273448380671283</v>
      </c>
      <c r="P157" s="34">
        <f>SUM(P151:P156)</f>
        <v>15606174</v>
      </c>
      <c r="Q157" s="34">
        <f>SUM(Q151:Q156)</f>
        <v>66784420</v>
      </c>
      <c r="R157" s="34">
        <f>SUM(R151:R156)</f>
        <v>66784420</v>
      </c>
      <c r="S157" s="34">
        <f>SUM(S151:S156)</f>
        <v>8377188</v>
      </c>
      <c r="T157" s="39">
        <f t="shared" si="38"/>
        <v>0.12543626193055207</v>
      </c>
      <c r="U157" s="39">
        <f t="shared" si="39"/>
        <v>-1.1275167763732481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5535277</v>
      </c>
      <c r="E159" s="33">
        <v>5535277</v>
      </c>
      <c r="F159" s="33">
        <v>940000</v>
      </c>
      <c r="G159" s="38">
        <f t="shared" si="32"/>
        <v>0.16981986628672785</v>
      </c>
      <c r="H159" s="33">
        <v>1386755</v>
      </c>
      <c r="I159" s="38">
        <f t="shared" si="33"/>
        <v>0.25053037092813962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2326755</v>
      </c>
      <c r="O159" s="38">
        <f t="shared" si="37"/>
        <v>0.42035023721486747</v>
      </c>
      <c r="P159" s="33">
        <v>1785435</v>
      </c>
      <c r="Q159" s="33">
        <v>5515212</v>
      </c>
      <c r="R159" s="33">
        <v>5515212</v>
      </c>
      <c r="S159" s="33">
        <v>889642</v>
      </c>
      <c r="T159" s="38">
        <f t="shared" si="38"/>
        <v>0.16130694522712816</v>
      </c>
      <c r="U159" s="38">
        <f t="shared" si="39"/>
        <v>-0.22329572345114779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5535277</v>
      </c>
      <c r="E163" s="34">
        <f>SUM(E158:E162)</f>
        <v>5535277</v>
      </c>
      <c r="F163" s="34">
        <f>SUM(F158:F162)</f>
        <v>940000</v>
      </c>
      <c r="G163" s="39">
        <f t="shared" si="32"/>
        <v>0.16981986628672785</v>
      </c>
      <c r="H163" s="34">
        <f>SUM(H158:H162)</f>
        <v>1386755</v>
      </c>
      <c r="I163" s="39">
        <f t="shared" si="33"/>
        <v>0.25053037092813962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2326755</v>
      </c>
      <c r="O163" s="39">
        <f t="shared" si="37"/>
        <v>0.42035023721486747</v>
      </c>
      <c r="P163" s="34">
        <f>SUM(P158:P162)</f>
        <v>1785435</v>
      </c>
      <c r="Q163" s="34">
        <f>SUM(Q158:Q162)</f>
        <v>5515212</v>
      </c>
      <c r="R163" s="34">
        <f>SUM(R158:R162)</f>
        <v>5515212</v>
      </c>
      <c r="S163" s="34">
        <f>SUM(S158:S162)</f>
        <v>889642</v>
      </c>
      <c r="T163" s="39">
        <f t="shared" si="38"/>
        <v>0.16130694522712816</v>
      </c>
      <c r="U163" s="39">
        <f t="shared" si="39"/>
        <v>-0.22329572345114779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439000</v>
      </c>
      <c r="R167" s="33">
        <v>439000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439000</v>
      </c>
      <c r="R169" s="34">
        <f>SUM(R164:R168)</f>
        <v>439000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590483058</v>
      </c>
      <c r="E170" s="34">
        <f>SUM(E105,E107:E111,E113:E120,E122:E125,E127:E131,E133:E136,E138:E143,E145:E149,E151:E156,E158:E162,E164:E168)</f>
        <v>751813558</v>
      </c>
      <c r="F170" s="34">
        <f>SUM(F105,F107:F111,F113:F120,F122:F125,F127:F131,F133:F136,F138:F143,F145:F149,F151:F156,F158:F162,F164:F168)</f>
        <v>94122220</v>
      </c>
      <c r="G170" s="39">
        <f t="shared" si="32"/>
        <v>0.15939867998719109</v>
      </c>
      <c r="H170" s="34">
        <f>SUM(H105,H107:H111,H113:H120,H122:H125,H127:H131,H133:H136,H138:H143,H145:H149,H151:H156,H158:H162,H164:H168)</f>
        <v>189407502</v>
      </c>
      <c r="I170" s="39">
        <f t="shared" si="33"/>
        <v>0.32076703884025748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283529722</v>
      </c>
      <c r="O170" s="39">
        <f t="shared" si="37"/>
        <v>0.48016571882744857</v>
      </c>
      <c r="P170" s="34">
        <f>SUM(P105,P107:P111,P113:P120,P122:P125,P127:P131,P133:P136,P138:P143,P145:P149,P151:P156,P158:P162,P164:P168)</f>
        <v>251436469</v>
      </c>
      <c r="Q170" s="34">
        <f>SUM(Q105,Q107:Q111,Q113:Q120,Q122:Q125,Q127:Q131,Q133:Q136,Q138:Q143,Q145:Q149,Q151:Q156,Q158:Q162,Q164:Q168)</f>
        <v>637312376</v>
      </c>
      <c r="R170" s="34">
        <f>SUM(R105,R107:R111,R113:R120,R122:R125,R127:R131,R133:R136,R138:R143,R145:R149,R151:R156,R158:R162,R164:R168)</f>
        <v>637312376</v>
      </c>
      <c r="S170" s="34">
        <f>SUM(S105,S107:S111,S113:S120,S122:S125,S127:S131,S133:S136,S138:S143,S145:S149,S151:S156,S158:S162,S164:S168)</f>
        <v>96230701</v>
      </c>
      <c r="T170" s="39">
        <f t="shared" si="38"/>
        <v>0.15099455874994652</v>
      </c>
      <c r="U170" s="39">
        <f t="shared" si="39"/>
        <v>-0.24669836975796855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684836</v>
      </c>
      <c r="E173" s="33">
        <v>684836</v>
      </c>
      <c r="F173" s="33">
        <v>182239</v>
      </c>
      <c r="G173" s="38">
        <f t="shared" ref="G173:G205" si="40">IF(($D173     =0),0,($F173     /$D173     ))</f>
        <v>0.26610604582703012</v>
      </c>
      <c r="H173" s="33">
        <v>172191</v>
      </c>
      <c r="I173" s="38">
        <f t="shared" ref="I173:I205" si="41">IF(($D173     =0),0,($H173     /$D173     ))</f>
        <v>0.25143391994579722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354430</v>
      </c>
      <c r="O173" s="38">
        <f t="shared" ref="O173:O205" si="45">IF(($D173     =0),0,($N173     /$D173     ))</f>
        <v>0.51753996577282735</v>
      </c>
      <c r="P173" s="33">
        <v>342086</v>
      </c>
      <c r="Q173" s="33">
        <v>754651</v>
      </c>
      <c r="R173" s="33">
        <v>754651</v>
      </c>
      <c r="S173" s="33">
        <v>171610</v>
      </c>
      <c r="T173" s="38">
        <f t="shared" ref="T173:T205" si="46">IF(($Q173     =0),0,($S173     /$Q173     ))</f>
        <v>0.22740313071870308</v>
      </c>
      <c r="U173" s="38">
        <f t="shared" ref="U173:U205" si="47">IF(($P173     =0),0,(($H173     /$P173     )-1))</f>
        <v>-0.49664411873037773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1659225</v>
      </c>
      <c r="E175" s="33">
        <v>1659225</v>
      </c>
      <c r="F175" s="33">
        <v>247599</v>
      </c>
      <c r="G175" s="38">
        <f t="shared" si="40"/>
        <v>0.1492256927179858</v>
      </c>
      <c r="H175" s="33">
        <v>373688</v>
      </c>
      <c r="I175" s="38">
        <f t="shared" si="41"/>
        <v>0.22521840015669967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621287</v>
      </c>
      <c r="O175" s="38">
        <f t="shared" si="45"/>
        <v>0.3744440928746855</v>
      </c>
      <c r="P175" s="33">
        <v>-201011</v>
      </c>
      <c r="Q175" s="33">
        <v>1659225</v>
      </c>
      <c r="R175" s="33">
        <v>1659225</v>
      </c>
      <c r="S175" s="33">
        <v>-234437</v>
      </c>
      <c r="T175" s="38">
        <f t="shared" si="46"/>
        <v>-0.14129307357350571</v>
      </c>
      <c r="U175" s="38">
        <f t="shared" si="47"/>
        <v>-2.8590425399605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2344061</v>
      </c>
      <c r="E179" s="34">
        <f>SUM(E173:E178)</f>
        <v>2344061</v>
      </c>
      <c r="F179" s="34">
        <f>SUM(F173:F178)</f>
        <v>429838</v>
      </c>
      <c r="G179" s="39">
        <f t="shared" si="40"/>
        <v>0.18337321426362199</v>
      </c>
      <c r="H179" s="34">
        <f>SUM(H173:H178)</f>
        <v>545879</v>
      </c>
      <c r="I179" s="39">
        <f t="shared" si="41"/>
        <v>0.2328774720453094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975717</v>
      </c>
      <c r="O179" s="39">
        <f t="shared" si="45"/>
        <v>0.41625068630893136</v>
      </c>
      <c r="P179" s="34">
        <f>SUM(P173:P178)</f>
        <v>141075</v>
      </c>
      <c r="Q179" s="34">
        <f>SUM(Q173:Q178)</f>
        <v>2413876</v>
      </c>
      <c r="R179" s="34">
        <f>SUM(R173:R178)</f>
        <v>2413876</v>
      </c>
      <c r="S179" s="34">
        <f>SUM(S173:S178)</f>
        <v>-62827</v>
      </c>
      <c r="T179" s="39">
        <f t="shared" si="46"/>
        <v>-2.602743471495636E-2</v>
      </c>
      <c r="U179" s="39">
        <f t="shared" si="47"/>
        <v>2.869424065213539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8696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8696</v>
      </c>
      <c r="O181" s="38">
        <f t="shared" si="45"/>
        <v>0</v>
      </c>
      <c r="P181" s="33">
        <v>26087</v>
      </c>
      <c r="Q181" s="33">
        <v>800000</v>
      </c>
      <c r="R181" s="33">
        <v>800000</v>
      </c>
      <c r="S181" s="33">
        <v>17391</v>
      </c>
      <c r="T181" s="38">
        <f t="shared" si="46"/>
        <v>2.1738750000000001E-2</v>
      </c>
      <c r="U181" s="38">
        <f t="shared" si="47"/>
        <v>-1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0</v>
      </c>
      <c r="E185" s="34">
        <f>SUM(E180:E184)</f>
        <v>0</v>
      </c>
      <c r="F185" s="34">
        <f>SUM(F180:F184)</f>
        <v>8696</v>
      </c>
      <c r="G185" s="39">
        <f t="shared" si="40"/>
        <v>0</v>
      </c>
      <c r="H185" s="34">
        <f>SUM(H180:H184)</f>
        <v>0</v>
      </c>
      <c r="I185" s="39">
        <f t="shared" si="41"/>
        <v>0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8696</v>
      </c>
      <c r="O185" s="39">
        <f t="shared" si="45"/>
        <v>0</v>
      </c>
      <c r="P185" s="34">
        <f>SUM(P180:P184)</f>
        <v>26087</v>
      </c>
      <c r="Q185" s="34">
        <f>SUM(Q180:Q184)</f>
        <v>800000</v>
      </c>
      <c r="R185" s="34">
        <f>SUM(R180:R184)</f>
        <v>800000</v>
      </c>
      <c r="S185" s="34">
        <f>SUM(S180:S184)</f>
        <v>17391</v>
      </c>
      <c r="T185" s="39">
        <f t="shared" si="46"/>
        <v>2.1738750000000001E-2</v>
      </c>
      <c r="U185" s="39">
        <f t="shared" si="47"/>
        <v>-1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540900</v>
      </c>
      <c r="E188" s="33">
        <v>540900</v>
      </c>
      <c r="F188" s="33">
        <v>262215</v>
      </c>
      <c r="G188" s="38">
        <f t="shared" si="40"/>
        <v>0.48477537437603996</v>
      </c>
      <c r="H188" s="33">
        <v>262215</v>
      </c>
      <c r="I188" s="38">
        <f t="shared" si="41"/>
        <v>0.48477537437603996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524430</v>
      </c>
      <c r="O188" s="38">
        <f t="shared" si="45"/>
        <v>0.96955074875207992</v>
      </c>
      <c r="P188" s="33">
        <v>567910</v>
      </c>
      <c r="Q188" s="33">
        <v>519915</v>
      </c>
      <c r="R188" s="33">
        <v>519915</v>
      </c>
      <c r="S188" s="33">
        <v>289950</v>
      </c>
      <c r="T188" s="38">
        <f t="shared" si="46"/>
        <v>0.55768731427252527</v>
      </c>
      <c r="U188" s="38">
        <f t="shared" si="47"/>
        <v>-0.53828071349333517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540900</v>
      </c>
      <c r="E191" s="34">
        <f>SUM(E186:E190)</f>
        <v>540900</v>
      </c>
      <c r="F191" s="34">
        <f>SUM(F186:F190)</f>
        <v>262215</v>
      </c>
      <c r="G191" s="39">
        <f t="shared" si="40"/>
        <v>0.48477537437603996</v>
      </c>
      <c r="H191" s="34">
        <f>SUM(H186:H190)</f>
        <v>262215</v>
      </c>
      <c r="I191" s="39">
        <f t="shared" si="41"/>
        <v>0.48477537437603996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524430</v>
      </c>
      <c r="O191" s="39">
        <f t="shared" si="45"/>
        <v>0.96955074875207992</v>
      </c>
      <c r="P191" s="34">
        <f>SUM(P186:P190)</f>
        <v>567910</v>
      </c>
      <c r="Q191" s="34">
        <f>SUM(Q186:Q190)</f>
        <v>519915</v>
      </c>
      <c r="R191" s="34">
        <f>SUM(R186:R190)</f>
        <v>519915</v>
      </c>
      <c r="S191" s="34">
        <f>SUM(S186:S190)</f>
        <v>289950</v>
      </c>
      <c r="T191" s="39">
        <f t="shared" si="46"/>
        <v>0.55768731427252527</v>
      </c>
      <c r="U191" s="39">
        <f t="shared" si="47"/>
        <v>-0.53828071349333517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160600</v>
      </c>
      <c r="E195" s="33">
        <v>160600</v>
      </c>
      <c r="F195" s="33">
        <v>40422</v>
      </c>
      <c r="G195" s="38">
        <f t="shared" si="40"/>
        <v>0.25169364881693651</v>
      </c>
      <c r="H195" s="33">
        <v>39817</v>
      </c>
      <c r="I195" s="38">
        <f t="shared" si="41"/>
        <v>0.24792652552926525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80239</v>
      </c>
      <c r="O195" s="38">
        <f t="shared" si="45"/>
        <v>0.49962017434620176</v>
      </c>
      <c r="P195" s="33">
        <v>78972</v>
      </c>
      <c r="Q195" s="33">
        <v>199584</v>
      </c>
      <c r="R195" s="33">
        <v>199584</v>
      </c>
      <c r="S195" s="33">
        <v>38626</v>
      </c>
      <c r="T195" s="38">
        <f t="shared" si="46"/>
        <v>0.19353254769921435</v>
      </c>
      <c r="U195" s="38">
        <f t="shared" si="47"/>
        <v>-0.49580864103732969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160600</v>
      </c>
      <c r="E198" s="34">
        <f>SUM(E192:E197)</f>
        <v>160600</v>
      </c>
      <c r="F198" s="34">
        <f>SUM(F192:F197)</f>
        <v>40422</v>
      </c>
      <c r="G198" s="39">
        <f t="shared" si="40"/>
        <v>0.25169364881693651</v>
      </c>
      <c r="H198" s="34">
        <f>SUM(H192:H197)</f>
        <v>39817</v>
      </c>
      <c r="I198" s="39">
        <f t="shared" si="41"/>
        <v>0.24792652552926525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80239</v>
      </c>
      <c r="O198" s="39">
        <f t="shared" si="45"/>
        <v>0.49962017434620176</v>
      </c>
      <c r="P198" s="34">
        <f>SUM(P192:P197)</f>
        <v>78972</v>
      </c>
      <c r="Q198" s="34">
        <f>SUM(Q192:Q197)</f>
        <v>199584</v>
      </c>
      <c r="R198" s="34">
        <f>SUM(R192:R197)</f>
        <v>199584</v>
      </c>
      <c r="S198" s="34">
        <f>SUM(S192:S197)</f>
        <v>38626</v>
      </c>
      <c r="T198" s="39">
        <f t="shared" si="46"/>
        <v>0.19353254769921435</v>
      </c>
      <c r="U198" s="39">
        <f t="shared" si="47"/>
        <v>-0.49580864103732969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184035</v>
      </c>
      <c r="E199" s="33">
        <v>184035</v>
      </c>
      <c r="F199" s="33">
        <v>37211</v>
      </c>
      <c r="G199" s="38">
        <f t="shared" si="40"/>
        <v>0.20219523460211372</v>
      </c>
      <c r="H199" s="33">
        <v>39147</v>
      </c>
      <c r="I199" s="38">
        <f t="shared" si="41"/>
        <v>0.2127149726954112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76358</v>
      </c>
      <c r="O199" s="38">
        <f t="shared" si="45"/>
        <v>0.41491020729752492</v>
      </c>
      <c r="P199" s="33">
        <v>93088</v>
      </c>
      <c r="Q199" s="33">
        <v>208154</v>
      </c>
      <c r="R199" s="33">
        <v>208154</v>
      </c>
      <c r="S199" s="33">
        <v>50401</v>
      </c>
      <c r="T199" s="38">
        <f t="shared" si="46"/>
        <v>0.24213322828290593</v>
      </c>
      <c r="U199" s="38">
        <f t="shared" si="47"/>
        <v>-0.57946244413887937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184035</v>
      </c>
      <c r="E204" s="34">
        <f>SUM(E199:E203)</f>
        <v>184035</v>
      </c>
      <c r="F204" s="34">
        <f>SUM(F199:F203)</f>
        <v>37211</v>
      </c>
      <c r="G204" s="39">
        <f t="shared" si="40"/>
        <v>0.20219523460211372</v>
      </c>
      <c r="H204" s="34">
        <f>SUM(H199:H203)</f>
        <v>39147</v>
      </c>
      <c r="I204" s="39">
        <f t="shared" si="41"/>
        <v>0.2127149726954112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76358</v>
      </c>
      <c r="O204" s="39">
        <f t="shared" si="45"/>
        <v>0.41491020729752492</v>
      </c>
      <c r="P204" s="34">
        <f>SUM(P199:P203)</f>
        <v>93088</v>
      </c>
      <c r="Q204" s="34">
        <f>SUM(Q199:Q203)</f>
        <v>208154</v>
      </c>
      <c r="R204" s="34">
        <f>SUM(R199:R203)</f>
        <v>208154</v>
      </c>
      <c r="S204" s="34">
        <f>SUM(S199:S203)</f>
        <v>50401</v>
      </c>
      <c r="T204" s="39">
        <f t="shared" si="46"/>
        <v>0.24213322828290593</v>
      </c>
      <c r="U204" s="39">
        <f t="shared" si="47"/>
        <v>-0.57946244413887937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3229596</v>
      </c>
      <c r="E205" s="34">
        <f>SUM(E173:E178,E180:E184,E186:E190,E192:E197,E199:E203)</f>
        <v>3229596</v>
      </c>
      <c r="F205" s="34">
        <f>SUM(F173:F178,F180:F184,F186:F190,F192:F197,F199:F203)</f>
        <v>778382</v>
      </c>
      <c r="G205" s="39">
        <f t="shared" si="40"/>
        <v>0.24101528488392976</v>
      </c>
      <c r="H205" s="34">
        <f>SUM(H173:H178,H180:H184,H186:H190,H192:H197,H199:H203)</f>
        <v>887058</v>
      </c>
      <c r="I205" s="39">
        <f t="shared" si="41"/>
        <v>0.27466531417551915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1665440</v>
      </c>
      <c r="O205" s="39">
        <f t="shared" si="45"/>
        <v>0.51568059905944896</v>
      </c>
      <c r="P205" s="34">
        <f>SUM(P173:P178,P180:P184,P186:P190,P192:P197,P199:P203)</f>
        <v>907132</v>
      </c>
      <c r="Q205" s="34">
        <f>SUM(Q173:Q178,Q180:Q184,Q186:Q190,Q192:Q197,Q199:Q203)</f>
        <v>4141529</v>
      </c>
      <c r="R205" s="34">
        <f>SUM(R173:R178,R180:R184,R186:R190,R192:R197,R199:R203)</f>
        <v>4141529</v>
      </c>
      <c r="S205" s="34">
        <f>SUM(S173:S178,S180:S184,S186:S190,S192:S197,S199:S203)</f>
        <v>333541</v>
      </c>
      <c r="T205" s="39">
        <f t="shared" si="46"/>
        <v>8.0535715191176985E-2</v>
      </c>
      <c r="U205" s="39">
        <f t="shared" si="47"/>
        <v>-2.2129083749663825E-2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0</v>
      </c>
      <c r="O208" s="38">
        <f t="shared" ref="O208:O231" si="53">IF(($D208     =0),0,($N208     /$D208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IF(($Q208     =0),0,($S208     /$Q208     ))</f>
        <v>0</v>
      </c>
      <c r="U208" s="38">
        <f t="shared" ref="U208:U231" si="55">IF(($P208     =0),0,(($H208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2653659</v>
      </c>
      <c r="E209" s="33">
        <v>2653659</v>
      </c>
      <c r="F209" s="33">
        <v>1256098</v>
      </c>
      <c r="G209" s="38">
        <f t="shared" si="48"/>
        <v>0.4733456710150023</v>
      </c>
      <c r="H209" s="33">
        <v>970631</v>
      </c>
      <c r="I209" s="38">
        <f t="shared" si="49"/>
        <v>0.36577080928634764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2226729</v>
      </c>
      <c r="O209" s="38">
        <f t="shared" si="53"/>
        <v>0.83911648030135</v>
      </c>
      <c r="P209" s="33">
        <v>1592198</v>
      </c>
      <c r="Q209" s="33">
        <v>3163232</v>
      </c>
      <c r="R209" s="33">
        <v>3163232</v>
      </c>
      <c r="S209" s="33">
        <v>921576</v>
      </c>
      <c r="T209" s="38">
        <f t="shared" si="54"/>
        <v>0.29133999656047993</v>
      </c>
      <c r="U209" s="38">
        <f t="shared" si="55"/>
        <v>-0.39038298000625549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813811</v>
      </c>
      <c r="E210" s="33">
        <v>813811</v>
      </c>
      <c r="F210" s="33">
        <v>198653</v>
      </c>
      <c r="G210" s="38">
        <f t="shared" si="48"/>
        <v>0.24410213182176205</v>
      </c>
      <c r="H210" s="33">
        <v>173363</v>
      </c>
      <c r="I210" s="38">
        <f t="shared" si="49"/>
        <v>0.21302612031540494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372016</v>
      </c>
      <c r="O210" s="38">
        <f t="shared" si="53"/>
        <v>0.45712825213716696</v>
      </c>
      <c r="P210" s="33">
        <v>328923</v>
      </c>
      <c r="Q210" s="33">
        <v>3856140</v>
      </c>
      <c r="R210" s="33">
        <v>3856140</v>
      </c>
      <c r="S210" s="33">
        <v>132295</v>
      </c>
      <c r="T210" s="38">
        <f t="shared" si="54"/>
        <v>3.4307623685862029E-2</v>
      </c>
      <c r="U210" s="38">
        <f t="shared" si="55"/>
        <v>-0.47293743520520004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623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623</v>
      </c>
      <c r="O214" s="38">
        <f t="shared" si="53"/>
        <v>0</v>
      </c>
      <c r="P214" s="33">
        <v>3738</v>
      </c>
      <c r="Q214" s="33">
        <v>0</v>
      </c>
      <c r="R214" s="33">
        <v>0</v>
      </c>
      <c r="S214" s="33">
        <v>1869</v>
      </c>
      <c r="T214" s="38">
        <f t="shared" si="54"/>
        <v>0</v>
      </c>
      <c r="U214" s="38">
        <f t="shared" si="55"/>
        <v>-1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3467470</v>
      </c>
      <c r="E216" s="34">
        <f>SUM(E208:E215)</f>
        <v>3467470</v>
      </c>
      <c r="F216" s="34">
        <f>SUM(F208:F215)</f>
        <v>1455374</v>
      </c>
      <c r="G216" s="39">
        <f t="shared" si="48"/>
        <v>0.41972216053779843</v>
      </c>
      <c r="H216" s="34">
        <f>SUM(H208:H215)</f>
        <v>1143994</v>
      </c>
      <c r="I216" s="39">
        <f t="shared" si="49"/>
        <v>0.32992181619451644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2599368</v>
      </c>
      <c r="O216" s="39">
        <f t="shared" si="53"/>
        <v>0.74964397673231487</v>
      </c>
      <c r="P216" s="34">
        <f>SUM(P208:P215)</f>
        <v>1924859</v>
      </c>
      <c r="Q216" s="34">
        <f>SUM(Q208:Q215)</f>
        <v>7019372</v>
      </c>
      <c r="R216" s="34">
        <f>SUM(R208:R215)</f>
        <v>7019372</v>
      </c>
      <c r="S216" s="34">
        <f>SUM(S208:S215)</f>
        <v>1055740</v>
      </c>
      <c r="T216" s="39">
        <f t="shared" si="54"/>
        <v>0.15040376831431643</v>
      </c>
      <c r="U216" s="39">
        <f t="shared" si="55"/>
        <v>-0.40567387013802048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3240228</v>
      </c>
      <c r="E217" s="33">
        <v>3240228</v>
      </c>
      <c r="F217" s="33">
        <v>811882</v>
      </c>
      <c r="G217" s="38">
        <f t="shared" si="48"/>
        <v>0.25056323197009595</v>
      </c>
      <c r="H217" s="33">
        <v>109684</v>
      </c>
      <c r="I217" s="38">
        <f t="shared" si="49"/>
        <v>3.3850704333151863E-2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921566</v>
      </c>
      <c r="O217" s="38">
        <f t="shared" si="53"/>
        <v>0.28441393630324779</v>
      </c>
      <c r="P217" s="33">
        <v>1393561</v>
      </c>
      <c r="Q217" s="33">
        <v>3091236</v>
      </c>
      <c r="R217" s="33">
        <v>3091236</v>
      </c>
      <c r="S217" s="33">
        <v>738673</v>
      </c>
      <c r="T217" s="38">
        <f t="shared" si="54"/>
        <v>0.23895716794188473</v>
      </c>
      <c r="U217" s="38">
        <f t="shared" si="55"/>
        <v>-0.9212922864517592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9724316</v>
      </c>
      <c r="E218" s="33">
        <v>9724316</v>
      </c>
      <c r="F218" s="33">
        <v>2647787</v>
      </c>
      <c r="G218" s="38">
        <f t="shared" si="48"/>
        <v>0.27228516638085393</v>
      </c>
      <c r="H218" s="33">
        <v>2686757</v>
      </c>
      <c r="I218" s="38">
        <f t="shared" si="49"/>
        <v>0.27629264618714572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5334544</v>
      </c>
      <c r="O218" s="38">
        <f t="shared" si="53"/>
        <v>0.54857781256799965</v>
      </c>
      <c r="P218" s="33">
        <v>4519023</v>
      </c>
      <c r="Q218" s="33">
        <v>9367585</v>
      </c>
      <c r="R218" s="33">
        <v>9367585</v>
      </c>
      <c r="S218" s="33">
        <v>2242587</v>
      </c>
      <c r="T218" s="38">
        <f t="shared" si="54"/>
        <v>0.23939862835512035</v>
      </c>
      <c r="U218" s="38">
        <f t="shared" si="55"/>
        <v>-0.40545622361293576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1280</v>
      </c>
      <c r="E219" s="33">
        <v>1280</v>
      </c>
      <c r="F219" s="33">
        <v>0</v>
      </c>
      <c r="G219" s="38">
        <f t="shared" si="48"/>
        <v>0</v>
      </c>
      <c r="H219" s="33">
        <v>0</v>
      </c>
      <c r="I219" s="38">
        <f t="shared" si="49"/>
        <v>0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0</v>
      </c>
      <c r="O219" s="38">
        <f t="shared" si="53"/>
        <v>0</v>
      </c>
      <c r="P219" s="33">
        <v>0</v>
      </c>
      <c r="Q219" s="33">
        <v>1232</v>
      </c>
      <c r="R219" s="33">
        <v>1232</v>
      </c>
      <c r="S219" s="33">
        <v>0</v>
      </c>
      <c r="T219" s="38">
        <f t="shared" si="54"/>
        <v>0</v>
      </c>
      <c r="U219" s="38">
        <f t="shared" si="55"/>
        <v>0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12965824</v>
      </c>
      <c r="E224" s="34">
        <f>SUM(E217:E223)</f>
        <v>12965824</v>
      </c>
      <c r="F224" s="34">
        <f>SUM(F217:F223)</f>
        <v>3459669</v>
      </c>
      <c r="G224" s="39">
        <f t="shared" si="48"/>
        <v>0.26682985979140239</v>
      </c>
      <c r="H224" s="34">
        <f>SUM(H217:H223)</f>
        <v>2796441</v>
      </c>
      <c r="I224" s="39">
        <f t="shared" si="49"/>
        <v>0.21567784662201184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6256110</v>
      </c>
      <c r="O224" s="39">
        <f t="shared" si="53"/>
        <v>0.48250770641341423</v>
      </c>
      <c r="P224" s="34">
        <f>SUM(P217:P223)</f>
        <v>5912584</v>
      </c>
      <c r="Q224" s="34">
        <f>SUM(Q217:Q223)</f>
        <v>12460053</v>
      </c>
      <c r="R224" s="34">
        <f>SUM(R217:R223)</f>
        <v>12460053</v>
      </c>
      <c r="S224" s="34">
        <f>SUM(S217:S223)</f>
        <v>2981260</v>
      </c>
      <c r="T224" s="39">
        <f t="shared" si="54"/>
        <v>0.23926543490625601</v>
      </c>
      <c r="U224" s="39">
        <f t="shared" si="55"/>
        <v>-0.52703572583493108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5000000</v>
      </c>
      <c r="E225" s="33">
        <v>5000000</v>
      </c>
      <c r="F225" s="33">
        <v>743034</v>
      </c>
      <c r="G225" s="38">
        <f t="shared" si="48"/>
        <v>0.14860680000000001</v>
      </c>
      <c r="H225" s="33">
        <v>700433</v>
      </c>
      <c r="I225" s="38">
        <f t="shared" si="49"/>
        <v>0.14008660000000001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1443467</v>
      </c>
      <c r="O225" s="38">
        <f t="shared" si="53"/>
        <v>0.28869339999999999</v>
      </c>
      <c r="P225" s="33">
        <v>1369564</v>
      </c>
      <c r="Q225" s="33">
        <v>438672</v>
      </c>
      <c r="R225" s="33">
        <v>438672</v>
      </c>
      <c r="S225" s="33">
        <v>548928</v>
      </c>
      <c r="T225" s="38">
        <f t="shared" si="54"/>
        <v>1.2513404092351461</v>
      </c>
      <c r="U225" s="38">
        <f t="shared" si="55"/>
        <v>-0.48857227555630844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5000000</v>
      </c>
      <c r="E230" s="34">
        <f>SUM(E225:E229)</f>
        <v>5000000</v>
      </c>
      <c r="F230" s="34">
        <f>SUM(F225:F229)</f>
        <v>743034</v>
      </c>
      <c r="G230" s="39">
        <f t="shared" si="48"/>
        <v>0.14860680000000001</v>
      </c>
      <c r="H230" s="34">
        <f>SUM(H225:H229)</f>
        <v>700433</v>
      </c>
      <c r="I230" s="39">
        <f t="shared" si="49"/>
        <v>0.14008660000000001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1443467</v>
      </c>
      <c r="O230" s="39">
        <f t="shared" si="53"/>
        <v>0.28869339999999999</v>
      </c>
      <c r="P230" s="34">
        <f>SUM(P225:P229)</f>
        <v>1369564</v>
      </c>
      <c r="Q230" s="34">
        <f>SUM(Q225:Q229)</f>
        <v>438672</v>
      </c>
      <c r="R230" s="34">
        <f>SUM(R225:R229)</f>
        <v>438672</v>
      </c>
      <c r="S230" s="34">
        <f>SUM(S225:S229)</f>
        <v>548928</v>
      </c>
      <c r="T230" s="39">
        <f t="shared" si="54"/>
        <v>1.2513404092351461</v>
      </c>
      <c r="U230" s="39">
        <f t="shared" si="55"/>
        <v>-0.48857227555630844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21433294</v>
      </c>
      <c r="E231" s="34">
        <f>SUM(E208:E215,E217:E223,E225:E229)</f>
        <v>21433294</v>
      </c>
      <c r="F231" s="34">
        <f>SUM(F208:F215,F217:F223,F225:F229)</f>
        <v>5658077</v>
      </c>
      <c r="G231" s="39">
        <f t="shared" si="48"/>
        <v>0.26398541446779017</v>
      </c>
      <c r="H231" s="34">
        <f>SUM(H208:H215,H217:H223,H225:H229)</f>
        <v>4640868</v>
      </c>
      <c r="I231" s="39">
        <f t="shared" si="49"/>
        <v>0.2165261205300501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10298945</v>
      </c>
      <c r="O231" s="39">
        <f t="shared" si="53"/>
        <v>0.48051153499784027</v>
      </c>
      <c r="P231" s="34">
        <f>SUM(P208:P215,P217:P223,P225:P229)</f>
        <v>9207007</v>
      </c>
      <c r="Q231" s="34">
        <f>SUM(Q208:Q215,Q217:Q223,Q225:Q229)</f>
        <v>19918097</v>
      </c>
      <c r="R231" s="34">
        <f>SUM(R208:R215,R217:R223,R225:R229)</f>
        <v>19918097</v>
      </c>
      <c r="S231" s="34">
        <f>SUM(S208:S215,S217:S223,S225:S229)</f>
        <v>4585928</v>
      </c>
      <c r="T231" s="39">
        <f t="shared" si="54"/>
        <v>0.23023926432329353</v>
      </c>
      <c r="U231" s="39">
        <f t="shared" si="55"/>
        <v>-0.49594173220461324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3728108</v>
      </c>
      <c r="E236" s="33">
        <v>3728108</v>
      </c>
      <c r="F236" s="33">
        <v>2731255</v>
      </c>
      <c r="G236" s="38">
        <f t="shared" si="56"/>
        <v>0.73261155524464416</v>
      </c>
      <c r="H236" s="33">
        <v>2594331</v>
      </c>
      <c r="I236" s="38">
        <f t="shared" si="57"/>
        <v>0.69588407846553801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5325586</v>
      </c>
      <c r="O236" s="38">
        <f t="shared" si="61"/>
        <v>1.4284956337101822</v>
      </c>
      <c r="P236" s="33">
        <v>4971252</v>
      </c>
      <c r="Q236" s="33">
        <v>3581276</v>
      </c>
      <c r="R236" s="33">
        <v>3581276</v>
      </c>
      <c r="S236" s="33">
        <v>2276916</v>
      </c>
      <c r="T236" s="38">
        <f t="shared" si="62"/>
        <v>0.63578344701720835</v>
      </c>
      <c r="U236" s="38">
        <f t="shared" si="63"/>
        <v>-0.47813327507839076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3728108</v>
      </c>
      <c r="E240" s="34">
        <f>SUM(E234:E239)</f>
        <v>3728108</v>
      </c>
      <c r="F240" s="34">
        <f>SUM(F234:F239)</f>
        <v>2731255</v>
      </c>
      <c r="G240" s="39">
        <f t="shared" si="56"/>
        <v>0.73261155524464416</v>
      </c>
      <c r="H240" s="34">
        <f>SUM(H234:H239)</f>
        <v>2594331</v>
      </c>
      <c r="I240" s="39">
        <f t="shared" si="57"/>
        <v>0.69588407846553801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5325586</v>
      </c>
      <c r="O240" s="39">
        <f t="shared" si="61"/>
        <v>1.4284956337101822</v>
      </c>
      <c r="P240" s="34">
        <f>SUM(P234:P239)</f>
        <v>4971252</v>
      </c>
      <c r="Q240" s="34">
        <f>SUM(Q234:Q239)</f>
        <v>3581276</v>
      </c>
      <c r="R240" s="34">
        <f>SUM(R234:R239)</f>
        <v>3581276</v>
      </c>
      <c r="S240" s="34">
        <f>SUM(S234:S239)</f>
        <v>2276916</v>
      </c>
      <c r="T240" s="39">
        <f t="shared" si="62"/>
        <v>0.63578344701720835</v>
      </c>
      <c r="U240" s="39">
        <f t="shared" si="63"/>
        <v>-0.47813327507839076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39980</v>
      </c>
      <c r="E242" s="33">
        <v>39980</v>
      </c>
      <c r="F242" s="33">
        <v>2358</v>
      </c>
      <c r="G242" s="38">
        <f t="shared" si="56"/>
        <v>5.8979489744872438E-2</v>
      </c>
      <c r="H242" s="33">
        <v>12381</v>
      </c>
      <c r="I242" s="38">
        <f t="shared" si="57"/>
        <v>0.30967983991995995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14739</v>
      </c>
      <c r="O242" s="38">
        <f t="shared" si="61"/>
        <v>0.36865932966483239</v>
      </c>
      <c r="P242" s="33">
        <v>5682</v>
      </c>
      <c r="Q242" s="33">
        <v>0</v>
      </c>
      <c r="R242" s="33">
        <v>0</v>
      </c>
      <c r="S242" s="33">
        <v>686</v>
      </c>
      <c r="T242" s="38">
        <f t="shared" si="62"/>
        <v>0</v>
      </c>
      <c r="U242" s="38">
        <f t="shared" si="63"/>
        <v>1.1789862724392819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3621132</v>
      </c>
      <c r="E243" s="33">
        <v>3621132</v>
      </c>
      <c r="F243" s="33">
        <v>1948158</v>
      </c>
      <c r="G243" s="38">
        <f t="shared" si="56"/>
        <v>0.53799695785737722</v>
      </c>
      <c r="H243" s="33">
        <v>1948158</v>
      </c>
      <c r="I243" s="38">
        <f t="shared" si="57"/>
        <v>0.53799695785737722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3896316</v>
      </c>
      <c r="O243" s="38">
        <f t="shared" si="61"/>
        <v>1.0759939157147544</v>
      </c>
      <c r="P243" s="33">
        <v>3545664</v>
      </c>
      <c r="Q243" s="33">
        <v>1050012</v>
      </c>
      <c r="R243" s="33">
        <v>1050012</v>
      </c>
      <c r="S243" s="33">
        <v>1772832</v>
      </c>
      <c r="T243" s="38">
        <f t="shared" si="62"/>
        <v>1.6883921326613409</v>
      </c>
      <c r="U243" s="38">
        <f t="shared" si="63"/>
        <v>-0.45055199815887803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1413521</v>
      </c>
      <c r="E245" s="33">
        <v>1413521</v>
      </c>
      <c r="F245" s="33">
        <v>588968</v>
      </c>
      <c r="G245" s="38">
        <f t="shared" si="56"/>
        <v>0.41666731516546268</v>
      </c>
      <c r="H245" s="33">
        <v>470478</v>
      </c>
      <c r="I245" s="38">
        <f t="shared" si="57"/>
        <v>0.33284118170158067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1059446</v>
      </c>
      <c r="O245" s="38">
        <f t="shared" si="61"/>
        <v>0.74950849686704335</v>
      </c>
      <c r="P245" s="33">
        <v>0</v>
      </c>
      <c r="Q245" s="33">
        <v>1334209</v>
      </c>
      <c r="R245" s="33">
        <v>1334209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5074633</v>
      </c>
      <c r="E247" s="34">
        <f>SUM(E241:E246)</f>
        <v>5074633</v>
      </c>
      <c r="F247" s="34">
        <f>SUM(F241:F246)</f>
        <v>2539484</v>
      </c>
      <c r="G247" s="39">
        <f t="shared" si="56"/>
        <v>0.50042712448368187</v>
      </c>
      <c r="H247" s="34">
        <f>SUM(H241:H246)</f>
        <v>2431017</v>
      </c>
      <c r="I247" s="39">
        <f t="shared" si="57"/>
        <v>0.47905277090973869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4970501</v>
      </c>
      <c r="O247" s="39">
        <f t="shared" si="61"/>
        <v>0.97947989539342062</v>
      </c>
      <c r="P247" s="34">
        <f>SUM(P241:P246)</f>
        <v>3551346</v>
      </c>
      <c r="Q247" s="34">
        <f>SUM(Q241:Q246)</f>
        <v>2384221</v>
      </c>
      <c r="R247" s="34">
        <f>SUM(R241:R246)</f>
        <v>2384221</v>
      </c>
      <c r="S247" s="34">
        <f>SUM(S241:S246)</f>
        <v>1773518</v>
      </c>
      <c r="T247" s="39">
        <f t="shared" si="62"/>
        <v>0.7438563790856636</v>
      </c>
      <c r="U247" s="39">
        <f t="shared" si="63"/>
        <v>-0.31546602330496665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0</v>
      </c>
      <c r="O254" s="39">
        <f t="shared" si="61"/>
        <v>0</v>
      </c>
      <c r="P254" s="34">
        <f>SUM(P248:P253)</f>
        <v>0</v>
      </c>
      <c r="Q254" s="34">
        <f>SUM(Q248:Q253)</f>
        <v>0</v>
      </c>
      <c r="R254" s="34">
        <f>SUM(R248:R253)</f>
        <v>0</v>
      </c>
      <c r="S254" s="34">
        <f>SUM(S248:S253)</f>
        <v>0</v>
      </c>
      <c r="T254" s="39">
        <f t="shared" si="62"/>
        <v>0</v>
      </c>
      <c r="U254" s="39">
        <f t="shared" si="63"/>
        <v>0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0</v>
      </c>
      <c r="E255" s="33">
        <v>0</v>
      </c>
      <c r="F255" s="33">
        <v>0</v>
      </c>
      <c r="G255" s="38">
        <f t="shared" si="56"/>
        <v>0</v>
      </c>
      <c r="H255" s="33">
        <v>31000</v>
      </c>
      <c r="I255" s="38">
        <f t="shared" si="57"/>
        <v>0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31000</v>
      </c>
      <c r="O255" s="38">
        <f t="shared" si="61"/>
        <v>0</v>
      </c>
      <c r="P255" s="33">
        <v>0</v>
      </c>
      <c r="Q255" s="33">
        <v>0</v>
      </c>
      <c r="R255" s="33">
        <v>0</v>
      </c>
      <c r="S255" s="33">
        <v>0</v>
      </c>
      <c r="T255" s="38">
        <f t="shared" si="62"/>
        <v>0</v>
      </c>
      <c r="U255" s="38">
        <f t="shared" si="63"/>
        <v>0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101593</v>
      </c>
      <c r="G256" s="38">
        <f t="shared" si="56"/>
        <v>0</v>
      </c>
      <c r="H256" s="33">
        <v>63587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165180</v>
      </c>
      <c r="O256" s="38">
        <f t="shared" si="61"/>
        <v>0</v>
      </c>
      <c r="P256" s="33">
        <v>214580</v>
      </c>
      <c r="Q256" s="33">
        <v>0</v>
      </c>
      <c r="R256" s="33">
        <v>0</v>
      </c>
      <c r="S256" s="33">
        <v>97606</v>
      </c>
      <c r="T256" s="38">
        <f t="shared" si="62"/>
        <v>0</v>
      </c>
      <c r="U256" s="38">
        <f t="shared" si="63"/>
        <v>-0.7036676297884239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0</v>
      </c>
      <c r="E259" s="34">
        <f>SUM(E255:E258)</f>
        <v>0</v>
      </c>
      <c r="F259" s="34">
        <f>SUM(F255:F258)</f>
        <v>101593</v>
      </c>
      <c r="G259" s="39">
        <f t="shared" si="56"/>
        <v>0</v>
      </c>
      <c r="H259" s="34">
        <f>SUM(H255:H258)</f>
        <v>94587</v>
      </c>
      <c r="I259" s="39">
        <f t="shared" si="57"/>
        <v>0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196180</v>
      </c>
      <c r="O259" s="39">
        <f t="shared" si="61"/>
        <v>0</v>
      </c>
      <c r="P259" s="34">
        <f>SUM(P255:P258)</f>
        <v>214580</v>
      </c>
      <c r="Q259" s="34">
        <f>SUM(Q255:Q258)</f>
        <v>0</v>
      </c>
      <c r="R259" s="34">
        <f>SUM(R255:R258)</f>
        <v>0</v>
      </c>
      <c r="S259" s="34">
        <f>SUM(S255:S258)</f>
        <v>97606</v>
      </c>
      <c r="T259" s="39">
        <f t="shared" si="62"/>
        <v>0</v>
      </c>
      <c r="U259" s="39">
        <f t="shared" si="63"/>
        <v>-0.55919936620374688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8802741</v>
      </c>
      <c r="E260" s="34">
        <f>SUM(E234:E239,E241:E246,E248:E253,E255:E258)</f>
        <v>8802741</v>
      </c>
      <c r="F260" s="34">
        <f>SUM(F234:F239,F241:F246,F248:F253,F255:F258)</f>
        <v>5372332</v>
      </c>
      <c r="G260" s="39">
        <f t="shared" si="56"/>
        <v>0.610302177469495</v>
      </c>
      <c r="H260" s="34">
        <f>SUM(H234:H239,H241:H246,H248:H253,H255:H258)</f>
        <v>5119935</v>
      </c>
      <c r="I260" s="39">
        <f t="shared" si="57"/>
        <v>0.58162963104333065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10492267</v>
      </c>
      <c r="O260" s="39">
        <f t="shared" si="61"/>
        <v>1.1919318085128257</v>
      </c>
      <c r="P260" s="34">
        <f>SUM(P234:P239,P241:P246,P248:P253,P255:P258)</f>
        <v>8737178</v>
      </c>
      <c r="Q260" s="34">
        <f>SUM(Q234:Q239,Q241:Q246,Q248:Q253,Q255:Q258)</f>
        <v>5965497</v>
      </c>
      <c r="R260" s="34">
        <f>SUM(R234:R239,R241:R246,R248:R253,R255:R258)</f>
        <v>5965497</v>
      </c>
      <c r="S260" s="34">
        <f>SUM(S234:S239,S241:S246,S248:S253,S255:S258)</f>
        <v>4148040</v>
      </c>
      <c r="T260" s="39">
        <f t="shared" si="62"/>
        <v>0.69533854429899133</v>
      </c>
      <c r="U260" s="39">
        <f t="shared" si="63"/>
        <v>-0.41400587237664155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0</v>
      </c>
      <c r="O263" s="38">
        <f t="shared" ref="O263:O299" si="69">IF(($D263     =0),0,($N263     /$D263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5043808</v>
      </c>
      <c r="E266" s="33">
        <v>5043808</v>
      </c>
      <c r="F266" s="33">
        <v>2528185</v>
      </c>
      <c r="G266" s="38">
        <f t="shared" si="64"/>
        <v>0.50124528927350132</v>
      </c>
      <c r="H266" s="33">
        <v>1965713</v>
      </c>
      <c r="I266" s="38">
        <f t="shared" si="65"/>
        <v>0.38972795950995753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4493898</v>
      </c>
      <c r="O266" s="38">
        <f t="shared" si="69"/>
        <v>0.89097324878345885</v>
      </c>
      <c r="P266" s="33">
        <v>4542538</v>
      </c>
      <c r="Q266" s="33">
        <v>5897139</v>
      </c>
      <c r="R266" s="33">
        <v>5897139</v>
      </c>
      <c r="S266" s="33">
        <v>1843497</v>
      </c>
      <c r="T266" s="38">
        <f t="shared" si="70"/>
        <v>0.31260870737488128</v>
      </c>
      <c r="U266" s="38">
        <f t="shared" si="71"/>
        <v>-0.56726548022273016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5043808</v>
      </c>
      <c r="E267" s="34">
        <f>SUM(E263:E266)</f>
        <v>5043808</v>
      </c>
      <c r="F267" s="34">
        <f>SUM(F263:F266)</f>
        <v>2528185</v>
      </c>
      <c r="G267" s="39">
        <f t="shared" si="64"/>
        <v>0.50124528927350132</v>
      </c>
      <c r="H267" s="34">
        <f>SUM(H263:H266)</f>
        <v>1965713</v>
      </c>
      <c r="I267" s="39">
        <f t="shared" si="65"/>
        <v>0.38972795950995753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4493898</v>
      </c>
      <c r="O267" s="39">
        <f t="shared" si="69"/>
        <v>0.89097324878345885</v>
      </c>
      <c r="P267" s="34">
        <f>SUM(P263:P266)</f>
        <v>4542538</v>
      </c>
      <c r="Q267" s="34">
        <f>SUM(Q263:Q266)</f>
        <v>5897139</v>
      </c>
      <c r="R267" s="34">
        <f>SUM(R263:R266)</f>
        <v>5897139</v>
      </c>
      <c r="S267" s="34">
        <f>SUM(S263:S266)</f>
        <v>1843497</v>
      </c>
      <c r="T267" s="39">
        <f t="shared" si="70"/>
        <v>0.31260870737488128</v>
      </c>
      <c r="U267" s="39">
        <f t="shared" si="71"/>
        <v>-0.56726548022273016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500000</v>
      </c>
      <c r="E274" s="33">
        <v>500000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500000</v>
      </c>
      <c r="E275" s="34">
        <f>SUM(E268:E274)</f>
        <v>500000</v>
      </c>
      <c r="F275" s="34">
        <f>SUM(F268:F274)</f>
        <v>0</v>
      </c>
      <c r="G275" s="39">
        <f t="shared" si="64"/>
        <v>0</v>
      </c>
      <c r="H275" s="34">
        <f>SUM(H268:H274)</f>
        <v>0</v>
      </c>
      <c r="I275" s="39">
        <f t="shared" si="65"/>
        <v>0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0</v>
      </c>
      <c r="O275" s="39">
        <f t="shared" si="69"/>
        <v>0</v>
      </c>
      <c r="P275" s="34">
        <f>SUM(P268:P274)</f>
        <v>0</v>
      </c>
      <c r="Q275" s="34">
        <f>SUM(Q268:Q274)</f>
        <v>0</v>
      </c>
      <c r="R275" s="34">
        <f>SUM(R268:R274)</f>
        <v>0</v>
      </c>
      <c r="S275" s="34">
        <f>SUM(S268:S274)</f>
        <v>0</v>
      </c>
      <c r="T275" s="39">
        <f t="shared" si="70"/>
        <v>0</v>
      </c>
      <c r="U275" s="39">
        <f t="shared" si="71"/>
        <v>0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54516</v>
      </c>
      <c r="E278" s="33">
        <v>54516</v>
      </c>
      <c r="F278" s="33">
        <v>15136</v>
      </c>
      <c r="G278" s="38">
        <f t="shared" si="64"/>
        <v>0.27764326069410816</v>
      </c>
      <c r="H278" s="33">
        <v>17920</v>
      </c>
      <c r="I278" s="38">
        <f t="shared" si="65"/>
        <v>0.32871083718541344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33056</v>
      </c>
      <c r="O278" s="38">
        <f t="shared" si="69"/>
        <v>0.60635409787952166</v>
      </c>
      <c r="P278" s="33">
        <v>25920</v>
      </c>
      <c r="Q278" s="33">
        <v>51674</v>
      </c>
      <c r="R278" s="33">
        <v>51674</v>
      </c>
      <c r="S278" s="33">
        <v>17771</v>
      </c>
      <c r="T278" s="38">
        <f t="shared" si="70"/>
        <v>0.34390602624143668</v>
      </c>
      <c r="U278" s="38">
        <f t="shared" si="71"/>
        <v>-0.30864197530864201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9600</v>
      </c>
      <c r="E279" s="33">
        <v>9600</v>
      </c>
      <c r="F279" s="33">
        <v>800</v>
      </c>
      <c r="G279" s="38">
        <f t="shared" si="64"/>
        <v>8.3333333333333329E-2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800</v>
      </c>
      <c r="O279" s="38">
        <f t="shared" si="69"/>
        <v>8.3333333333333329E-2</v>
      </c>
      <c r="P279" s="33">
        <v>4740</v>
      </c>
      <c r="Q279" s="33">
        <v>9480</v>
      </c>
      <c r="R279" s="33">
        <v>9480</v>
      </c>
      <c r="S279" s="33">
        <v>2370</v>
      </c>
      <c r="T279" s="38">
        <f t="shared" si="70"/>
        <v>0.25</v>
      </c>
      <c r="U279" s="38">
        <f t="shared" si="71"/>
        <v>-1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34700</v>
      </c>
      <c r="E282" s="33">
        <v>34700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-1144</v>
      </c>
      <c r="Q282" s="33">
        <v>33200</v>
      </c>
      <c r="R282" s="33">
        <v>33200</v>
      </c>
      <c r="S282" s="33">
        <v>-1144</v>
      </c>
      <c r="T282" s="38">
        <f t="shared" si="70"/>
        <v>-3.4457831325301204E-2</v>
      </c>
      <c r="U282" s="38">
        <f t="shared" si="71"/>
        <v>-1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2</v>
      </c>
      <c r="E283" s="33">
        <v>2</v>
      </c>
      <c r="F283" s="33">
        <v>331394</v>
      </c>
      <c r="G283" s="38">
        <f t="shared" si="64"/>
        <v>165697</v>
      </c>
      <c r="H283" s="33">
        <v>432411</v>
      </c>
      <c r="I283" s="38">
        <f t="shared" si="65"/>
        <v>216205.5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763805</v>
      </c>
      <c r="O283" s="38">
        <f t="shared" si="69"/>
        <v>381902.5</v>
      </c>
      <c r="P283" s="33">
        <v>0</v>
      </c>
      <c r="Q283" s="33">
        <v>2</v>
      </c>
      <c r="R283" s="33">
        <v>2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98818</v>
      </c>
      <c r="E285" s="34">
        <f>SUM(E276:E284)</f>
        <v>98818</v>
      </c>
      <c r="F285" s="34">
        <f>SUM(F276:F284)</f>
        <v>347330</v>
      </c>
      <c r="G285" s="39">
        <f t="shared" si="64"/>
        <v>3.5148454734967314</v>
      </c>
      <c r="H285" s="34">
        <f>SUM(H276:H284)</f>
        <v>450331</v>
      </c>
      <c r="I285" s="39">
        <f t="shared" si="65"/>
        <v>4.5571758181707782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797661</v>
      </c>
      <c r="O285" s="39">
        <f t="shared" si="69"/>
        <v>8.0720212916675091</v>
      </c>
      <c r="P285" s="34">
        <f>SUM(P276:P284)</f>
        <v>29516</v>
      </c>
      <c r="Q285" s="34">
        <f>SUM(Q276:Q284)</f>
        <v>94356</v>
      </c>
      <c r="R285" s="34">
        <f>SUM(R276:R284)</f>
        <v>94356</v>
      </c>
      <c r="S285" s="34">
        <f>SUM(S276:S284)</f>
        <v>18997</v>
      </c>
      <c r="T285" s="39">
        <f t="shared" si="70"/>
        <v>0.20133324854805207</v>
      </c>
      <c r="U285" s="39">
        <f t="shared" si="71"/>
        <v>14.257182545060306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-2008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-2008</v>
      </c>
      <c r="O286" s="38">
        <f t="shared" si="69"/>
        <v>0</v>
      </c>
      <c r="P286" s="33">
        <v>619274</v>
      </c>
      <c r="Q286" s="33">
        <v>0</v>
      </c>
      <c r="R286" s="33">
        <v>0</v>
      </c>
      <c r="S286" s="33">
        <v>619274</v>
      </c>
      <c r="T286" s="38">
        <f t="shared" si="70"/>
        <v>0</v>
      </c>
      <c r="U286" s="38">
        <f t="shared" si="71"/>
        <v>-1.00324250654799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64105</v>
      </c>
      <c r="Q290" s="33">
        <v>650000</v>
      </c>
      <c r="R290" s="33">
        <v>650000</v>
      </c>
      <c r="S290" s="33">
        <v>64105</v>
      </c>
      <c r="T290" s="38">
        <f t="shared" si="70"/>
        <v>9.8623076923076924E-2</v>
      </c>
      <c r="U290" s="38">
        <f t="shared" si="71"/>
        <v>-1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-2008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-2008</v>
      </c>
      <c r="O292" s="39">
        <f t="shared" si="69"/>
        <v>0</v>
      </c>
      <c r="P292" s="34">
        <f>SUM(P286:P291)</f>
        <v>683379</v>
      </c>
      <c r="Q292" s="34">
        <f>SUM(Q286:Q291)</f>
        <v>650000</v>
      </c>
      <c r="R292" s="34">
        <f>SUM(R286:R291)</f>
        <v>650000</v>
      </c>
      <c r="S292" s="34">
        <f>SUM(S286:S291)</f>
        <v>683379</v>
      </c>
      <c r="T292" s="39">
        <f t="shared" si="70"/>
        <v>1.0513523076923077</v>
      </c>
      <c r="U292" s="39">
        <f t="shared" si="71"/>
        <v>-1.002938340218239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12401000</v>
      </c>
      <c r="E293" s="33">
        <v>12401000</v>
      </c>
      <c r="F293" s="33">
        <v>3010481</v>
      </c>
      <c r="G293" s="38">
        <f t="shared" si="64"/>
        <v>0.24276114829449238</v>
      </c>
      <c r="H293" s="33">
        <v>3043128</v>
      </c>
      <c r="I293" s="38">
        <f t="shared" si="65"/>
        <v>0.24539375856785742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6053609</v>
      </c>
      <c r="O293" s="38">
        <f t="shared" si="69"/>
        <v>0.4881549068623498</v>
      </c>
      <c r="P293" s="33">
        <v>6097428</v>
      </c>
      <c r="Q293" s="33">
        <v>11601000</v>
      </c>
      <c r="R293" s="33">
        <v>11601000</v>
      </c>
      <c r="S293" s="33">
        <v>3068522</v>
      </c>
      <c r="T293" s="38">
        <f t="shared" si="70"/>
        <v>0.26450495646926991</v>
      </c>
      <c r="U293" s="38">
        <f t="shared" si="71"/>
        <v>-0.50091612397883178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12401000</v>
      </c>
      <c r="E298" s="34">
        <f>SUM(E293:E297)</f>
        <v>12401000</v>
      </c>
      <c r="F298" s="34">
        <f>SUM(F293:F297)</f>
        <v>3010481</v>
      </c>
      <c r="G298" s="39">
        <f t="shared" si="64"/>
        <v>0.24276114829449238</v>
      </c>
      <c r="H298" s="34">
        <f>SUM(H293:H297)</f>
        <v>3043128</v>
      </c>
      <c r="I298" s="39">
        <f t="shared" si="65"/>
        <v>0.24539375856785742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6053609</v>
      </c>
      <c r="O298" s="39">
        <f t="shared" si="69"/>
        <v>0.4881549068623498</v>
      </c>
      <c r="P298" s="34">
        <f>SUM(P293:P297)</f>
        <v>6097428</v>
      </c>
      <c r="Q298" s="34">
        <f>SUM(Q293:Q297)</f>
        <v>11601000</v>
      </c>
      <c r="R298" s="34">
        <f>SUM(R293:R297)</f>
        <v>11601000</v>
      </c>
      <c r="S298" s="34">
        <f>SUM(S293:S297)</f>
        <v>3068522</v>
      </c>
      <c r="T298" s="39">
        <f t="shared" si="70"/>
        <v>0.26450495646926991</v>
      </c>
      <c r="U298" s="39">
        <f t="shared" si="71"/>
        <v>-0.50091612397883178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18043626</v>
      </c>
      <c r="E299" s="34">
        <f>SUM(E263:E266,E268:E274,E276:E284,E286:E291,E293:E297)</f>
        <v>18043626</v>
      </c>
      <c r="F299" s="34">
        <f>SUM(F263:F266,F268:F274,F276:F284,F286:F291,F293:F297)</f>
        <v>5885996</v>
      </c>
      <c r="G299" s="39">
        <f t="shared" si="64"/>
        <v>0.32620915552117963</v>
      </c>
      <c r="H299" s="34">
        <f>SUM(H263:H266,H268:H274,H276:H284,H286:H291,H293:H297)</f>
        <v>5457164</v>
      </c>
      <c r="I299" s="39">
        <f t="shared" si="65"/>
        <v>0.30244275734821813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11343160</v>
      </c>
      <c r="O299" s="39">
        <f t="shared" si="69"/>
        <v>0.62865191286939781</v>
      </c>
      <c r="P299" s="34">
        <f>SUM(P263:P266,P268:P274,P276:P284,P286:P291,P293:P297)</f>
        <v>11352861</v>
      </c>
      <c r="Q299" s="34">
        <f>SUM(Q263:Q266,Q268:Q274,Q276:Q284,Q286:Q291,Q293:Q297)</f>
        <v>18242495</v>
      </c>
      <c r="R299" s="34">
        <f>SUM(R263:R266,R268:R274,R276:R284,R286:R291,R293:R297)</f>
        <v>18242495</v>
      </c>
      <c r="S299" s="34">
        <f>SUM(S263:S266,S268:S274,S276:S284,S286:S291,S293:S297)</f>
        <v>5614395</v>
      </c>
      <c r="T299" s="39">
        <f t="shared" si="70"/>
        <v>0.30776464513214885</v>
      </c>
      <c r="U299" s="39">
        <f t="shared" si="71"/>
        <v>-0.51931376593089618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741893193</v>
      </c>
      <c r="E302" s="33">
        <v>768208509</v>
      </c>
      <c r="F302" s="33">
        <v>189944781</v>
      </c>
      <c r="G302" s="38">
        <f t="shared" ref="G302:G339" si="72">IF(($D302     =0),0,($F302     /$D302     ))</f>
        <v>0.2560271246483859</v>
      </c>
      <c r="H302" s="33">
        <v>183339571</v>
      </c>
      <c r="I302" s="38">
        <f t="shared" ref="I302:I339" si="73">IF(($D302     =0),0,($H302     /$D302     ))</f>
        <v>0.24712394281261454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373284352</v>
      </c>
      <c r="O302" s="38">
        <f t="shared" ref="O302:O339" si="77">IF(($D302     =0),0,($N302     /$D302     ))</f>
        <v>0.50315106746100047</v>
      </c>
      <c r="P302" s="33">
        <v>312215053</v>
      </c>
      <c r="Q302" s="33">
        <v>701251352</v>
      </c>
      <c r="R302" s="33">
        <v>701251352</v>
      </c>
      <c r="S302" s="33">
        <v>168387707</v>
      </c>
      <c r="T302" s="38">
        <f t="shared" ref="T302:T339" si="78">IF(($Q302     =0),0,($S302     /$Q302     ))</f>
        <v>0.24012460941394378</v>
      </c>
      <c r="U302" s="38">
        <f t="shared" ref="U302:U339" si="79">IF(($P302     =0),0,(($H302     /$P302     )-1))</f>
        <v>-0.41277792586124928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741893193</v>
      </c>
      <c r="E303" s="34">
        <f>E302</f>
        <v>768208509</v>
      </c>
      <c r="F303" s="34">
        <f>F302</f>
        <v>189944781</v>
      </c>
      <c r="G303" s="39">
        <f t="shared" si="72"/>
        <v>0.2560271246483859</v>
      </c>
      <c r="H303" s="34">
        <f>H302</f>
        <v>183339571</v>
      </c>
      <c r="I303" s="39">
        <f t="shared" si="73"/>
        <v>0.24712394281261454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373284352</v>
      </c>
      <c r="O303" s="39">
        <f t="shared" si="77"/>
        <v>0.50315106746100047</v>
      </c>
      <c r="P303" s="34">
        <f>P302</f>
        <v>312215053</v>
      </c>
      <c r="Q303" s="34">
        <f>Q302</f>
        <v>701251352</v>
      </c>
      <c r="R303" s="34">
        <f>R302</f>
        <v>701251352</v>
      </c>
      <c r="S303" s="34">
        <f>S302</f>
        <v>168387707</v>
      </c>
      <c r="T303" s="39">
        <f t="shared" si="78"/>
        <v>0.24012460941394378</v>
      </c>
      <c r="U303" s="39">
        <f t="shared" si="79"/>
        <v>-0.41277792586124928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43092679</v>
      </c>
      <c r="E304" s="33">
        <v>43092679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32400</v>
      </c>
      <c r="Q304" s="33">
        <v>14169200</v>
      </c>
      <c r="R304" s="33">
        <v>14169200</v>
      </c>
      <c r="S304" s="33">
        <v>0</v>
      </c>
      <c r="T304" s="38">
        <f t="shared" si="78"/>
        <v>0</v>
      </c>
      <c r="U304" s="38">
        <f t="shared" si="79"/>
        <v>-1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19729228</v>
      </c>
      <c r="E305" s="33">
        <v>19729228</v>
      </c>
      <c r="F305" s="33">
        <v>0</v>
      </c>
      <c r="G305" s="38">
        <f t="shared" si="72"/>
        <v>0</v>
      </c>
      <c r="H305" s="33">
        <v>11510</v>
      </c>
      <c r="I305" s="38">
        <f t="shared" si="73"/>
        <v>5.8339839754500272E-4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11510</v>
      </c>
      <c r="O305" s="38">
        <f t="shared" si="77"/>
        <v>5.8339839754500272E-4</v>
      </c>
      <c r="P305" s="33">
        <v>0</v>
      </c>
      <c r="Q305" s="33">
        <v>13000000</v>
      </c>
      <c r="R305" s="33">
        <v>13000000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1421000</v>
      </c>
      <c r="E306" s="33">
        <v>1721013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5048000</v>
      </c>
      <c r="R306" s="33">
        <v>5048000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5525784</v>
      </c>
      <c r="E307" s="33">
        <v>25500161</v>
      </c>
      <c r="F307" s="33">
        <v>696190</v>
      </c>
      <c r="G307" s="38">
        <f t="shared" si="72"/>
        <v>0.12598936187154619</v>
      </c>
      <c r="H307" s="33">
        <v>3809644</v>
      </c>
      <c r="I307" s="38">
        <f t="shared" si="73"/>
        <v>0.68943049529261369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4505834</v>
      </c>
      <c r="O307" s="38">
        <f t="shared" si="77"/>
        <v>0.81541985716415988</v>
      </c>
      <c r="P307" s="33">
        <v>1570160</v>
      </c>
      <c r="Q307" s="33">
        <v>14176243</v>
      </c>
      <c r="R307" s="33">
        <v>14176243</v>
      </c>
      <c r="S307" s="33">
        <v>754702</v>
      </c>
      <c r="T307" s="38">
        <f t="shared" si="78"/>
        <v>5.3237095329136216E-2</v>
      </c>
      <c r="U307" s="38">
        <f t="shared" si="79"/>
        <v>1.4262775768074589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27007837</v>
      </c>
      <c r="E308" s="33">
        <v>26854099</v>
      </c>
      <c r="F308" s="33">
        <v>108662</v>
      </c>
      <c r="G308" s="38">
        <f t="shared" si="72"/>
        <v>4.0233507037235154E-3</v>
      </c>
      <c r="H308" s="33">
        <v>128233</v>
      </c>
      <c r="I308" s="38">
        <f t="shared" si="73"/>
        <v>4.7479922216651415E-3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236895</v>
      </c>
      <c r="O308" s="38">
        <f t="shared" si="77"/>
        <v>8.771342925388656E-3</v>
      </c>
      <c r="P308" s="33">
        <v>87414</v>
      </c>
      <c r="Q308" s="33">
        <v>2419883</v>
      </c>
      <c r="R308" s="33">
        <v>2419883</v>
      </c>
      <c r="S308" s="33">
        <v>43707</v>
      </c>
      <c r="T308" s="38">
        <f t="shared" si="78"/>
        <v>1.8061617028591877E-2</v>
      </c>
      <c r="U308" s="38">
        <f t="shared" si="79"/>
        <v>0.46696181389708746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96776528</v>
      </c>
      <c r="E310" s="34">
        <f>SUM(E304:E309)</f>
        <v>116897180</v>
      </c>
      <c r="F310" s="34">
        <f>SUM(F304:F309)</f>
        <v>804852</v>
      </c>
      <c r="G310" s="39">
        <f t="shared" si="72"/>
        <v>8.3166033813488333E-3</v>
      </c>
      <c r="H310" s="34">
        <f>SUM(H304:H309)</f>
        <v>3949387</v>
      </c>
      <c r="I310" s="39">
        <f t="shared" si="73"/>
        <v>4.0809347903036981E-2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4754239</v>
      </c>
      <c r="O310" s="39">
        <f t="shared" si="77"/>
        <v>4.9125951284385815E-2</v>
      </c>
      <c r="P310" s="34">
        <f>SUM(P304:P309)</f>
        <v>1689974</v>
      </c>
      <c r="Q310" s="34">
        <f>SUM(Q304:Q309)</f>
        <v>48813326</v>
      </c>
      <c r="R310" s="34">
        <f>SUM(R304:R309)</f>
        <v>48813326</v>
      </c>
      <c r="S310" s="34">
        <f>SUM(S304:S309)</f>
        <v>798409</v>
      </c>
      <c r="T310" s="39">
        <f t="shared" si="78"/>
        <v>1.6356373667305524E-2</v>
      </c>
      <c r="U310" s="39">
        <f t="shared" si="79"/>
        <v>1.3369513377128879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23884292</v>
      </c>
      <c r="E311" s="33">
        <v>29210038</v>
      </c>
      <c r="F311" s="33">
        <v>26089</v>
      </c>
      <c r="G311" s="38">
        <f t="shared" si="72"/>
        <v>1.0923078649348282E-3</v>
      </c>
      <c r="H311" s="33">
        <v>40637</v>
      </c>
      <c r="I311" s="38">
        <f t="shared" si="73"/>
        <v>1.7014111199109439E-3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66726</v>
      </c>
      <c r="O311" s="38">
        <f t="shared" si="77"/>
        <v>2.7937189848457724E-3</v>
      </c>
      <c r="P311" s="33">
        <v>0</v>
      </c>
      <c r="Q311" s="33">
        <v>513735</v>
      </c>
      <c r="R311" s="33">
        <v>513735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16842089</v>
      </c>
      <c r="E312" s="33">
        <v>22416089</v>
      </c>
      <c r="F312" s="33">
        <v>3231699</v>
      </c>
      <c r="G312" s="38">
        <f t="shared" si="72"/>
        <v>0.19188231341135889</v>
      </c>
      <c r="H312" s="33">
        <v>3177013</v>
      </c>
      <c r="I312" s="38">
        <f t="shared" si="73"/>
        <v>0.18863532902598959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6408712</v>
      </c>
      <c r="O312" s="38">
        <f t="shared" si="77"/>
        <v>0.38051764243734848</v>
      </c>
      <c r="P312" s="33">
        <v>14071545</v>
      </c>
      <c r="Q312" s="33">
        <v>107160897</v>
      </c>
      <c r="R312" s="33">
        <v>107160897</v>
      </c>
      <c r="S312" s="33">
        <v>4136605</v>
      </c>
      <c r="T312" s="38">
        <f t="shared" si="78"/>
        <v>3.8601813868728629E-2</v>
      </c>
      <c r="U312" s="38">
        <f t="shared" si="79"/>
        <v>-0.77422429448934005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7954764</v>
      </c>
      <c r="E313" s="33">
        <v>7954764</v>
      </c>
      <c r="F313" s="33">
        <v>1959220</v>
      </c>
      <c r="G313" s="38">
        <f t="shared" si="72"/>
        <v>0.24629517607310539</v>
      </c>
      <c r="H313" s="33">
        <v>2017427</v>
      </c>
      <c r="I313" s="38">
        <f t="shared" si="73"/>
        <v>0.2536124264654489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3976647</v>
      </c>
      <c r="O313" s="38">
        <f t="shared" si="77"/>
        <v>0.49990760253855426</v>
      </c>
      <c r="P313" s="33">
        <v>8136065</v>
      </c>
      <c r="Q313" s="33">
        <v>20669883</v>
      </c>
      <c r="R313" s="33">
        <v>20669883</v>
      </c>
      <c r="S313" s="33">
        <v>6357964</v>
      </c>
      <c r="T313" s="38">
        <f t="shared" si="78"/>
        <v>0.30759554855728988</v>
      </c>
      <c r="U313" s="38">
        <f t="shared" si="79"/>
        <v>-0.7520389770730691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21492800</v>
      </c>
      <c r="E314" s="33">
        <v>21492800</v>
      </c>
      <c r="F314" s="33">
        <v>7359870</v>
      </c>
      <c r="G314" s="38">
        <f t="shared" si="72"/>
        <v>0.34243421052631579</v>
      </c>
      <c r="H314" s="33">
        <v>6122945</v>
      </c>
      <c r="I314" s="38">
        <f t="shared" si="73"/>
        <v>0.28488354239559294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13482815</v>
      </c>
      <c r="O314" s="38">
        <f t="shared" si="77"/>
        <v>0.62731775292190872</v>
      </c>
      <c r="P314" s="33">
        <v>17092464</v>
      </c>
      <c r="Q314" s="33">
        <v>81674948</v>
      </c>
      <c r="R314" s="33">
        <v>81674948</v>
      </c>
      <c r="S314" s="33">
        <v>8412504</v>
      </c>
      <c r="T314" s="38">
        <f t="shared" si="78"/>
        <v>0.10299980846023923</v>
      </c>
      <c r="U314" s="38">
        <f t="shared" si="79"/>
        <v>-0.6417751706249023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2165293</v>
      </c>
      <c r="E315" s="33">
        <v>6069394</v>
      </c>
      <c r="F315" s="33">
        <v>47742</v>
      </c>
      <c r="G315" s="38">
        <f t="shared" si="72"/>
        <v>2.2048748137088146E-2</v>
      </c>
      <c r="H315" s="33">
        <v>118952</v>
      </c>
      <c r="I315" s="38">
        <f t="shared" si="73"/>
        <v>5.4935752343909114E-2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166694</v>
      </c>
      <c r="O315" s="38">
        <f t="shared" si="77"/>
        <v>7.6984500480997253E-2</v>
      </c>
      <c r="P315" s="33">
        <v>2476147</v>
      </c>
      <c r="Q315" s="33">
        <v>8701175</v>
      </c>
      <c r="R315" s="33">
        <v>8701175</v>
      </c>
      <c r="S315" s="33">
        <v>2441954</v>
      </c>
      <c r="T315" s="38">
        <f t="shared" si="78"/>
        <v>0.28064646441428887</v>
      </c>
      <c r="U315" s="38">
        <f t="shared" si="79"/>
        <v>-0.95196084885105769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72339238</v>
      </c>
      <c r="E317" s="34">
        <f>SUM(E311:E316)</f>
        <v>87143085</v>
      </c>
      <c r="F317" s="34">
        <f>SUM(F311:F316)</f>
        <v>12624620</v>
      </c>
      <c r="G317" s="39">
        <f t="shared" si="72"/>
        <v>0.17451967077673669</v>
      </c>
      <c r="H317" s="34">
        <f>SUM(H311:H316)</f>
        <v>11476974</v>
      </c>
      <c r="I317" s="39">
        <f t="shared" si="73"/>
        <v>0.15865489210710237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24101594</v>
      </c>
      <c r="O317" s="39">
        <f t="shared" si="77"/>
        <v>0.33317456288383906</v>
      </c>
      <c r="P317" s="34">
        <f>SUM(P311:P316)</f>
        <v>41776221</v>
      </c>
      <c r="Q317" s="34">
        <f>SUM(Q311:Q316)</f>
        <v>218720638</v>
      </c>
      <c r="R317" s="34">
        <f>SUM(R311:R316)</f>
        <v>218720638</v>
      </c>
      <c r="S317" s="34">
        <f>SUM(S311:S316)</f>
        <v>21349027</v>
      </c>
      <c r="T317" s="39">
        <f t="shared" si="78"/>
        <v>9.7608653647032612E-2</v>
      </c>
      <c r="U317" s="39">
        <f t="shared" si="79"/>
        <v>-0.725274959647499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15778560</v>
      </c>
      <c r="E318" s="33">
        <v>16553669</v>
      </c>
      <c r="F318" s="33">
        <v>512866</v>
      </c>
      <c r="G318" s="38">
        <f t="shared" si="72"/>
        <v>3.2503980084367647E-2</v>
      </c>
      <c r="H318" s="33">
        <v>456238</v>
      </c>
      <c r="I318" s="38">
        <f t="shared" si="73"/>
        <v>2.89150594224061E-2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969104</v>
      </c>
      <c r="O318" s="38">
        <f t="shared" si="77"/>
        <v>6.141903950677375E-2</v>
      </c>
      <c r="P318" s="33">
        <v>548706</v>
      </c>
      <c r="Q318" s="33">
        <v>17652000</v>
      </c>
      <c r="R318" s="33">
        <v>17652000</v>
      </c>
      <c r="S318" s="33">
        <v>548706</v>
      </c>
      <c r="T318" s="38">
        <f t="shared" si="78"/>
        <v>3.1084636301835486E-2</v>
      </c>
      <c r="U318" s="38">
        <f t="shared" si="79"/>
        <v>-0.16852011824182711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107845400</v>
      </c>
      <c r="E319" s="33">
        <v>100869872</v>
      </c>
      <c r="F319" s="33">
        <v>11244786</v>
      </c>
      <c r="G319" s="38">
        <f t="shared" si="72"/>
        <v>0.10426764609338925</v>
      </c>
      <c r="H319" s="33">
        <v>22248343</v>
      </c>
      <c r="I319" s="38">
        <f t="shared" si="73"/>
        <v>0.2062984883917163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33493129</v>
      </c>
      <c r="O319" s="38">
        <f t="shared" si="77"/>
        <v>0.31056613448510551</v>
      </c>
      <c r="P319" s="33">
        <v>43247048</v>
      </c>
      <c r="Q319" s="33">
        <v>90568400</v>
      </c>
      <c r="R319" s="33">
        <v>90568400</v>
      </c>
      <c r="S319" s="33">
        <v>25741732</v>
      </c>
      <c r="T319" s="38">
        <f t="shared" si="78"/>
        <v>0.28422421065183884</v>
      </c>
      <c r="U319" s="38">
        <f t="shared" si="79"/>
        <v>-0.48555233180308632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4927000</v>
      </c>
      <c r="E320" s="33">
        <v>4927000</v>
      </c>
      <c r="F320" s="33">
        <v>3672</v>
      </c>
      <c r="G320" s="38">
        <f t="shared" si="72"/>
        <v>7.4528110412015421E-4</v>
      </c>
      <c r="H320" s="33">
        <v>147942</v>
      </c>
      <c r="I320" s="38">
        <f t="shared" si="73"/>
        <v>3.0026791150801705E-2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151614</v>
      </c>
      <c r="O320" s="38">
        <f t="shared" si="77"/>
        <v>3.0772072254921859E-2</v>
      </c>
      <c r="P320" s="33">
        <v>26754</v>
      </c>
      <c r="Q320" s="33">
        <v>31064000</v>
      </c>
      <c r="R320" s="33">
        <v>31064000</v>
      </c>
      <c r="S320" s="33">
        <v>0</v>
      </c>
      <c r="T320" s="38">
        <f t="shared" si="78"/>
        <v>0</v>
      </c>
      <c r="U320" s="38">
        <f t="shared" si="79"/>
        <v>4.5297151827764068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5100000</v>
      </c>
      <c r="E321" s="33">
        <v>5376111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1862452</v>
      </c>
      <c r="Q321" s="33">
        <v>8300000</v>
      </c>
      <c r="R321" s="33">
        <v>8300000</v>
      </c>
      <c r="S321" s="33">
        <v>1862452</v>
      </c>
      <c r="T321" s="38">
        <f t="shared" si="78"/>
        <v>0.22439180722891566</v>
      </c>
      <c r="U321" s="38">
        <f t="shared" si="79"/>
        <v>-1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133650960</v>
      </c>
      <c r="E323" s="34">
        <f>SUM(E318:E322)</f>
        <v>127726652</v>
      </c>
      <c r="F323" s="34">
        <f>SUM(F318:F322)</f>
        <v>11761324</v>
      </c>
      <c r="G323" s="39">
        <f t="shared" si="72"/>
        <v>8.800029569559395E-2</v>
      </c>
      <c r="H323" s="34">
        <f>SUM(H318:H322)</f>
        <v>22852523</v>
      </c>
      <c r="I323" s="39">
        <f t="shared" si="73"/>
        <v>0.17098659822570672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34613847</v>
      </c>
      <c r="O323" s="39">
        <f t="shared" si="77"/>
        <v>0.2589868939213007</v>
      </c>
      <c r="P323" s="34">
        <f>SUM(P318:P322)</f>
        <v>45684960</v>
      </c>
      <c r="Q323" s="34">
        <f>SUM(Q318:Q322)</f>
        <v>147584400</v>
      </c>
      <c r="R323" s="34">
        <f>SUM(R318:R322)</f>
        <v>147584400</v>
      </c>
      <c r="S323" s="34">
        <f>SUM(S318:S322)</f>
        <v>28152890</v>
      </c>
      <c r="T323" s="39">
        <f t="shared" si="78"/>
        <v>0.19075789853128108</v>
      </c>
      <c r="U323" s="39">
        <f t="shared" si="79"/>
        <v>-0.49978016835299843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6100000</v>
      </c>
      <c r="E324" s="33">
        <v>6100000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200000</v>
      </c>
      <c r="R324" s="33">
        <v>200000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5320887</v>
      </c>
      <c r="E325" s="33">
        <v>8706524</v>
      </c>
      <c r="F325" s="33">
        <v>35374</v>
      </c>
      <c r="G325" s="38">
        <f t="shared" si="72"/>
        <v>6.6481396804705679E-3</v>
      </c>
      <c r="H325" s="33">
        <v>44254</v>
      </c>
      <c r="I325" s="38">
        <f t="shared" si="73"/>
        <v>8.3170343591209509E-3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79628</v>
      </c>
      <c r="O325" s="38">
        <f t="shared" si="77"/>
        <v>1.4965174039591519E-2</v>
      </c>
      <c r="P325" s="33">
        <v>69179</v>
      </c>
      <c r="Q325" s="33">
        <v>12707219</v>
      </c>
      <c r="R325" s="33">
        <v>12707219</v>
      </c>
      <c r="S325" s="33">
        <v>35600</v>
      </c>
      <c r="T325" s="38">
        <f t="shared" si="78"/>
        <v>2.8015571306357432E-3</v>
      </c>
      <c r="U325" s="38">
        <f t="shared" si="79"/>
        <v>-0.36029720001734633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17072889</v>
      </c>
      <c r="E326" s="33">
        <v>38805277</v>
      </c>
      <c r="F326" s="33">
        <v>7083853</v>
      </c>
      <c r="G326" s="38">
        <f t="shared" si="72"/>
        <v>0.41491823674364658</v>
      </c>
      <c r="H326" s="33">
        <v>5730846</v>
      </c>
      <c r="I326" s="38">
        <f t="shared" si="73"/>
        <v>0.33566937616709158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12814699</v>
      </c>
      <c r="O326" s="38">
        <f t="shared" si="77"/>
        <v>0.75058761291073817</v>
      </c>
      <c r="P326" s="33">
        <v>33872412</v>
      </c>
      <c r="Q326" s="33">
        <v>45740708</v>
      </c>
      <c r="R326" s="33">
        <v>45740708</v>
      </c>
      <c r="S326" s="33">
        <v>21387733</v>
      </c>
      <c r="T326" s="38">
        <f t="shared" si="78"/>
        <v>0.46758640028046788</v>
      </c>
      <c r="U326" s="38">
        <f t="shared" si="79"/>
        <v>-0.83081080851283928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105267428</v>
      </c>
      <c r="E327" s="33">
        <v>109050105</v>
      </c>
      <c r="F327" s="33">
        <v>296598</v>
      </c>
      <c r="G327" s="38">
        <f t="shared" si="72"/>
        <v>2.8175667025891428E-3</v>
      </c>
      <c r="H327" s="33">
        <v>3319315</v>
      </c>
      <c r="I327" s="38">
        <f t="shared" si="73"/>
        <v>3.1532213364232668E-2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3615913</v>
      </c>
      <c r="O327" s="38">
        <f t="shared" si="77"/>
        <v>3.4349780066821808E-2</v>
      </c>
      <c r="P327" s="33">
        <v>1029467</v>
      </c>
      <c r="Q327" s="33">
        <v>159264400</v>
      </c>
      <c r="R327" s="33">
        <v>159264400</v>
      </c>
      <c r="S327" s="33">
        <v>460335</v>
      </c>
      <c r="T327" s="38">
        <f t="shared" si="78"/>
        <v>2.8903822825439959E-3</v>
      </c>
      <c r="U327" s="38">
        <f t="shared" si="79"/>
        <v>2.2243044216084633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977443</v>
      </c>
      <c r="Q328" s="33">
        <v>4882160</v>
      </c>
      <c r="R328" s="33">
        <v>4882160</v>
      </c>
      <c r="S328" s="33">
        <v>512147</v>
      </c>
      <c r="T328" s="38">
        <f t="shared" si="78"/>
        <v>0.10490172382715847</v>
      </c>
      <c r="U328" s="38">
        <f t="shared" si="79"/>
        <v>-1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11248418</v>
      </c>
      <c r="E329" s="33">
        <v>11248418</v>
      </c>
      <c r="F329" s="33">
        <v>176050</v>
      </c>
      <c r="G329" s="38">
        <f t="shared" si="72"/>
        <v>1.5651089779913939E-2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176050</v>
      </c>
      <c r="O329" s="38">
        <f t="shared" si="77"/>
        <v>1.5651089779913939E-2</v>
      </c>
      <c r="P329" s="33">
        <v>2839542</v>
      </c>
      <c r="Q329" s="33">
        <v>22436658</v>
      </c>
      <c r="R329" s="33">
        <v>22436658</v>
      </c>
      <c r="S329" s="33">
        <v>54630</v>
      </c>
      <c r="T329" s="38">
        <f t="shared" si="78"/>
        <v>2.4348546026774576E-3</v>
      </c>
      <c r="U329" s="38">
        <f t="shared" si="79"/>
        <v>-1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33844100</v>
      </c>
      <c r="E330" s="33">
        <v>33844100</v>
      </c>
      <c r="F330" s="33">
        <v>4571707</v>
      </c>
      <c r="G330" s="38">
        <f t="shared" si="72"/>
        <v>0.13508135834606327</v>
      </c>
      <c r="H330" s="33">
        <v>5977732</v>
      </c>
      <c r="I330" s="38">
        <f t="shared" si="73"/>
        <v>0.17662552704902776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10549439</v>
      </c>
      <c r="O330" s="38">
        <f t="shared" si="77"/>
        <v>0.311706885395091</v>
      </c>
      <c r="P330" s="33">
        <v>38363125</v>
      </c>
      <c r="Q330" s="33">
        <v>47976998</v>
      </c>
      <c r="R330" s="33">
        <v>47976998</v>
      </c>
      <c r="S330" s="33">
        <v>23867613</v>
      </c>
      <c r="T330" s="38">
        <f t="shared" si="78"/>
        <v>0.49748033422182858</v>
      </c>
      <c r="U330" s="38">
        <f t="shared" si="79"/>
        <v>-0.84418026425115267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178853722</v>
      </c>
      <c r="E332" s="34">
        <f>SUM(E324:E331)</f>
        <v>207754424</v>
      </c>
      <c r="F332" s="34">
        <f>SUM(F324:F331)</f>
        <v>12163582</v>
      </c>
      <c r="G332" s="39">
        <f t="shared" si="72"/>
        <v>6.8008548348800921E-2</v>
      </c>
      <c r="H332" s="34">
        <f>SUM(H324:H331)</f>
        <v>15072147</v>
      </c>
      <c r="I332" s="39">
        <f t="shared" si="73"/>
        <v>8.427080427210791E-2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27235729</v>
      </c>
      <c r="O332" s="39">
        <f t="shared" si="77"/>
        <v>0.15227935262090883</v>
      </c>
      <c r="P332" s="34">
        <f>SUM(P324:P331)</f>
        <v>77151168</v>
      </c>
      <c r="Q332" s="34">
        <f>SUM(Q324:Q331)</f>
        <v>293208143</v>
      </c>
      <c r="R332" s="34">
        <f>SUM(R324:R331)</f>
        <v>293208143</v>
      </c>
      <c r="S332" s="34">
        <f>SUM(S324:S331)</f>
        <v>46318058</v>
      </c>
      <c r="T332" s="39">
        <f t="shared" si="78"/>
        <v>0.15796988966981043</v>
      </c>
      <c r="U332" s="39">
        <f t="shared" si="79"/>
        <v>-0.80464136330379343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11868</v>
      </c>
      <c r="E333" s="33">
        <v>11868</v>
      </c>
      <c r="F333" s="33">
        <v>4548</v>
      </c>
      <c r="G333" s="38">
        <f t="shared" si="72"/>
        <v>0.3832153690596562</v>
      </c>
      <c r="H333" s="33">
        <v>4548</v>
      </c>
      <c r="I333" s="38">
        <f t="shared" si="73"/>
        <v>0.3832153690596562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9096</v>
      </c>
      <c r="O333" s="38">
        <f t="shared" si="77"/>
        <v>0.76643073811931239</v>
      </c>
      <c r="P333" s="33">
        <v>8596</v>
      </c>
      <c r="Q333" s="33">
        <v>11868</v>
      </c>
      <c r="R333" s="33">
        <v>11868</v>
      </c>
      <c r="S333" s="33">
        <v>5548</v>
      </c>
      <c r="T333" s="38">
        <f t="shared" si="78"/>
        <v>0.46747556454330974</v>
      </c>
      <c r="U333" s="38">
        <f t="shared" si="79"/>
        <v>-0.47091670544439279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280000</v>
      </c>
      <c r="E335" s="33">
        <v>280000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4578000</v>
      </c>
      <c r="R335" s="33">
        <v>4578000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291868</v>
      </c>
      <c r="E337" s="34">
        <f>SUM(E333:E336)</f>
        <v>291868</v>
      </c>
      <c r="F337" s="34">
        <f>SUM(F333:F336)</f>
        <v>4548</v>
      </c>
      <c r="G337" s="39">
        <f t="shared" si="72"/>
        <v>1.558238655830718E-2</v>
      </c>
      <c r="H337" s="34">
        <f>SUM(H333:H336)</f>
        <v>4548</v>
      </c>
      <c r="I337" s="39">
        <f t="shared" si="73"/>
        <v>1.558238655830718E-2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9096</v>
      </c>
      <c r="O337" s="39">
        <f t="shared" si="77"/>
        <v>3.116477311661436E-2</v>
      </c>
      <c r="P337" s="34">
        <f>SUM(P333:P336)</f>
        <v>8596</v>
      </c>
      <c r="Q337" s="34">
        <f>SUM(Q333:Q336)</f>
        <v>4589868</v>
      </c>
      <c r="R337" s="34">
        <f>SUM(R333:R336)</f>
        <v>4589868</v>
      </c>
      <c r="S337" s="34">
        <f>SUM(S333:S336)</f>
        <v>5548</v>
      </c>
      <c r="T337" s="39">
        <f t="shared" si="78"/>
        <v>1.2087493583693475E-3</v>
      </c>
      <c r="U337" s="39">
        <f t="shared" si="79"/>
        <v>-0.47091670544439279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1223805509</v>
      </c>
      <c r="E338" s="34">
        <f>SUM(E302,E304:E309,E311:E316,E318:E322,E324:E331,E333:E336)</f>
        <v>1308021718</v>
      </c>
      <c r="F338" s="34">
        <f>SUM(F302,F304:F309,F311:F316,F318:F322,F324:F331,F333:F336)</f>
        <v>227303707</v>
      </c>
      <c r="G338" s="39">
        <f t="shared" si="72"/>
        <v>0.18573515589559256</v>
      </c>
      <c r="H338" s="34">
        <f>SUM(H302,H304:H309,H311:H316,H318:H322,H324:H331,H333:H336)</f>
        <v>236695150</v>
      </c>
      <c r="I338" s="39">
        <f t="shared" si="73"/>
        <v>0.19340912282165582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463998857</v>
      </c>
      <c r="O338" s="39">
        <f t="shared" si="77"/>
        <v>0.37914427871724837</v>
      </c>
      <c r="P338" s="34">
        <f>SUM(P302,P304:P309,P311:P316,P318:P322,P324:P331,P333:P336)</f>
        <v>478525972</v>
      </c>
      <c r="Q338" s="34">
        <f>SUM(Q302,Q304:Q309,Q311:Q316,Q318:Q322,Q324:Q331,Q333:Q336)</f>
        <v>1414167727</v>
      </c>
      <c r="R338" s="34">
        <f>SUM(R302,R304:R309,R311:R316,R318:R322,R324:R331,R333:R336)</f>
        <v>1414167727</v>
      </c>
      <c r="S338" s="34">
        <f>SUM(S302,S304:S309,S311:S316,S318:S322,S324:S331,S333:S336)</f>
        <v>265011639</v>
      </c>
      <c r="T338" s="39">
        <f t="shared" si="78"/>
        <v>0.18739760068078545</v>
      </c>
      <c r="U338" s="39">
        <f t="shared" si="79"/>
        <v>-0.50536613715921774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3358639751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3684664371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565004218</v>
      </c>
      <c r="G339" s="41">
        <f t="shared" si="72"/>
        <v>0.16822412044393148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638526788</v>
      </c>
      <c r="I339" s="41">
        <f t="shared" si="73"/>
        <v>0.1901146998006813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1203531006</v>
      </c>
      <c r="O339" s="41">
        <f t="shared" si="77"/>
        <v>0.35833882024461278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1371264054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3338823117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3338823117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640835471</v>
      </c>
      <c r="T339" s="41">
        <f t="shared" si="78"/>
        <v>0.19193453757316847</v>
      </c>
      <c r="U339" s="41">
        <f t="shared" si="79"/>
        <v>-0.53435169095448343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0" max="16383" man="1"/>
    <brk id="231" max="16383" man="1"/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83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34529</v>
      </c>
      <c r="E8" s="33">
        <v>34529</v>
      </c>
      <c r="F8" s="33">
        <v>21215</v>
      </c>
      <c r="G8" s="38">
        <f>IF(($D8       =0),0,($F8       /$D8       ))</f>
        <v>0.61441107474876189</v>
      </c>
      <c r="H8" s="33">
        <v>9574</v>
      </c>
      <c r="I8" s="38">
        <f>IF(($D8       =0),0,($H8       /$D8       ))</f>
        <v>0.27727417533088128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30789</v>
      </c>
      <c r="O8" s="38">
        <f>IF(($D8       =0),0,($N8       /$D8       ))</f>
        <v>0.89168525007964317</v>
      </c>
      <c r="P8" s="33">
        <v>941</v>
      </c>
      <c r="Q8" s="33">
        <v>31971</v>
      </c>
      <c r="R8" s="33">
        <v>31971</v>
      </c>
      <c r="S8" s="33">
        <v>941</v>
      </c>
      <c r="T8" s="38">
        <f>IF(($Q8       =0),0,($S8       /$Q8       ))</f>
        <v>2.9432923587000719E-2</v>
      </c>
      <c r="U8" s="38">
        <f>IF(($P8       =0),0,(($H8       /$P8       )-1))</f>
        <v>9.1742826780021254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1848990</v>
      </c>
      <c r="E9" s="33">
        <v>1848990</v>
      </c>
      <c r="F9" s="33">
        <v>302725</v>
      </c>
      <c r="G9" s="38">
        <f>IF(($D9       =0),0,($F9       /$D9       ))</f>
        <v>0.16372451987301176</v>
      </c>
      <c r="H9" s="33">
        <v>388554</v>
      </c>
      <c r="I9" s="38">
        <f>IF(($D9       =0),0,($H9       /$D9       ))</f>
        <v>0.21014391640841756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691279</v>
      </c>
      <c r="O9" s="38">
        <f>IF(($D9       =0),0,($N9       /$D9       ))</f>
        <v>0.37386843628142929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1883519</v>
      </c>
      <c r="E10" s="34">
        <f>SUM(E8:E9)</f>
        <v>1883519</v>
      </c>
      <c r="F10" s="34">
        <f>SUM(F8:F9)</f>
        <v>323940</v>
      </c>
      <c r="G10" s="39">
        <f t="shared" ref="G10:G54" si="0">IF(($D10      =0),0,($F10      /$D10      ))</f>
        <v>0.17198658468536818</v>
      </c>
      <c r="H10" s="34">
        <f>SUM(H8:H9)</f>
        <v>398128</v>
      </c>
      <c r="I10" s="39">
        <f t="shared" ref="I10:I54" si="1">IF(($D10      =0),0,($H10      /$D10      ))</f>
        <v>0.21137456006549443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722068</v>
      </c>
      <c r="O10" s="39">
        <f t="shared" ref="O10:O54" si="5">IF(($D10      =0),0,($N10      /$D10      ))</f>
        <v>0.38336114475086264</v>
      </c>
      <c r="P10" s="34">
        <f>SUM(P8:P9)</f>
        <v>941</v>
      </c>
      <c r="Q10" s="34">
        <f>SUM(Q8:Q9)</f>
        <v>31971</v>
      </c>
      <c r="R10" s="34">
        <f>SUM(R8:R9)</f>
        <v>31971</v>
      </c>
      <c r="S10" s="34">
        <f>SUM(S8:S9)</f>
        <v>941</v>
      </c>
      <c r="T10" s="39">
        <f t="shared" ref="T10:T54" si="6">IF(($Q10      =0),0,($S10      /$Q10      ))</f>
        <v>2.9432923587000719E-2</v>
      </c>
      <c r="U10" s="39">
        <f t="shared" ref="U10:U54" si="7">IF(($P10      =0),0,(($H10      /$P10      )-1))</f>
        <v>422.09032943676937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2020000</v>
      </c>
      <c r="E11" s="33">
        <v>2020000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1010000</v>
      </c>
      <c r="Q11" s="33">
        <v>2020000</v>
      </c>
      <c r="R11" s="33">
        <v>2020000</v>
      </c>
      <c r="S11" s="33">
        <v>505000</v>
      </c>
      <c r="T11" s="38">
        <f t="shared" si="6"/>
        <v>0.25</v>
      </c>
      <c r="U11" s="38">
        <f t="shared" si="7"/>
        <v>-1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5300</v>
      </c>
      <c r="E12" s="33">
        <v>5300</v>
      </c>
      <c r="F12" s="33">
        <v>1100</v>
      </c>
      <c r="G12" s="38">
        <f t="shared" si="0"/>
        <v>0.20754716981132076</v>
      </c>
      <c r="H12" s="33">
        <v>629</v>
      </c>
      <c r="I12" s="38">
        <f t="shared" si="1"/>
        <v>0.11867924528301886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1729</v>
      </c>
      <c r="O12" s="38">
        <f t="shared" si="5"/>
        <v>0.32622641509433964</v>
      </c>
      <c r="P12" s="33">
        <v>445674</v>
      </c>
      <c r="Q12" s="33">
        <v>841700</v>
      </c>
      <c r="R12" s="33">
        <v>841700</v>
      </c>
      <c r="S12" s="33">
        <v>445374</v>
      </c>
      <c r="T12" s="38">
        <f t="shared" si="6"/>
        <v>0.52913627183081857</v>
      </c>
      <c r="U12" s="38">
        <f t="shared" si="7"/>
        <v>-0.99858865448736067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1135</v>
      </c>
      <c r="G13" s="38">
        <f t="shared" si="0"/>
        <v>0</v>
      </c>
      <c r="H13" s="33">
        <v>1018291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1019426</v>
      </c>
      <c r="O13" s="38">
        <f t="shared" si="5"/>
        <v>0</v>
      </c>
      <c r="P13" s="33">
        <v>500</v>
      </c>
      <c r="Q13" s="33">
        <v>2013996</v>
      </c>
      <c r="R13" s="33">
        <v>2013996</v>
      </c>
      <c r="S13" s="33">
        <v>0</v>
      </c>
      <c r="T13" s="38">
        <f t="shared" si="6"/>
        <v>0</v>
      </c>
      <c r="U13" s="38">
        <f t="shared" si="7"/>
        <v>2035.5820000000001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1754439</v>
      </c>
      <c r="E14" s="33">
        <v>1754439</v>
      </c>
      <c r="F14" s="33">
        <v>435174</v>
      </c>
      <c r="G14" s="38">
        <f t="shared" si="0"/>
        <v>0.24804168169996221</v>
      </c>
      <c r="H14" s="33">
        <v>1304115</v>
      </c>
      <c r="I14" s="38">
        <f t="shared" si="1"/>
        <v>0.74332307934331143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1739289</v>
      </c>
      <c r="O14" s="38">
        <f t="shared" si="5"/>
        <v>0.99136476104327365</v>
      </c>
      <c r="P14" s="33">
        <v>829117</v>
      </c>
      <c r="Q14" s="33">
        <v>1669021</v>
      </c>
      <c r="R14" s="33">
        <v>1669021</v>
      </c>
      <c r="S14" s="33">
        <v>410055</v>
      </c>
      <c r="T14" s="38">
        <f t="shared" si="6"/>
        <v>0.24568594403545552</v>
      </c>
      <c r="U14" s="38">
        <f t="shared" si="7"/>
        <v>0.5728962257437733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2246469</v>
      </c>
      <c r="E16" s="33">
        <v>2246469</v>
      </c>
      <c r="F16" s="33">
        <v>16331</v>
      </c>
      <c r="G16" s="38">
        <f t="shared" si="0"/>
        <v>7.2696306959944695E-3</v>
      </c>
      <c r="H16" s="33">
        <v>1466841</v>
      </c>
      <c r="I16" s="38">
        <f t="shared" si="1"/>
        <v>0.65295403586695389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1483172</v>
      </c>
      <c r="O16" s="38">
        <f t="shared" si="5"/>
        <v>0.6602236665629484</v>
      </c>
      <c r="P16" s="33">
        <v>1184805</v>
      </c>
      <c r="Q16" s="33">
        <v>3050960</v>
      </c>
      <c r="R16" s="33">
        <v>3050960</v>
      </c>
      <c r="S16" s="33">
        <v>627545</v>
      </c>
      <c r="T16" s="38">
        <f t="shared" si="6"/>
        <v>0.20568771796418175</v>
      </c>
      <c r="U16" s="38">
        <f t="shared" si="7"/>
        <v>0.23804423512729933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4361</v>
      </c>
      <c r="E17" s="33">
        <v>4361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533984</v>
      </c>
      <c r="Q17" s="33">
        <v>0</v>
      </c>
      <c r="R17" s="33">
        <v>0</v>
      </c>
      <c r="S17" s="33">
        <v>252549</v>
      </c>
      <c r="T17" s="38">
        <f t="shared" si="6"/>
        <v>0</v>
      </c>
      <c r="U17" s="38">
        <f t="shared" si="7"/>
        <v>-1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6030569</v>
      </c>
      <c r="E19" s="34">
        <f>SUM(E11:E18)</f>
        <v>6030569</v>
      </c>
      <c r="F19" s="34">
        <f>SUM(F11:F18)</f>
        <v>453740</v>
      </c>
      <c r="G19" s="39">
        <f t="shared" si="0"/>
        <v>7.5239998083099627E-2</v>
      </c>
      <c r="H19" s="34">
        <f>SUM(H11:H18)</f>
        <v>3789876</v>
      </c>
      <c r="I19" s="39">
        <f t="shared" si="1"/>
        <v>0.62844418163526528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4243616</v>
      </c>
      <c r="O19" s="39">
        <f t="shared" si="5"/>
        <v>0.70368417971836483</v>
      </c>
      <c r="P19" s="34">
        <f>SUM(P11:P18)</f>
        <v>4004080</v>
      </c>
      <c r="Q19" s="34">
        <f>SUM(Q11:Q18)</f>
        <v>9595677</v>
      </c>
      <c r="R19" s="34">
        <f>SUM(R11:R18)</f>
        <v>9595677</v>
      </c>
      <c r="S19" s="34">
        <f>SUM(S11:S18)</f>
        <v>2240523</v>
      </c>
      <c r="T19" s="39">
        <f t="shared" si="6"/>
        <v>0.23349295729733296</v>
      </c>
      <c r="U19" s="39">
        <f t="shared" si="7"/>
        <v>-5.3496433637689522E-2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84702468</v>
      </c>
      <c r="E26" s="33">
        <v>84702468</v>
      </c>
      <c r="F26" s="33">
        <v>12047</v>
      </c>
      <c r="G26" s="38">
        <f t="shared" si="0"/>
        <v>1.4222726072161203E-4</v>
      </c>
      <c r="H26" s="33">
        <v>13549</v>
      </c>
      <c r="I26" s="38">
        <f t="shared" si="1"/>
        <v>1.5995991993999513E-4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25596</v>
      </c>
      <c r="O26" s="38">
        <f t="shared" si="5"/>
        <v>3.0218718066160719E-4</v>
      </c>
      <c r="P26" s="33">
        <v>0</v>
      </c>
      <c r="Q26" s="33">
        <v>80637408</v>
      </c>
      <c r="R26" s="33">
        <v>80637408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84702468</v>
      </c>
      <c r="E27" s="34">
        <f>SUM(E20:E26)</f>
        <v>84702468</v>
      </c>
      <c r="F27" s="34">
        <f>SUM(F20:F26)</f>
        <v>12047</v>
      </c>
      <c r="G27" s="39">
        <f t="shared" si="0"/>
        <v>1.4222726072161203E-4</v>
      </c>
      <c r="H27" s="34">
        <f>SUM(H20:H26)</f>
        <v>13549</v>
      </c>
      <c r="I27" s="39">
        <f t="shared" si="1"/>
        <v>1.5995991993999513E-4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25596</v>
      </c>
      <c r="O27" s="39">
        <f t="shared" si="5"/>
        <v>3.0218718066160719E-4</v>
      </c>
      <c r="P27" s="34">
        <f>SUM(P20:P26)</f>
        <v>0</v>
      </c>
      <c r="Q27" s="34">
        <f>SUM(Q20:Q26)</f>
        <v>80637408</v>
      </c>
      <c r="R27" s="34">
        <f>SUM(R20:R26)</f>
        <v>80637408</v>
      </c>
      <c r="S27" s="34">
        <f>SUM(S20:S26)</f>
        <v>0</v>
      </c>
      <c r="T27" s="39">
        <f t="shared" si="6"/>
        <v>0</v>
      </c>
      <c r="U27" s="39">
        <f t="shared" si="7"/>
        <v>0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95259</v>
      </c>
      <c r="Q29" s="33">
        <v>447000</v>
      </c>
      <c r="R29" s="33">
        <v>447000</v>
      </c>
      <c r="S29" s="33">
        <v>83484</v>
      </c>
      <c r="T29" s="38">
        <f t="shared" si="6"/>
        <v>0.18676510067114094</v>
      </c>
      <c r="U29" s="38">
        <f t="shared" si="7"/>
        <v>-1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688608</v>
      </c>
      <c r="R34" s="33">
        <v>688608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0</v>
      </c>
      <c r="E35" s="34">
        <f>SUM(E28:E34)</f>
        <v>0</v>
      </c>
      <c r="F35" s="34">
        <f>SUM(F28:F34)</f>
        <v>0</v>
      </c>
      <c r="G35" s="39">
        <f t="shared" si="0"/>
        <v>0</v>
      </c>
      <c r="H35" s="34">
        <f>SUM(H28:H34)</f>
        <v>0</v>
      </c>
      <c r="I35" s="39">
        <f t="shared" si="1"/>
        <v>0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0</v>
      </c>
      <c r="O35" s="39">
        <f t="shared" si="5"/>
        <v>0</v>
      </c>
      <c r="P35" s="34">
        <f>SUM(P28:P34)</f>
        <v>95259</v>
      </c>
      <c r="Q35" s="34">
        <f>SUM(Q28:Q34)</f>
        <v>1135608</v>
      </c>
      <c r="R35" s="34">
        <f>SUM(R28:R34)</f>
        <v>1135608</v>
      </c>
      <c r="S35" s="34">
        <f>SUM(S28:S34)</f>
        <v>83484</v>
      </c>
      <c r="T35" s="39">
        <f t="shared" si="6"/>
        <v>7.3514804404336706E-2</v>
      </c>
      <c r="U35" s="39">
        <f t="shared" si="7"/>
        <v>-1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360000</v>
      </c>
      <c r="E39" s="33">
        <v>360000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2328920</v>
      </c>
      <c r="R39" s="33">
        <v>2328920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360000</v>
      </c>
      <c r="E40" s="34">
        <f>SUM(E36:E39)</f>
        <v>360000</v>
      </c>
      <c r="F40" s="34">
        <f>SUM(F36:F39)</f>
        <v>0</v>
      </c>
      <c r="G40" s="39">
        <f t="shared" si="0"/>
        <v>0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0</v>
      </c>
      <c r="O40" s="39">
        <f t="shared" si="5"/>
        <v>0</v>
      </c>
      <c r="P40" s="34">
        <f>SUM(P36:P39)</f>
        <v>0</v>
      </c>
      <c r="Q40" s="34">
        <f>SUM(Q36:Q39)</f>
        <v>2328920</v>
      </c>
      <c r="R40" s="34">
        <f>SUM(R36:R39)</f>
        <v>2328920</v>
      </c>
      <c r="S40" s="34">
        <f>SUM(S36:S39)</f>
        <v>0</v>
      </c>
      <c r="T40" s="39">
        <f t="shared" si="6"/>
        <v>0</v>
      </c>
      <c r="U40" s="39">
        <f t="shared" si="7"/>
        <v>0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23077540</v>
      </c>
      <c r="E46" s="33">
        <v>23077540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22857657</v>
      </c>
      <c r="R46" s="33">
        <v>22857657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23077540</v>
      </c>
      <c r="E47" s="34">
        <f>SUM(E41:E46)</f>
        <v>23077540</v>
      </c>
      <c r="F47" s="34">
        <f>SUM(F41:F46)</f>
        <v>0</v>
      </c>
      <c r="G47" s="39">
        <f t="shared" si="0"/>
        <v>0</v>
      </c>
      <c r="H47" s="34">
        <f>SUM(H41:H46)</f>
        <v>0</v>
      </c>
      <c r="I47" s="39">
        <f t="shared" si="1"/>
        <v>0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0</v>
      </c>
      <c r="O47" s="39">
        <f t="shared" si="5"/>
        <v>0</v>
      </c>
      <c r="P47" s="34">
        <f>SUM(P41:P46)</f>
        <v>0</v>
      </c>
      <c r="Q47" s="34">
        <f>SUM(Q41:Q46)</f>
        <v>22857657</v>
      </c>
      <c r="R47" s="34">
        <f>SUM(R41:R46)</f>
        <v>22857657</v>
      </c>
      <c r="S47" s="34">
        <f>SUM(S41:S46)</f>
        <v>0</v>
      </c>
      <c r="T47" s="39">
        <f t="shared" si="6"/>
        <v>0</v>
      </c>
      <c r="U47" s="39">
        <f t="shared" si="7"/>
        <v>0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0</v>
      </c>
      <c r="E53" s="34">
        <f>SUM(E48:E52)</f>
        <v>0</v>
      </c>
      <c r="F53" s="34">
        <f>SUM(F48:F52)</f>
        <v>0</v>
      </c>
      <c r="G53" s="39">
        <f t="shared" si="0"/>
        <v>0</v>
      </c>
      <c r="H53" s="34">
        <f>SUM(H48:H52)</f>
        <v>0</v>
      </c>
      <c r="I53" s="39">
        <f t="shared" si="1"/>
        <v>0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0</v>
      </c>
      <c r="O53" s="39">
        <f t="shared" si="5"/>
        <v>0</v>
      </c>
      <c r="P53" s="34">
        <f>SUM(P48:P52)</f>
        <v>0</v>
      </c>
      <c r="Q53" s="34">
        <f>SUM(Q48:Q52)</f>
        <v>0</v>
      </c>
      <c r="R53" s="34">
        <f>SUM(R48:R52)</f>
        <v>0</v>
      </c>
      <c r="S53" s="34">
        <f>SUM(S48:S52)</f>
        <v>0</v>
      </c>
      <c r="T53" s="39">
        <f t="shared" si="6"/>
        <v>0</v>
      </c>
      <c r="U53" s="39">
        <f t="shared" si="7"/>
        <v>0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116054096</v>
      </c>
      <c r="E54" s="34">
        <f>SUM(E8:E9,E11:E18,E20:E26,E28:E34,E36:E39,E41:E46,E48:E52)</f>
        <v>116054096</v>
      </c>
      <c r="F54" s="34">
        <f>SUM(F8:F9,F11:F18,F20:F26,F28:F34,F36:F39,F41:F46,F48:F52)</f>
        <v>789727</v>
      </c>
      <c r="G54" s="39">
        <f t="shared" si="0"/>
        <v>6.8048179876391435E-3</v>
      </c>
      <c r="H54" s="34">
        <f>SUM(H8:H9,H11:H18,H20:H26,H28:H34,H36:H39,H41:H46,H48:H52)</f>
        <v>4201553</v>
      </c>
      <c r="I54" s="39">
        <f t="shared" si="1"/>
        <v>3.6203401213861508E-2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4991280</v>
      </c>
      <c r="O54" s="39">
        <f t="shared" si="5"/>
        <v>4.300821920150065E-2</v>
      </c>
      <c r="P54" s="34">
        <f>SUM(P8:P9,P11:P18,P20:P26,P28:P34,P36:P39,P41:P46,P48:P52)</f>
        <v>4100280</v>
      </c>
      <c r="Q54" s="34">
        <f>SUM(Q8:Q9,Q11:Q18,Q20:Q26,Q28:Q34,Q36:Q39,Q41:Q46,Q48:Q52)</f>
        <v>116587241</v>
      </c>
      <c r="R54" s="34">
        <f>SUM(R8:R9,R11:R18,R20:R26,R28:R34,R36:R39,R41:R46,R48:R52)</f>
        <v>116587241</v>
      </c>
      <c r="S54" s="34">
        <f>SUM(S8:S9,S11:S18,S20:S26,S28:S34,S36:S39,S41:S46,S48:S52)</f>
        <v>2324948</v>
      </c>
      <c r="T54" s="39">
        <f t="shared" si="6"/>
        <v>1.9941701853979029E-2</v>
      </c>
      <c r="U54" s="39">
        <f t="shared" si="7"/>
        <v>2.4699044943272241E-2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0</v>
      </c>
      <c r="E57" s="33">
        <v>0</v>
      </c>
      <c r="F57" s="33">
        <v>991</v>
      </c>
      <c r="G57" s="38">
        <f t="shared" ref="G57:G85" si="8">IF(($D57      =0),0,($F57      /$D57      ))</f>
        <v>0</v>
      </c>
      <c r="H57" s="33">
        <v>3900</v>
      </c>
      <c r="I57" s="38">
        <f t="shared" ref="I57:I85" si="9">IF(($D57      =0),0,($H57      /$D57      ))</f>
        <v>0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4891</v>
      </c>
      <c r="O57" s="38">
        <f t="shared" ref="O57:O85" si="13">IF(($D57      =0),0,($N57      /$D57      ))</f>
        <v>0</v>
      </c>
      <c r="P57" s="33">
        <v>0</v>
      </c>
      <c r="Q57" s="33">
        <v>0</v>
      </c>
      <c r="R57" s="33">
        <v>0</v>
      </c>
      <c r="S57" s="33">
        <v>0</v>
      </c>
      <c r="T57" s="38">
        <f t="shared" ref="T57:T85" si="14">IF(($Q57      =0),0,($S57      /$Q57      ))</f>
        <v>0</v>
      </c>
      <c r="U57" s="38">
        <f t="shared" ref="U57:U85" si="15">IF(($P57      =0),0,(($H57      /$P57      )-1))</f>
        <v>0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0</v>
      </c>
      <c r="F58" s="34">
        <f>F57</f>
        <v>991</v>
      </c>
      <c r="G58" s="39">
        <f t="shared" si="8"/>
        <v>0</v>
      </c>
      <c r="H58" s="34">
        <f>H57</f>
        <v>3900</v>
      </c>
      <c r="I58" s="39">
        <f t="shared" si="9"/>
        <v>0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4891</v>
      </c>
      <c r="O58" s="39">
        <f t="shared" si="13"/>
        <v>0</v>
      </c>
      <c r="P58" s="34">
        <f>P57</f>
        <v>0</v>
      </c>
      <c r="Q58" s="34">
        <f>Q57</f>
        <v>0</v>
      </c>
      <c r="R58" s="34">
        <f>R57</f>
        <v>0</v>
      </c>
      <c r="S58" s="34">
        <f>S57</f>
        <v>0</v>
      </c>
      <c r="T58" s="39">
        <f t="shared" si="14"/>
        <v>0</v>
      </c>
      <c r="U58" s="39">
        <f t="shared" si="15"/>
        <v>0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-33341</v>
      </c>
      <c r="E68" s="33">
        <v>-33341</v>
      </c>
      <c r="F68" s="33">
        <v>-2741</v>
      </c>
      <c r="G68" s="38">
        <f t="shared" si="8"/>
        <v>8.2211091448966739E-2</v>
      </c>
      <c r="H68" s="33">
        <v>-61</v>
      </c>
      <c r="I68" s="38">
        <f t="shared" si="9"/>
        <v>1.8295791967847396E-3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-2802</v>
      </c>
      <c r="O68" s="38">
        <f t="shared" si="13"/>
        <v>8.4040670645751478E-2</v>
      </c>
      <c r="P68" s="33">
        <v>-13104</v>
      </c>
      <c r="Q68" s="33">
        <v>586000</v>
      </c>
      <c r="R68" s="33">
        <v>586000</v>
      </c>
      <c r="S68" s="33">
        <v>-7864</v>
      </c>
      <c r="T68" s="38">
        <f t="shared" si="14"/>
        <v>-1.3419795221843004E-2</v>
      </c>
      <c r="U68" s="38">
        <f t="shared" si="15"/>
        <v>-0.99534493284493286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-33341</v>
      </c>
      <c r="E70" s="34">
        <f>SUM(E64:E69)</f>
        <v>-33341</v>
      </c>
      <c r="F70" s="34">
        <f>SUM(F64:F69)</f>
        <v>-2741</v>
      </c>
      <c r="G70" s="39">
        <f t="shared" si="8"/>
        <v>8.2211091448966739E-2</v>
      </c>
      <c r="H70" s="34">
        <f>SUM(H64:H69)</f>
        <v>-61</v>
      </c>
      <c r="I70" s="39">
        <f t="shared" si="9"/>
        <v>1.8295791967847396E-3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-2802</v>
      </c>
      <c r="O70" s="39">
        <f t="shared" si="13"/>
        <v>8.4040670645751478E-2</v>
      </c>
      <c r="P70" s="34">
        <f>SUM(P64:P69)</f>
        <v>-13104</v>
      </c>
      <c r="Q70" s="34">
        <f>SUM(Q64:Q69)</f>
        <v>586000</v>
      </c>
      <c r="R70" s="34">
        <f>SUM(R64:R69)</f>
        <v>586000</v>
      </c>
      <c r="S70" s="34">
        <f>SUM(S64:S69)</f>
        <v>-7864</v>
      </c>
      <c r="T70" s="39">
        <f t="shared" si="14"/>
        <v>-1.3419795221843004E-2</v>
      </c>
      <c r="U70" s="39">
        <f t="shared" si="15"/>
        <v>-0.99534493284493286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0</v>
      </c>
      <c r="E78" s="34">
        <f>SUM(E71:E77)</f>
        <v>0</v>
      </c>
      <c r="F78" s="34">
        <f>SUM(F71:F77)</f>
        <v>0</v>
      </c>
      <c r="G78" s="39">
        <f t="shared" si="8"/>
        <v>0</v>
      </c>
      <c r="H78" s="34">
        <f>SUM(H71:H77)</f>
        <v>0</v>
      </c>
      <c r="I78" s="39">
        <f t="shared" si="9"/>
        <v>0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0</v>
      </c>
      <c r="O78" s="39">
        <f t="shared" si="13"/>
        <v>0</v>
      </c>
      <c r="P78" s="34">
        <f>SUM(P71:P77)</f>
        <v>0</v>
      </c>
      <c r="Q78" s="34">
        <f>SUM(Q71:Q77)</f>
        <v>0</v>
      </c>
      <c r="R78" s="34">
        <f>SUM(R71:R77)</f>
        <v>0</v>
      </c>
      <c r="S78" s="34">
        <f>SUM(S71:S77)</f>
        <v>0</v>
      </c>
      <c r="T78" s="39">
        <f t="shared" si="14"/>
        <v>0</v>
      </c>
      <c r="U78" s="39">
        <f t="shared" si="15"/>
        <v>0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0</v>
      </c>
      <c r="E84" s="34">
        <f>SUM(E79:E83)</f>
        <v>0</v>
      </c>
      <c r="F84" s="34">
        <f>SUM(F79:F83)</f>
        <v>0</v>
      </c>
      <c r="G84" s="39">
        <f t="shared" si="8"/>
        <v>0</v>
      </c>
      <c r="H84" s="34">
        <f>SUM(H79:H83)</f>
        <v>0</v>
      </c>
      <c r="I84" s="39">
        <f t="shared" si="9"/>
        <v>0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0</v>
      </c>
      <c r="O84" s="39">
        <f t="shared" si="13"/>
        <v>0</v>
      </c>
      <c r="P84" s="34">
        <f>SUM(P79:P83)</f>
        <v>0</v>
      </c>
      <c r="Q84" s="34">
        <f>SUM(Q79:Q83)</f>
        <v>0</v>
      </c>
      <c r="R84" s="34">
        <f>SUM(R79:R83)</f>
        <v>0</v>
      </c>
      <c r="S84" s="34">
        <f>SUM(S79:S83)</f>
        <v>0</v>
      </c>
      <c r="T84" s="39">
        <f t="shared" si="14"/>
        <v>0</v>
      </c>
      <c r="U84" s="39">
        <f t="shared" si="15"/>
        <v>0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-33341</v>
      </c>
      <c r="E85" s="34">
        <f>SUM(E57,E59:E62,E64:E69,E71:E77,E79:E83)</f>
        <v>-33341</v>
      </c>
      <c r="F85" s="34">
        <f>SUM(F57,F59:F62,F64:F69,F71:F77,F79:F83)</f>
        <v>-1750</v>
      </c>
      <c r="G85" s="39">
        <f t="shared" si="8"/>
        <v>5.2487927776611376E-2</v>
      </c>
      <c r="H85" s="34">
        <f>SUM(H57,H59:H62,H64:H69,H71:H77,H79:H83)</f>
        <v>3839</v>
      </c>
      <c r="I85" s="39">
        <f t="shared" si="9"/>
        <v>-0.11514351699109204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2089</v>
      </c>
      <c r="O85" s="39">
        <f t="shared" si="13"/>
        <v>-6.2655589214480667E-2</v>
      </c>
      <c r="P85" s="34">
        <f>SUM(P57,P59:P62,P64:P69,P71:P77,P79:P83)</f>
        <v>-13104</v>
      </c>
      <c r="Q85" s="34">
        <f>SUM(Q57,Q59:Q62,Q64:Q69,Q71:Q77,Q79:Q83)</f>
        <v>586000</v>
      </c>
      <c r="R85" s="34">
        <f>SUM(R57,R59:R62,R64:R69,R71:R77,R79:R83)</f>
        <v>586000</v>
      </c>
      <c r="S85" s="34">
        <f>SUM(S57,S59:S62,S64:S69,S71:S77,S79:S83)</f>
        <v>-7864</v>
      </c>
      <c r="T85" s="39">
        <f t="shared" si="14"/>
        <v>-1.3419795221843004E-2</v>
      </c>
      <c r="U85" s="39">
        <f t="shared" si="15"/>
        <v>-1.2929639804639805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186806982</v>
      </c>
      <c r="E88" s="33">
        <v>186806982</v>
      </c>
      <c r="F88" s="33">
        <v>73821402</v>
      </c>
      <c r="G88" s="38">
        <f t="shared" ref="G88:G99" si="16">IF(($D88      =0),0,($F88      /$D88      ))</f>
        <v>0.39517474780466183</v>
      </c>
      <c r="H88" s="33">
        <v>57007727</v>
      </c>
      <c r="I88" s="38">
        <f t="shared" ref="I88:I99" si="17">IF(($D88      =0),0,($H88      /$D88      ))</f>
        <v>0.30516914512328025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130829129</v>
      </c>
      <c r="O88" s="38">
        <f t="shared" ref="O88:O99" si="21">IF(($D88      =0),0,($N88      /$D88      ))</f>
        <v>0.70034389292794208</v>
      </c>
      <c r="P88" s="33">
        <v>119120271</v>
      </c>
      <c r="Q88" s="33">
        <v>178626136</v>
      </c>
      <c r="R88" s="33">
        <v>178626136</v>
      </c>
      <c r="S88" s="33">
        <v>55642822</v>
      </c>
      <c r="T88" s="38">
        <f t="shared" ref="T88:T99" si="22">IF(($Q88      =0),0,($S88      /$Q88      ))</f>
        <v>0.31150437022273159</v>
      </c>
      <c r="U88" s="38">
        <f t="shared" ref="U88:U99" si="23">IF(($P88      =0),0,(($H88      /$P88      )-1))</f>
        <v>-0.52142715491303737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28032000</v>
      </c>
      <c r="E89" s="33">
        <v>28032000</v>
      </c>
      <c r="F89" s="33">
        <v>44670</v>
      </c>
      <c r="G89" s="38">
        <f t="shared" si="16"/>
        <v>1.5935359589041096E-3</v>
      </c>
      <c r="H89" s="33">
        <v>16819200</v>
      </c>
      <c r="I89" s="38">
        <f t="shared" si="17"/>
        <v>0.6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16863870</v>
      </c>
      <c r="O89" s="38">
        <f t="shared" si="21"/>
        <v>0.60159353595890408</v>
      </c>
      <c r="P89" s="33">
        <v>41727</v>
      </c>
      <c r="Q89" s="33">
        <v>27493000</v>
      </c>
      <c r="R89" s="33">
        <v>27493000</v>
      </c>
      <c r="S89" s="33">
        <v>41727</v>
      </c>
      <c r="T89" s="38">
        <f t="shared" si="22"/>
        <v>1.5177317862728695E-3</v>
      </c>
      <c r="U89" s="38">
        <f t="shared" si="23"/>
        <v>402.07714429506075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89672037</v>
      </c>
      <c r="E90" s="33">
        <v>89672037</v>
      </c>
      <c r="F90" s="33">
        <v>21631385</v>
      </c>
      <c r="G90" s="38">
        <f t="shared" si="16"/>
        <v>0.24122776423602377</v>
      </c>
      <c r="H90" s="33">
        <v>15901127</v>
      </c>
      <c r="I90" s="38">
        <f t="shared" si="17"/>
        <v>0.17732536844233837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37532512</v>
      </c>
      <c r="O90" s="38">
        <f t="shared" si="21"/>
        <v>0.41855313267836214</v>
      </c>
      <c r="P90" s="33">
        <v>53559443</v>
      </c>
      <c r="Q90" s="33">
        <v>92633551</v>
      </c>
      <c r="R90" s="33">
        <v>92633551</v>
      </c>
      <c r="S90" s="33">
        <v>32058195</v>
      </c>
      <c r="T90" s="38">
        <f t="shared" si="22"/>
        <v>0.34607541926142937</v>
      </c>
      <c r="U90" s="38">
        <f t="shared" si="23"/>
        <v>-0.7031125398372795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304511019</v>
      </c>
      <c r="E91" s="34">
        <f>SUM(E88:E90)</f>
        <v>304511019</v>
      </c>
      <c r="F91" s="34">
        <f>SUM(F88:F90)</f>
        <v>95497457</v>
      </c>
      <c r="G91" s="39">
        <f t="shared" si="16"/>
        <v>0.31360919980370233</v>
      </c>
      <c r="H91" s="34">
        <f>SUM(H88:H90)</f>
        <v>89728054</v>
      </c>
      <c r="I91" s="39">
        <f t="shared" si="17"/>
        <v>0.29466274913355434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185225511</v>
      </c>
      <c r="O91" s="39">
        <f t="shared" si="21"/>
        <v>0.60827194893725667</v>
      </c>
      <c r="P91" s="34">
        <f>SUM(P88:P90)</f>
        <v>172721441</v>
      </c>
      <c r="Q91" s="34">
        <f>SUM(Q88:Q90)</f>
        <v>298752687</v>
      </c>
      <c r="R91" s="34">
        <f>SUM(R88:R90)</f>
        <v>298752687</v>
      </c>
      <c r="S91" s="34">
        <f>SUM(S88:S90)</f>
        <v>87742744</v>
      </c>
      <c r="T91" s="39">
        <f t="shared" si="22"/>
        <v>0.29369691995439695</v>
      </c>
      <c r="U91" s="39">
        <f t="shared" si="23"/>
        <v>-0.4805042530880691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67939077</v>
      </c>
      <c r="E92" s="33">
        <v>67939077</v>
      </c>
      <c r="F92" s="33">
        <v>9817115</v>
      </c>
      <c r="G92" s="38">
        <f t="shared" si="16"/>
        <v>0.14449879853386879</v>
      </c>
      <c r="H92" s="33">
        <v>10689596</v>
      </c>
      <c r="I92" s="38">
        <f t="shared" si="17"/>
        <v>0.15734090706001203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20506711</v>
      </c>
      <c r="O92" s="38">
        <f t="shared" si="21"/>
        <v>0.30183970559388085</v>
      </c>
      <c r="P92" s="33">
        <v>14192460</v>
      </c>
      <c r="Q92" s="33">
        <v>30149970</v>
      </c>
      <c r="R92" s="33">
        <v>30149970</v>
      </c>
      <c r="S92" s="33">
        <v>14095565</v>
      </c>
      <c r="T92" s="38">
        <f t="shared" si="22"/>
        <v>0.46751505888728911</v>
      </c>
      <c r="U92" s="38">
        <f t="shared" si="23"/>
        <v>-0.2468116168726211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5952477</v>
      </c>
      <c r="E93" s="33">
        <v>5952477</v>
      </c>
      <c r="F93" s="33">
        <v>0</v>
      </c>
      <c r="G93" s="38">
        <f t="shared" si="16"/>
        <v>0</v>
      </c>
      <c r="H93" s="33">
        <v>1480895</v>
      </c>
      <c r="I93" s="38">
        <f t="shared" si="17"/>
        <v>0.24878634558352766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1480895</v>
      </c>
      <c r="O93" s="38">
        <f t="shared" si="21"/>
        <v>0.24878634558352766</v>
      </c>
      <c r="P93" s="33">
        <v>0</v>
      </c>
      <c r="Q93" s="33">
        <v>5952477</v>
      </c>
      <c r="R93" s="33">
        <v>5952477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6802370</v>
      </c>
      <c r="E94" s="33">
        <v>6802370</v>
      </c>
      <c r="F94" s="33">
        <v>0</v>
      </c>
      <c r="G94" s="38">
        <f t="shared" si="16"/>
        <v>0</v>
      </c>
      <c r="H94" s="33">
        <v>3430248</v>
      </c>
      <c r="I94" s="38">
        <f t="shared" si="17"/>
        <v>0.50427248150277038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3430248</v>
      </c>
      <c r="O94" s="38">
        <f t="shared" si="21"/>
        <v>0.50427248150277038</v>
      </c>
      <c r="P94" s="33">
        <v>0</v>
      </c>
      <c r="Q94" s="33">
        <v>5680773</v>
      </c>
      <c r="R94" s="33">
        <v>5680773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1575000</v>
      </c>
      <c r="E95" s="33">
        <v>1575000</v>
      </c>
      <c r="F95" s="33">
        <v>60000</v>
      </c>
      <c r="G95" s="38">
        <f t="shared" si="16"/>
        <v>3.8095238095238099E-2</v>
      </c>
      <c r="H95" s="33">
        <v>72000</v>
      </c>
      <c r="I95" s="38">
        <f t="shared" si="17"/>
        <v>4.5714285714285714E-2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132000</v>
      </c>
      <c r="O95" s="38">
        <f t="shared" si="21"/>
        <v>8.3809523809523806E-2</v>
      </c>
      <c r="P95" s="33">
        <v>2259000</v>
      </c>
      <c r="Q95" s="33">
        <v>1575000</v>
      </c>
      <c r="R95" s="33">
        <v>1575000</v>
      </c>
      <c r="S95" s="33">
        <v>1947000</v>
      </c>
      <c r="T95" s="38">
        <f t="shared" si="22"/>
        <v>1.2361904761904763</v>
      </c>
      <c r="U95" s="38">
        <f t="shared" si="23"/>
        <v>-0.96812749003984067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82268924</v>
      </c>
      <c r="E96" s="34">
        <f>SUM(E92:E95)</f>
        <v>82268924</v>
      </c>
      <c r="F96" s="34">
        <f>SUM(F92:F95)</f>
        <v>9877115</v>
      </c>
      <c r="G96" s="39">
        <f t="shared" si="16"/>
        <v>0.12005888152858302</v>
      </c>
      <c r="H96" s="34">
        <f>SUM(H92:H95)</f>
        <v>15672739</v>
      </c>
      <c r="I96" s="39">
        <f t="shared" si="17"/>
        <v>0.19050618675892733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25549854</v>
      </c>
      <c r="O96" s="39">
        <f t="shared" si="21"/>
        <v>0.31056506828751035</v>
      </c>
      <c r="P96" s="34">
        <f>SUM(P92:P95)</f>
        <v>16451460</v>
      </c>
      <c r="Q96" s="34">
        <f>SUM(Q92:Q95)</f>
        <v>43358220</v>
      </c>
      <c r="R96" s="34">
        <f>SUM(R92:R95)</f>
        <v>43358220</v>
      </c>
      <c r="S96" s="34">
        <f>SUM(S92:S95)</f>
        <v>16042565</v>
      </c>
      <c r="T96" s="39">
        <f t="shared" si="22"/>
        <v>0.37000054430278734</v>
      </c>
      <c r="U96" s="39">
        <f t="shared" si="23"/>
        <v>-4.7334461500681435E-2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163660458</v>
      </c>
      <c r="E97" s="33">
        <v>163660458</v>
      </c>
      <c r="F97" s="33">
        <v>67002133</v>
      </c>
      <c r="G97" s="38">
        <f t="shared" si="16"/>
        <v>0.40939719843628936</v>
      </c>
      <c r="H97" s="33">
        <v>53388645</v>
      </c>
      <c r="I97" s="38">
        <f t="shared" si="17"/>
        <v>0.32621590854890559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120390778</v>
      </c>
      <c r="O97" s="38">
        <f t="shared" si="21"/>
        <v>0.73561310698519489</v>
      </c>
      <c r="P97" s="33">
        <v>135863410</v>
      </c>
      <c r="Q97" s="33">
        <v>168957830</v>
      </c>
      <c r="R97" s="33">
        <v>168957830</v>
      </c>
      <c r="S97" s="33">
        <v>67145317</v>
      </c>
      <c r="T97" s="38">
        <f t="shared" si="22"/>
        <v>0.39740873210788752</v>
      </c>
      <c r="U97" s="38">
        <f t="shared" si="23"/>
        <v>-0.6070417708491197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5993858</v>
      </c>
      <c r="E99" s="33">
        <v>5993858</v>
      </c>
      <c r="F99" s="33">
        <v>1084732</v>
      </c>
      <c r="G99" s="38">
        <f t="shared" si="16"/>
        <v>0.18097392363983264</v>
      </c>
      <c r="H99" s="33">
        <v>840745</v>
      </c>
      <c r="I99" s="38">
        <f t="shared" si="17"/>
        <v>0.14026775409093775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1925477</v>
      </c>
      <c r="O99" s="38">
        <f t="shared" si="21"/>
        <v>0.32124167773077039</v>
      </c>
      <c r="P99" s="33">
        <v>0</v>
      </c>
      <c r="Q99" s="33">
        <v>3500000</v>
      </c>
      <c r="R99" s="33">
        <v>3500000</v>
      </c>
      <c r="S99" s="33">
        <v>0</v>
      </c>
      <c r="T99" s="38">
        <f t="shared" si="22"/>
        <v>0</v>
      </c>
      <c r="U99" s="38">
        <f t="shared" si="23"/>
        <v>0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40324108</v>
      </c>
      <c r="E100" s="33">
        <v>40324108</v>
      </c>
      <c r="F100" s="33">
        <v>15493313</v>
      </c>
      <c r="G100" s="38">
        <f>IF(($D100     =0),0,($F100     /$D100     ))</f>
        <v>0.38421960877597094</v>
      </c>
      <c r="H100" s="33">
        <v>4348</v>
      </c>
      <c r="I100" s="38">
        <f>IF(($D100     =0),0,($H100     /$D100     ))</f>
        <v>1.0782631571168295E-4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15497661</v>
      </c>
      <c r="O100" s="38">
        <f>IF(($D100     =0),0,($N100     /$D100     ))</f>
        <v>0.3843274350916826</v>
      </c>
      <c r="P100" s="33">
        <v>36043599</v>
      </c>
      <c r="Q100" s="33">
        <v>47422360</v>
      </c>
      <c r="R100" s="33">
        <v>47422360</v>
      </c>
      <c r="S100" s="33">
        <v>15216416</v>
      </c>
      <c r="T100" s="38">
        <f>IF(($Q100     =0),0,($S100     /$Q100     ))</f>
        <v>0.32087007057430295</v>
      </c>
      <c r="U100" s="38">
        <f>IF(($P100     =0),0,(($H100     /$P100     )-1))</f>
        <v>-0.99987936831724267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209978424</v>
      </c>
      <c r="E101" s="34">
        <f>SUM(E97:E100)</f>
        <v>209978424</v>
      </c>
      <c r="F101" s="34">
        <f>SUM(F97:F100)</f>
        <v>83580178</v>
      </c>
      <c r="G101" s="39">
        <f>IF(($D101     =0),0,($F101     /$D101     ))</f>
        <v>0.39804174356504363</v>
      </c>
      <c r="H101" s="34">
        <f>SUM(H97:H100)</f>
        <v>54233738</v>
      </c>
      <c r="I101" s="39">
        <f>IF(($D101     =0),0,($H101     /$D101     ))</f>
        <v>0.2582824319130998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137813916</v>
      </c>
      <c r="O101" s="39">
        <f>IF(($D101     =0),0,($N101     /$D101     ))</f>
        <v>0.65632417547814337</v>
      </c>
      <c r="P101" s="34">
        <f>SUM(P97:P100)</f>
        <v>171907009</v>
      </c>
      <c r="Q101" s="34">
        <f>SUM(Q97:Q100)</f>
        <v>219880190</v>
      </c>
      <c r="R101" s="34">
        <f>SUM(R97:R100)</f>
        <v>219880190</v>
      </c>
      <c r="S101" s="34">
        <f>SUM(S97:S100)</f>
        <v>82361733</v>
      </c>
      <c r="T101" s="39">
        <f>IF(($Q101     =0),0,($S101     /$Q101     ))</f>
        <v>0.37457550405063778</v>
      </c>
      <c r="U101" s="39">
        <f>IF(($P101     =0),0,(($H101     /$P101     )-1))</f>
        <v>-0.68451700535374915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596758367</v>
      </c>
      <c r="E102" s="34">
        <f>SUM(E88:E90,E92:E95,E97:E100)</f>
        <v>596758367</v>
      </c>
      <c r="F102" s="34">
        <f>SUM(F88:F90,F92:F95,F97:F100)</f>
        <v>188954750</v>
      </c>
      <c r="G102" s="39">
        <f>IF(($D102     =0),0,($F102     /$D102     ))</f>
        <v>0.31663527559723348</v>
      </c>
      <c r="H102" s="34">
        <f>SUM(H88:H90,H92:H95,H97:H100)</f>
        <v>159634531</v>
      </c>
      <c r="I102" s="39">
        <f>IF(($D102     =0),0,($H102     /$D102     ))</f>
        <v>0.26750279481209183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348589281</v>
      </c>
      <c r="O102" s="39">
        <f>IF(($D102     =0),0,($N102     /$D102     ))</f>
        <v>0.58413807040932531</v>
      </c>
      <c r="P102" s="34">
        <f>SUM(P88:P90,P92:P95,P97:P100)</f>
        <v>361079910</v>
      </c>
      <c r="Q102" s="34">
        <f>SUM(Q88:Q90,Q92:Q95,Q97:Q100)</f>
        <v>561991097</v>
      </c>
      <c r="R102" s="34">
        <f>SUM(R88:R90,R92:R95,R97:R100)</f>
        <v>561991097</v>
      </c>
      <c r="S102" s="34">
        <f>SUM(S88:S90,S92:S95,S97:S100)</f>
        <v>186147042</v>
      </c>
      <c r="T102" s="39">
        <f>IF(($Q102     =0),0,($S102     /$Q102     ))</f>
        <v>0.331227741851576</v>
      </c>
      <c r="U102" s="39">
        <f>IF(($P102     =0),0,(($H102     /$P102     )-1))</f>
        <v>-0.55789694585888205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244843000</v>
      </c>
      <c r="E105" s="33">
        <v>244843000</v>
      </c>
      <c r="F105" s="33">
        <v>6779</v>
      </c>
      <c r="G105" s="38">
        <f t="shared" ref="G105:G136" si="24">IF(($D105     =0),0,($F105     /$D105     ))</f>
        <v>2.768713012011779E-5</v>
      </c>
      <c r="H105" s="33">
        <v>105887142</v>
      </c>
      <c r="I105" s="38">
        <f t="shared" ref="I105:I136" si="25">IF(($D105     =0),0,($H105     /$D105     ))</f>
        <v>0.43246954987481773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105893921</v>
      </c>
      <c r="O105" s="38">
        <f t="shared" ref="O105:O136" si="29">IF(($D105     =0),0,($N105     /$D105     ))</f>
        <v>0.43249723700493786</v>
      </c>
      <c r="P105" s="33">
        <v>32889106</v>
      </c>
      <c r="Q105" s="33">
        <v>237793020</v>
      </c>
      <c r="R105" s="33">
        <v>237793020</v>
      </c>
      <c r="S105" s="33">
        <v>32890179</v>
      </c>
      <c r="T105" s="38">
        <f t="shared" ref="T105:T136" si="30">IF(($Q105     =0),0,($S105     /$Q105     ))</f>
        <v>0.1383143163748036</v>
      </c>
      <c r="U105" s="38">
        <f t="shared" ref="U105:U136" si="31">IF(($P105     =0),0,(($H105     /$P105     )-1))</f>
        <v>2.2195202265455314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244843000</v>
      </c>
      <c r="E106" s="34">
        <f>E105</f>
        <v>244843000</v>
      </c>
      <c r="F106" s="34">
        <f>F105</f>
        <v>6779</v>
      </c>
      <c r="G106" s="39">
        <f t="shared" si="24"/>
        <v>2.768713012011779E-5</v>
      </c>
      <c r="H106" s="34">
        <f>H105</f>
        <v>105887142</v>
      </c>
      <c r="I106" s="39">
        <f t="shared" si="25"/>
        <v>0.43246954987481773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105893921</v>
      </c>
      <c r="O106" s="39">
        <f t="shared" si="29"/>
        <v>0.43249723700493786</v>
      </c>
      <c r="P106" s="34">
        <f>P105</f>
        <v>32889106</v>
      </c>
      <c r="Q106" s="34">
        <f>Q105</f>
        <v>237793020</v>
      </c>
      <c r="R106" s="34">
        <f>R105</f>
        <v>237793020</v>
      </c>
      <c r="S106" s="34">
        <f>S105</f>
        <v>32890179</v>
      </c>
      <c r="T106" s="39">
        <f t="shared" si="30"/>
        <v>0.1383143163748036</v>
      </c>
      <c r="U106" s="39">
        <f t="shared" si="31"/>
        <v>2.2195202265455314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0</v>
      </c>
      <c r="E112" s="34">
        <f>SUM(E107:E111)</f>
        <v>0</v>
      </c>
      <c r="F112" s="34">
        <f>SUM(F107:F111)</f>
        <v>0</v>
      </c>
      <c r="G112" s="39">
        <f t="shared" si="24"/>
        <v>0</v>
      </c>
      <c r="H112" s="34">
        <f>SUM(H107:H111)</f>
        <v>0</v>
      </c>
      <c r="I112" s="39">
        <f t="shared" si="25"/>
        <v>0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0</v>
      </c>
      <c r="O112" s="39">
        <f t="shared" si="29"/>
        <v>0</v>
      </c>
      <c r="P112" s="34">
        <f>SUM(P107:P111)</f>
        <v>0</v>
      </c>
      <c r="Q112" s="34">
        <f>SUM(Q107:Q111)</f>
        <v>0</v>
      </c>
      <c r="R112" s="34">
        <f>SUM(R107:R111)</f>
        <v>0</v>
      </c>
      <c r="S112" s="34">
        <f>SUM(S107:S111)</f>
        <v>0</v>
      </c>
      <c r="T112" s="39">
        <f t="shared" si="30"/>
        <v>0</v>
      </c>
      <c r="U112" s="39">
        <f t="shared" si="31"/>
        <v>0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0</v>
      </c>
      <c r="E117" s="33">
        <v>0</v>
      </c>
      <c r="F117" s="33">
        <v>0</v>
      </c>
      <c r="G117" s="38">
        <f t="shared" si="24"/>
        <v>0</v>
      </c>
      <c r="H117" s="33">
        <v>0</v>
      </c>
      <c r="I117" s="38">
        <f t="shared" si="25"/>
        <v>0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0</v>
      </c>
      <c r="O117" s="38">
        <f t="shared" si="29"/>
        <v>0</v>
      </c>
      <c r="P117" s="33">
        <v>0</v>
      </c>
      <c r="Q117" s="33">
        <v>0</v>
      </c>
      <c r="R117" s="33">
        <v>0</v>
      </c>
      <c r="S117" s="33">
        <v>0</v>
      </c>
      <c r="T117" s="38">
        <f t="shared" si="30"/>
        <v>0</v>
      </c>
      <c r="U117" s="38">
        <f t="shared" si="31"/>
        <v>0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0</v>
      </c>
      <c r="E121" s="34">
        <f>SUM(E113:E120)</f>
        <v>0</v>
      </c>
      <c r="F121" s="34">
        <f>SUM(F113:F120)</f>
        <v>0</v>
      </c>
      <c r="G121" s="39">
        <f t="shared" si="24"/>
        <v>0</v>
      </c>
      <c r="H121" s="34">
        <f>SUM(H113:H120)</f>
        <v>0</v>
      </c>
      <c r="I121" s="39">
        <f t="shared" si="25"/>
        <v>0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0</v>
      </c>
      <c r="O121" s="39">
        <f t="shared" si="29"/>
        <v>0</v>
      </c>
      <c r="P121" s="34">
        <f>SUM(P113:P120)</f>
        <v>0</v>
      </c>
      <c r="Q121" s="34">
        <f>SUM(Q113:Q120)</f>
        <v>0</v>
      </c>
      <c r="R121" s="34">
        <f>SUM(R113:R120)</f>
        <v>0</v>
      </c>
      <c r="S121" s="34">
        <f>SUM(S113:S120)</f>
        <v>0</v>
      </c>
      <c r="T121" s="39">
        <f t="shared" si="30"/>
        <v>0</v>
      </c>
      <c r="U121" s="39">
        <f t="shared" si="31"/>
        <v>0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745000</v>
      </c>
      <c r="R125" s="33">
        <v>745000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745000</v>
      </c>
      <c r="R126" s="34">
        <f>SUM(R122:R125)</f>
        <v>745000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63005</v>
      </c>
      <c r="E133" s="33">
        <v>63005</v>
      </c>
      <c r="F133" s="33">
        <v>300</v>
      </c>
      <c r="G133" s="38">
        <f t="shared" si="24"/>
        <v>4.7615268629473849E-3</v>
      </c>
      <c r="H133" s="33">
        <v>3450</v>
      </c>
      <c r="I133" s="38">
        <f t="shared" si="25"/>
        <v>5.4757558923894931E-2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3750</v>
      </c>
      <c r="O133" s="38">
        <f t="shared" si="29"/>
        <v>5.9519085786842313E-2</v>
      </c>
      <c r="P133" s="33">
        <v>9903</v>
      </c>
      <c r="Q133" s="33">
        <v>60640</v>
      </c>
      <c r="R133" s="33">
        <v>60640</v>
      </c>
      <c r="S133" s="33">
        <v>4728</v>
      </c>
      <c r="T133" s="38">
        <f t="shared" si="30"/>
        <v>7.796833773087071E-2</v>
      </c>
      <c r="U133" s="38">
        <f t="shared" si="31"/>
        <v>-0.65162072099363821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4000000</v>
      </c>
      <c r="E136" s="33">
        <v>4000000</v>
      </c>
      <c r="F136" s="33">
        <v>1715878</v>
      </c>
      <c r="G136" s="38">
        <f t="shared" si="24"/>
        <v>0.4289695</v>
      </c>
      <c r="H136" s="33">
        <v>1320667</v>
      </c>
      <c r="I136" s="38">
        <f t="shared" si="25"/>
        <v>0.33016675000000001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3036545</v>
      </c>
      <c r="O136" s="38">
        <f t="shared" si="29"/>
        <v>0.75913624999999996</v>
      </c>
      <c r="P136" s="33">
        <v>0</v>
      </c>
      <c r="Q136" s="33">
        <v>3928973</v>
      </c>
      <c r="R136" s="33">
        <v>3928973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4063005</v>
      </c>
      <c r="E137" s="34">
        <f>SUM(E133:E136)</f>
        <v>4063005</v>
      </c>
      <c r="F137" s="34">
        <f>SUM(F133:F136)</f>
        <v>1716178</v>
      </c>
      <c r="G137" s="39">
        <f t="shared" ref="G137:G170" si="32">IF(($D137     =0),0,($F137     /$D137     ))</f>
        <v>0.42239130889575571</v>
      </c>
      <c r="H137" s="34">
        <f>SUM(H133:H136)</f>
        <v>1324117</v>
      </c>
      <c r="I137" s="39">
        <f t="shared" ref="I137:I170" si="33">IF(($D137     =0),0,($H137     /$D137     ))</f>
        <v>0.32589598093037048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3040295</v>
      </c>
      <c r="O137" s="39">
        <f t="shared" ref="O137:O170" si="37">IF(($D137     =0),0,($N137     /$D137     ))</f>
        <v>0.74828728982612625</v>
      </c>
      <c r="P137" s="34">
        <f>SUM(P133:P136)</f>
        <v>9903</v>
      </c>
      <c r="Q137" s="34">
        <f>SUM(Q133:Q136)</f>
        <v>3989613</v>
      </c>
      <c r="R137" s="34">
        <f>SUM(R133:R136)</f>
        <v>3989613</v>
      </c>
      <c r="S137" s="34">
        <f>SUM(S133:S136)</f>
        <v>4728</v>
      </c>
      <c r="T137" s="39">
        <f t="shared" ref="T137:T170" si="38">IF(($Q137     =0),0,($S137     /$Q137     ))</f>
        <v>1.1850773496075936E-3</v>
      </c>
      <c r="U137" s="39">
        <f t="shared" ref="U137:U170" si="39">IF(($P137     =0),0,(($H137     /$P137     )-1))</f>
        <v>132.70867413914976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600000</v>
      </c>
      <c r="E143" s="33">
        <v>600000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10000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-1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600000</v>
      </c>
      <c r="E144" s="34">
        <f>SUM(E138:E143)</f>
        <v>600000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10000</v>
      </c>
      <c r="Q144" s="34">
        <f>SUM(Q138:Q143)</f>
        <v>0</v>
      </c>
      <c r="R144" s="34">
        <f>SUM(R138:R143)</f>
        <v>0</v>
      </c>
      <c r="S144" s="34">
        <f>SUM(S138:S143)</f>
        <v>0</v>
      </c>
      <c r="T144" s="39">
        <f t="shared" si="38"/>
        <v>0</v>
      </c>
      <c r="U144" s="39">
        <f t="shared" si="39"/>
        <v>-1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529135</v>
      </c>
      <c r="G147" s="38">
        <f t="shared" si="32"/>
        <v>0</v>
      </c>
      <c r="H147" s="33">
        <v>323040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852175</v>
      </c>
      <c r="O147" s="38">
        <f t="shared" si="37"/>
        <v>0</v>
      </c>
      <c r="P147" s="33">
        <v>194861</v>
      </c>
      <c r="Q147" s="33">
        <v>0</v>
      </c>
      <c r="R147" s="33">
        <v>0</v>
      </c>
      <c r="S147" s="33">
        <v>194861</v>
      </c>
      <c r="T147" s="38">
        <f t="shared" si="38"/>
        <v>0</v>
      </c>
      <c r="U147" s="38">
        <f t="shared" si="39"/>
        <v>0.65779709639178696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0</v>
      </c>
      <c r="E150" s="34">
        <f>SUM(E145:E149)</f>
        <v>0</v>
      </c>
      <c r="F150" s="34">
        <f>SUM(F145:F149)</f>
        <v>529135</v>
      </c>
      <c r="G150" s="39">
        <f t="shared" si="32"/>
        <v>0</v>
      </c>
      <c r="H150" s="34">
        <f>SUM(H145:H149)</f>
        <v>323040</v>
      </c>
      <c r="I150" s="39">
        <f t="shared" si="33"/>
        <v>0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852175</v>
      </c>
      <c r="O150" s="39">
        <f t="shared" si="37"/>
        <v>0</v>
      </c>
      <c r="P150" s="34">
        <f>SUM(P145:P149)</f>
        <v>194861</v>
      </c>
      <c r="Q150" s="34">
        <f>SUM(Q145:Q149)</f>
        <v>0</v>
      </c>
      <c r="R150" s="34">
        <f>SUM(R145:R149)</f>
        <v>0</v>
      </c>
      <c r="S150" s="34">
        <f>SUM(S145:S149)</f>
        <v>194861</v>
      </c>
      <c r="T150" s="39">
        <f t="shared" si="38"/>
        <v>0</v>
      </c>
      <c r="U150" s="39">
        <f t="shared" si="39"/>
        <v>0.65779709639178696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0</v>
      </c>
      <c r="E152" s="33">
        <v>0</v>
      </c>
      <c r="F152" s="33">
        <v>0</v>
      </c>
      <c r="G152" s="38">
        <f t="shared" si="32"/>
        <v>0</v>
      </c>
      <c r="H152" s="33">
        <v>0</v>
      </c>
      <c r="I152" s="38">
        <f t="shared" si="33"/>
        <v>0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0</v>
      </c>
      <c r="O152" s="38">
        <f t="shared" si="37"/>
        <v>0</v>
      </c>
      <c r="P152" s="33">
        <v>0</v>
      </c>
      <c r="Q152" s="33">
        <v>0</v>
      </c>
      <c r="R152" s="33">
        <v>0</v>
      </c>
      <c r="S152" s="33">
        <v>0</v>
      </c>
      <c r="T152" s="38">
        <f t="shared" si="38"/>
        <v>0</v>
      </c>
      <c r="U152" s="38">
        <f t="shared" si="39"/>
        <v>0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0</v>
      </c>
      <c r="E157" s="34">
        <f>SUM(E151:E156)</f>
        <v>0</v>
      </c>
      <c r="F157" s="34">
        <f>SUM(F151:F156)</f>
        <v>0</v>
      </c>
      <c r="G157" s="39">
        <f t="shared" si="32"/>
        <v>0</v>
      </c>
      <c r="H157" s="34">
        <f>SUM(H151:H156)</f>
        <v>0</v>
      </c>
      <c r="I157" s="39">
        <f t="shared" si="33"/>
        <v>0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0</v>
      </c>
      <c r="O157" s="39">
        <f t="shared" si="37"/>
        <v>0</v>
      </c>
      <c r="P157" s="34">
        <f>SUM(P151:P156)</f>
        <v>0</v>
      </c>
      <c r="Q157" s="34">
        <f>SUM(Q151:Q156)</f>
        <v>0</v>
      </c>
      <c r="R157" s="34">
        <f>SUM(R151:R156)</f>
        <v>0</v>
      </c>
      <c r="S157" s="34">
        <f>SUM(S151:S156)</f>
        <v>0</v>
      </c>
      <c r="T157" s="39">
        <f t="shared" si="38"/>
        <v>0</v>
      </c>
      <c r="U157" s="39">
        <f t="shared" si="39"/>
        <v>0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21463776</v>
      </c>
      <c r="E162" s="33">
        <v>21463776</v>
      </c>
      <c r="F162" s="33">
        <v>8948090</v>
      </c>
      <c r="G162" s="38">
        <f t="shared" si="32"/>
        <v>0.41689262877137739</v>
      </c>
      <c r="H162" s="33">
        <v>7151808</v>
      </c>
      <c r="I162" s="38">
        <f t="shared" si="33"/>
        <v>0.33320362642621687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16099898</v>
      </c>
      <c r="O162" s="38">
        <f t="shared" si="37"/>
        <v>0.75009625519759426</v>
      </c>
      <c r="P162" s="33">
        <v>9115045</v>
      </c>
      <c r="Q162" s="33">
        <v>20278956</v>
      </c>
      <c r="R162" s="33">
        <v>20278956</v>
      </c>
      <c r="S162" s="33">
        <v>0</v>
      </c>
      <c r="T162" s="38">
        <f t="shared" si="38"/>
        <v>0</v>
      </c>
      <c r="U162" s="38">
        <f t="shared" si="39"/>
        <v>-0.21538423562363107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21463776</v>
      </c>
      <c r="E163" s="34">
        <f>SUM(E158:E162)</f>
        <v>21463776</v>
      </c>
      <c r="F163" s="34">
        <f>SUM(F158:F162)</f>
        <v>8948090</v>
      </c>
      <c r="G163" s="39">
        <f t="shared" si="32"/>
        <v>0.41689262877137739</v>
      </c>
      <c r="H163" s="34">
        <f>SUM(H158:H162)</f>
        <v>7151808</v>
      </c>
      <c r="I163" s="39">
        <f t="shared" si="33"/>
        <v>0.33320362642621687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16099898</v>
      </c>
      <c r="O163" s="39">
        <f t="shared" si="37"/>
        <v>0.75009625519759426</v>
      </c>
      <c r="P163" s="34">
        <f>SUM(P158:P162)</f>
        <v>9115045</v>
      </c>
      <c r="Q163" s="34">
        <f>SUM(Q158:Q162)</f>
        <v>20278956</v>
      </c>
      <c r="R163" s="34">
        <f>SUM(R158:R162)</f>
        <v>20278956</v>
      </c>
      <c r="S163" s="34">
        <f>SUM(S158:S162)</f>
        <v>0</v>
      </c>
      <c r="T163" s="39">
        <f t="shared" si="38"/>
        <v>0</v>
      </c>
      <c r="U163" s="39">
        <f t="shared" si="39"/>
        <v>-0.21538423562363107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270969781</v>
      </c>
      <c r="E170" s="34">
        <f>SUM(E105,E107:E111,E113:E120,E122:E125,E127:E131,E133:E136,E138:E143,E145:E149,E151:E156,E158:E162,E164:E168)</f>
        <v>270969781</v>
      </c>
      <c r="F170" s="34">
        <f>SUM(F105,F107:F111,F113:F120,F122:F125,F127:F131,F133:F136,F138:F143,F145:F149,F151:F156,F158:F162,F164:F168)</f>
        <v>11200182</v>
      </c>
      <c r="G170" s="39">
        <f t="shared" si="32"/>
        <v>4.1333693959032282E-2</v>
      </c>
      <c r="H170" s="34">
        <f>SUM(H105,H107:H111,H113:H120,H122:H125,H127:H131,H133:H136,H138:H143,H145:H149,H151:H156,H158:H162,H164:H168)</f>
        <v>114686107</v>
      </c>
      <c r="I170" s="39">
        <f t="shared" si="33"/>
        <v>0.42324316230672232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125886289</v>
      </c>
      <c r="O170" s="39">
        <f t="shared" si="37"/>
        <v>0.46457685626575457</v>
      </c>
      <c r="P170" s="34">
        <f>SUM(P105,P107:P111,P113:P120,P122:P125,P127:P131,P133:P136,P138:P143,P145:P149,P151:P156,P158:P162,P164:P168)</f>
        <v>42218915</v>
      </c>
      <c r="Q170" s="34">
        <f>SUM(Q105,Q107:Q111,Q113:Q120,Q122:Q125,Q127:Q131,Q133:Q136,Q138:Q143,Q145:Q149,Q151:Q156,Q158:Q162,Q164:Q168)</f>
        <v>262806589</v>
      </c>
      <c r="R170" s="34">
        <f>SUM(R105,R107:R111,R113:R120,R122:R125,R127:R131,R133:R136,R138:R143,R145:R149,R151:R156,R158:R162,R164:R168)</f>
        <v>262806589</v>
      </c>
      <c r="S170" s="34">
        <f>SUM(S105,S107:S111,S113:S120,S122:S125,S127:S131,S133:S136,S138:S143,S145:S149,S151:S156,S158:S162,S164:S168)</f>
        <v>33089768</v>
      </c>
      <c r="T170" s="39">
        <f t="shared" si="38"/>
        <v>0.12590920237543968</v>
      </c>
      <c r="U170" s="39">
        <f t="shared" si="39"/>
        <v>1.7164626802938918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0</v>
      </c>
      <c r="O173" s="38">
        <f t="shared" ref="O173:O205" si="45">IF(($D173     =0),0,($N173     /$D173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IF(($Q173     =0),0,($S173     /$Q173     ))</f>
        <v>0</v>
      </c>
      <c r="U173" s="38">
        <f t="shared" ref="U173:U205" si="47">IF(($P173     =0),0,(($H173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13000</v>
      </c>
      <c r="E175" s="33">
        <v>13000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13000</v>
      </c>
      <c r="R175" s="33">
        <v>13000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48430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48430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13000</v>
      </c>
      <c r="E179" s="34">
        <f>SUM(E173:E178)</f>
        <v>13000</v>
      </c>
      <c r="F179" s="34">
        <f>SUM(F173:F178)</f>
        <v>48430</v>
      </c>
      <c r="G179" s="39">
        <f t="shared" si="40"/>
        <v>3.7253846153846153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48430</v>
      </c>
      <c r="O179" s="39">
        <f t="shared" si="45"/>
        <v>3.7253846153846153</v>
      </c>
      <c r="P179" s="34">
        <f>SUM(P173:P178)</f>
        <v>0</v>
      </c>
      <c r="Q179" s="34">
        <f>SUM(Q173:Q178)</f>
        <v>13000</v>
      </c>
      <c r="R179" s="34">
        <f>SUM(R173:R178)</f>
        <v>13000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455000</v>
      </c>
      <c r="E184" s="33">
        <v>455000</v>
      </c>
      <c r="F184" s="33">
        <v>630</v>
      </c>
      <c r="G184" s="38">
        <f t="shared" si="40"/>
        <v>1.3846153846153845E-3</v>
      </c>
      <c r="H184" s="33">
        <v>351</v>
      </c>
      <c r="I184" s="38">
        <f t="shared" si="41"/>
        <v>7.7142857142857145E-4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981</v>
      </c>
      <c r="O184" s="38">
        <f t="shared" si="45"/>
        <v>2.1560439560439561E-3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455000</v>
      </c>
      <c r="E185" s="34">
        <f>SUM(E180:E184)</f>
        <v>455000</v>
      </c>
      <c r="F185" s="34">
        <f>SUM(F180:F184)</f>
        <v>630</v>
      </c>
      <c r="G185" s="39">
        <f t="shared" si="40"/>
        <v>1.3846153846153845E-3</v>
      </c>
      <c r="H185" s="34">
        <f>SUM(H180:H184)</f>
        <v>351</v>
      </c>
      <c r="I185" s="39">
        <f t="shared" si="41"/>
        <v>7.7142857142857145E-4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981</v>
      </c>
      <c r="O185" s="39">
        <f t="shared" si="45"/>
        <v>2.1560439560439561E-3</v>
      </c>
      <c r="P185" s="34">
        <f>SUM(P180:P184)</f>
        <v>0</v>
      </c>
      <c r="Q185" s="34">
        <f>SUM(Q180:Q184)</f>
        <v>0</v>
      </c>
      <c r="R185" s="34">
        <f>SUM(R180:R184)</f>
        <v>0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3300</v>
      </c>
      <c r="E188" s="33">
        <v>3300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3135</v>
      </c>
      <c r="R188" s="33">
        <v>3135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21951000</v>
      </c>
      <c r="E190" s="33">
        <v>21951000</v>
      </c>
      <c r="F190" s="33">
        <v>9146247</v>
      </c>
      <c r="G190" s="38">
        <f t="shared" si="40"/>
        <v>0.41666652999863329</v>
      </c>
      <c r="H190" s="33">
        <v>7249010</v>
      </c>
      <c r="I190" s="38">
        <f t="shared" si="41"/>
        <v>0.33023598013757915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16395257</v>
      </c>
      <c r="O190" s="38">
        <f t="shared" si="45"/>
        <v>0.74690251013621245</v>
      </c>
      <c r="P190" s="33">
        <v>14958243</v>
      </c>
      <c r="Q190" s="33">
        <v>17473000</v>
      </c>
      <c r="R190" s="33">
        <v>17473000</v>
      </c>
      <c r="S190" s="33">
        <v>7095401</v>
      </c>
      <c r="T190" s="38">
        <f t="shared" si="46"/>
        <v>0.40607800606650263</v>
      </c>
      <c r="U190" s="38">
        <f t="shared" si="47"/>
        <v>-0.51538359150870861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21954300</v>
      </c>
      <c r="E191" s="34">
        <f>SUM(E186:E190)</f>
        <v>21954300</v>
      </c>
      <c r="F191" s="34">
        <f>SUM(F186:F190)</f>
        <v>9146247</v>
      </c>
      <c r="G191" s="39">
        <f t="shared" si="40"/>
        <v>0.41660389991937796</v>
      </c>
      <c r="H191" s="34">
        <f>SUM(H186:H190)</f>
        <v>7249010</v>
      </c>
      <c r="I191" s="39">
        <f t="shared" si="41"/>
        <v>0.330186341627836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16395257</v>
      </c>
      <c r="O191" s="39">
        <f t="shared" si="45"/>
        <v>0.74679024154721396</v>
      </c>
      <c r="P191" s="34">
        <f>SUM(P186:P190)</f>
        <v>14958243</v>
      </c>
      <c r="Q191" s="34">
        <f>SUM(Q186:Q190)</f>
        <v>17476135</v>
      </c>
      <c r="R191" s="34">
        <f>SUM(R186:R190)</f>
        <v>17476135</v>
      </c>
      <c r="S191" s="34">
        <f>SUM(S186:S190)</f>
        <v>7095401</v>
      </c>
      <c r="T191" s="39">
        <f t="shared" si="46"/>
        <v>0.40600516075207704</v>
      </c>
      <c r="U191" s="39">
        <f t="shared" si="47"/>
        <v>-0.51538359150870861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171435</v>
      </c>
      <c r="E197" s="33">
        <v>171435</v>
      </c>
      <c r="F197" s="33">
        <v>0</v>
      </c>
      <c r="G197" s="38">
        <f t="shared" si="40"/>
        <v>0</v>
      </c>
      <c r="H197" s="33">
        <v>70535</v>
      </c>
      <c r="I197" s="38">
        <f t="shared" si="41"/>
        <v>0.41143873771400241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70535</v>
      </c>
      <c r="O197" s="38">
        <f t="shared" si="45"/>
        <v>0.41143873771400241</v>
      </c>
      <c r="P197" s="33">
        <v>0</v>
      </c>
      <c r="Q197" s="33">
        <v>165000</v>
      </c>
      <c r="R197" s="33">
        <v>165000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171435</v>
      </c>
      <c r="E198" s="34">
        <f>SUM(E192:E197)</f>
        <v>171435</v>
      </c>
      <c r="F198" s="34">
        <f>SUM(F192:F197)</f>
        <v>0</v>
      </c>
      <c r="G198" s="39">
        <f t="shared" si="40"/>
        <v>0</v>
      </c>
      <c r="H198" s="34">
        <f>SUM(H192:H197)</f>
        <v>70535</v>
      </c>
      <c r="I198" s="39">
        <f t="shared" si="41"/>
        <v>0.41143873771400241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70535</v>
      </c>
      <c r="O198" s="39">
        <f t="shared" si="45"/>
        <v>0.41143873771400241</v>
      </c>
      <c r="P198" s="34">
        <f>SUM(P192:P197)</f>
        <v>0</v>
      </c>
      <c r="Q198" s="34">
        <f>SUM(Q192:Q197)</f>
        <v>165000</v>
      </c>
      <c r="R198" s="34">
        <f>SUM(R192:R197)</f>
        <v>165000</v>
      </c>
      <c r="S198" s="34">
        <f>SUM(S192:S197)</f>
        <v>0</v>
      </c>
      <c r="T198" s="39">
        <f t="shared" si="46"/>
        <v>0</v>
      </c>
      <c r="U198" s="39">
        <f t="shared" si="47"/>
        <v>0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0</v>
      </c>
      <c r="F204" s="34">
        <f>SUM(F199:F203)</f>
        <v>0</v>
      </c>
      <c r="G204" s="39">
        <f t="shared" si="40"/>
        <v>0</v>
      </c>
      <c r="H204" s="34">
        <f>SUM(H199:H203)</f>
        <v>0</v>
      </c>
      <c r="I204" s="39">
        <f t="shared" si="41"/>
        <v>0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0</v>
      </c>
      <c r="O204" s="39">
        <f t="shared" si="45"/>
        <v>0</v>
      </c>
      <c r="P204" s="34">
        <f>SUM(P199:P203)</f>
        <v>0</v>
      </c>
      <c r="Q204" s="34">
        <f>SUM(Q199:Q203)</f>
        <v>0</v>
      </c>
      <c r="R204" s="34">
        <f>SUM(R199:R203)</f>
        <v>0</v>
      </c>
      <c r="S204" s="34">
        <f>SUM(S199:S203)</f>
        <v>0</v>
      </c>
      <c r="T204" s="39">
        <f t="shared" si="46"/>
        <v>0</v>
      </c>
      <c r="U204" s="39">
        <f t="shared" si="47"/>
        <v>0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22593735</v>
      </c>
      <c r="E205" s="34">
        <f>SUM(E173:E178,E180:E184,E186:E190,E192:E197,E199:E203)</f>
        <v>22593735</v>
      </c>
      <c r="F205" s="34">
        <f>SUM(F173:F178,F180:F184,F186:F190,F192:F197,F199:F203)</f>
        <v>9195307</v>
      </c>
      <c r="G205" s="39">
        <f t="shared" si="40"/>
        <v>0.40698481238272466</v>
      </c>
      <c r="H205" s="34">
        <f>SUM(H173:H178,H180:H184,H186:H190,H192:H197,H199:H203)</f>
        <v>7319896</v>
      </c>
      <c r="I205" s="39">
        <f t="shared" si="41"/>
        <v>0.32397901453655181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16515203</v>
      </c>
      <c r="O205" s="39">
        <f t="shared" si="45"/>
        <v>0.73096382691927653</v>
      </c>
      <c r="P205" s="34">
        <f>SUM(P173:P178,P180:P184,P186:P190,P192:P197,P199:P203)</f>
        <v>14958243</v>
      </c>
      <c r="Q205" s="34">
        <f>SUM(Q173:Q178,Q180:Q184,Q186:Q190,Q192:Q197,Q199:Q203)</f>
        <v>17654135</v>
      </c>
      <c r="R205" s="34">
        <f>SUM(R173:R178,R180:R184,R186:R190,R192:R197,R199:R203)</f>
        <v>17654135</v>
      </c>
      <c r="S205" s="34">
        <f>SUM(S173:S178,S180:S184,S186:S190,S192:S197,S199:S203)</f>
        <v>7095401</v>
      </c>
      <c r="T205" s="39">
        <f t="shared" si="46"/>
        <v>0.40191156349489793</v>
      </c>
      <c r="U205" s="39">
        <f t="shared" si="47"/>
        <v>-0.51064466595441727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0</v>
      </c>
      <c r="O208" s="38">
        <f t="shared" ref="O208:O231" si="53">IF(($D208     =0),0,($N208     /$D208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IF(($Q208     =0),0,($S208     /$Q208     ))</f>
        <v>0</v>
      </c>
      <c r="U208" s="38">
        <f t="shared" ref="U208:U231" si="55">IF(($P208     =0),0,(($H208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9500000</v>
      </c>
      <c r="E209" s="33">
        <v>9500000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493220</v>
      </c>
      <c r="E215" s="33">
        <v>493220</v>
      </c>
      <c r="F215" s="33">
        <v>97150</v>
      </c>
      <c r="G215" s="38">
        <f t="shared" si="48"/>
        <v>0.19697092575321357</v>
      </c>
      <c r="H215" s="33">
        <v>156266</v>
      </c>
      <c r="I215" s="38">
        <f t="shared" si="49"/>
        <v>0.31682819025992459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253416</v>
      </c>
      <c r="O215" s="38">
        <f t="shared" si="53"/>
        <v>0.5137991160131381</v>
      </c>
      <c r="P215" s="33">
        <v>221735</v>
      </c>
      <c r="Q215" s="33">
        <v>474244</v>
      </c>
      <c r="R215" s="33">
        <v>474244</v>
      </c>
      <c r="S215" s="33">
        <v>142621</v>
      </c>
      <c r="T215" s="38">
        <f t="shared" si="54"/>
        <v>0.30073337775491099</v>
      </c>
      <c r="U215" s="38">
        <f t="shared" si="55"/>
        <v>-0.29525785284235684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9993220</v>
      </c>
      <c r="E216" s="34">
        <f>SUM(E208:E215)</f>
        <v>9993220</v>
      </c>
      <c r="F216" s="34">
        <f>SUM(F208:F215)</f>
        <v>97150</v>
      </c>
      <c r="G216" s="39">
        <f t="shared" si="48"/>
        <v>9.7215912388599474E-3</v>
      </c>
      <c r="H216" s="34">
        <f>SUM(H208:H215)</f>
        <v>156266</v>
      </c>
      <c r="I216" s="39">
        <f t="shared" si="49"/>
        <v>1.5637202022971575E-2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253416</v>
      </c>
      <c r="O216" s="39">
        <f t="shared" si="53"/>
        <v>2.5358793261831523E-2</v>
      </c>
      <c r="P216" s="34">
        <f>SUM(P208:P215)</f>
        <v>221735</v>
      </c>
      <c r="Q216" s="34">
        <f>SUM(Q208:Q215)</f>
        <v>474244</v>
      </c>
      <c r="R216" s="34">
        <f>SUM(R208:R215)</f>
        <v>474244</v>
      </c>
      <c r="S216" s="34">
        <f>SUM(S208:S215)</f>
        <v>142621</v>
      </c>
      <c r="T216" s="39">
        <f t="shared" si="54"/>
        <v>0.30073337775491099</v>
      </c>
      <c r="U216" s="39">
        <f t="shared" si="55"/>
        <v>-0.29525785284235684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93776</v>
      </c>
      <c r="E219" s="33">
        <v>93776</v>
      </c>
      <c r="F219" s="33">
        <v>-4946</v>
      </c>
      <c r="G219" s="38">
        <f t="shared" si="48"/>
        <v>-5.274270602286299E-2</v>
      </c>
      <c r="H219" s="33">
        <v>2054</v>
      </c>
      <c r="I219" s="38">
        <f t="shared" si="49"/>
        <v>2.190325882955127E-2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-2892</v>
      </c>
      <c r="O219" s="38">
        <f t="shared" si="53"/>
        <v>-3.0839447193311723E-2</v>
      </c>
      <c r="P219" s="33">
        <v>16420</v>
      </c>
      <c r="Q219" s="33">
        <v>41254</v>
      </c>
      <c r="R219" s="33">
        <v>41254</v>
      </c>
      <c r="S219" s="33">
        <v>17570</v>
      </c>
      <c r="T219" s="38">
        <f t="shared" si="54"/>
        <v>0.42589809473020795</v>
      </c>
      <c r="U219" s="38">
        <f t="shared" si="55"/>
        <v>-0.87490864799025581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500000</v>
      </c>
      <c r="E223" s="33">
        <v>500000</v>
      </c>
      <c r="F223" s="33">
        <v>238371</v>
      </c>
      <c r="G223" s="38">
        <f t="shared" si="48"/>
        <v>0.476742</v>
      </c>
      <c r="H223" s="33">
        <v>211541</v>
      </c>
      <c r="I223" s="38">
        <f t="shared" si="49"/>
        <v>0.42308200000000001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449912</v>
      </c>
      <c r="O223" s="38">
        <f t="shared" si="53"/>
        <v>0.89982399999999996</v>
      </c>
      <c r="P223" s="33">
        <v>391962</v>
      </c>
      <c r="Q223" s="33">
        <v>850000</v>
      </c>
      <c r="R223" s="33">
        <v>850000</v>
      </c>
      <c r="S223" s="33">
        <v>187304</v>
      </c>
      <c r="T223" s="38">
        <f t="shared" si="54"/>
        <v>0.22035764705882352</v>
      </c>
      <c r="U223" s="38">
        <f t="shared" si="55"/>
        <v>-0.46030227420004999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593776</v>
      </c>
      <c r="E224" s="34">
        <f>SUM(E217:E223)</f>
        <v>593776</v>
      </c>
      <c r="F224" s="34">
        <f>SUM(F217:F223)</f>
        <v>233425</v>
      </c>
      <c r="G224" s="39">
        <f t="shared" si="48"/>
        <v>0.39311962760367547</v>
      </c>
      <c r="H224" s="34">
        <f>SUM(H217:H223)</f>
        <v>213595</v>
      </c>
      <c r="I224" s="39">
        <f t="shared" si="49"/>
        <v>0.3597231952790278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447020</v>
      </c>
      <c r="O224" s="39">
        <f t="shared" si="53"/>
        <v>0.75284282288270321</v>
      </c>
      <c r="P224" s="34">
        <f>SUM(P217:P223)</f>
        <v>408382</v>
      </c>
      <c r="Q224" s="34">
        <f>SUM(Q217:Q223)</f>
        <v>891254</v>
      </c>
      <c r="R224" s="34">
        <f>SUM(R217:R223)</f>
        <v>891254</v>
      </c>
      <c r="S224" s="34">
        <f>SUM(S217:S223)</f>
        <v>204874</v>
      </c>
      <c r="T224" s="39">
        <f t="shared" si="54"/>
        <v>0.2298716190895076</v>
      </c>
      <c r="U224" s="39">
        <f t="shared" si="55"/>
        <v>-0.47697254041559134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0</v>
      </c>
      <c r="E230" s="34">
        <f>SUM(E225:E229)</f>
        <v>0</v>
      </c>
      <c r="F230" s="34">
        <f>SUM(F225:F229)</f>
        <v>0</v>
      </c>
      <c r="G230" s="39">
        <f t="shared" si="48"/>
        <v>0</v>
      </c>
      <c r="H230" s="34">
        <f>SUM(H225:H229)</f>
        <v>0</v>
      </c>
      <c r="I230" s="39">
        <f t="shared" si="49"/>
        <v>0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0</v>
      </c>
      <c r="O230" s="39">
        <f t="shared" si="53"/>
        <v>0</v>
      </c>
      <c r="P230" s="34">
        <f>SUM(P225:P229)</f>
        <v>0</v>
      </c>
      <c r="Q230" s="34">
        <f>SUM(Q225:Q229)</f>
        <v>0</v>
      </c>
      <c r="R230" s="34">
        <f>SUM(R225:R229)</f>
        <v>0</v>
      </c>
      <c r="S230" s="34">
        <f>SUM(S225:S229)</f>
        <v>0</v>
      </c>
      <c r="T230" s="39">
        <f t="shared" si="54"/>
        <v>0</v>
      </c>
      <c r="U230" s="39">
        <f t="shared" si="55"/>
        <v>0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10586996</v>
      </c>
      <c r="E231" s="34">
        <f>SUM(E208:E215,E217:E223,E225:E229)</f>
        <v>10586996</v>
      </c>
      <c r="F231" s="34">
        <f>SUM(F208:F215,F217:F223,F225:F229)</f>
        <v>330575</v>
      </c>
      <c r="G231" s="39">
        <f t="shared" si="48"/>
        <v>3.1224626891329703E-2</v>
      </c>
      <c r="H231" s="34">
        <f>SUM(H208:H215,H217:H223,H225:H229)</f>
        <v>369861</v>
      </c>
      <c r="I231" s="39">
        <f t="shared" si="49"/>
        <v>3.4935405661813794E-2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700436</v>
      </c>
      <c r="O231" s="39">
        <f t="shared" si="53"/>
        <v>6.6160032553143497E-2</v>
      </c>
      <c r="P231" s="34">
        <f>SUM(P208:P215,P217:P223,P225:P229)</f>
        <v>630117</v>
      </c>
      <c r="Q231" s="34">
        <f>SUM(Q208:Q215,Q217:Q223,Q225:Q229)</f>
        <v>1365498</v>
      </c>
      <c r="R231" s="34">
        <f>SUM(R208:R215,R217:R223,R225:R229)</f>
        <v>1365498</v>
      </c>
      <c r="S231" s="34">
        <f>SUM(S208:S215,S217:S223,S225:S229)</f>
        <v>347495</v>
      </c>
      <c r="T231" s="39">
        <f t="shared" si="54"/>
        <v>0.25448224750237641</v>
      </c>
      <c r="U231" s="39">
        <f t="shared" si="55"/>
        <v>-0.41302805669423293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0</v>
      </c>
      <c r="E235" s="33">
        <v>0</v>
      </c>
      <c r="F235" s="33">
        <v>0</v>
      </c>
      <c r="G235" s="38">
        <f t="shared" si="56"/>
        <v>0</v>
      </c>
      <c r="H235" s="33">
        <v>0</v>
      </c>
      <c r="I235" s="38">
        <f t="shared" si="57"/>
        <v>0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0</v>
      </c>
      <c r="O235" s="38">
        <f t="shared" si="61"/>
        <v>0</v>
      </c>
      <c r="P235" s="33">
        <v>0</v>
      </c>
      <c r="Q235" s="33">
        <v>0</v>
      </c>
      <c r="R235" s="33">
        <v>0</v>
      </c>
      <c r="S235" s="33">
        <v>0</v>
      </c>
      <c r="T235" s="38">
        <f t="shared" si="62"/>
        <v>0</v>
      </c>
      <c r="U235" s="38">
        <f t="shared" si="63"/>
        <v>0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0</v>
      </c>
      <c r="E240" s="34">
        <f>SUM(E234:E239)</f>
        <v>0</v>
      </c>
      <c r="F240" s="34">
        <f>SUM(F234:F239)</f>
        <v>0</v>
      </c>
      <c r="G240" s="39">
        <f t="shared" si="56"/>
        <v>0</v>
      </c>
      <c r="H240" s="34">
        <f>SUM(H234:H239)</f>
        <v>0</v>
      </c>
      <c r="I240" s="39">
        <f t="shared" si="57"/>
        <v>0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0</v>
      </c>
      <c r="O240" s="39">
        <f t="shared" si="61"/>
        <v>0</v>
      </c>
      <c r="P240" s="34">
        <f>SUM(P234:P239)</f>
        <v>0</v>
      </c>
      <c r="Q240" s="34">
        <f>SUM(Q234:Q239)</f>
        <v>0</v>
      </c>
      <c r="R240" s="34">
        <f>SUM(R234:R239)</f>
        <v>0</v>
      </c>
      <c r="S240" s="34">
        <f>SUM(S234:S239)</f>
        <v>0</v>
      </c>
      <c r="T240" s="39">
        <f t="shared" si="62"/>
        <v>0</v>
      </c>
      <c r="U240" s="39">
        <f t="shared" si="63"/>
        <v>0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249996</v>
      </c>
      <c r="E243" s="33">
        <v>249996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3427538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3427538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75050</v>
      </c>
      <c r="E246" s="33">
        <v>75050</v>
      </c>
      <c r="F246" s="33">
        <v>7418</v>
      </c>
      <c r="G246" s="38">
        <f t="shared" si="56"/>
        <v>9.8840772818121259E-2</v>
      </c>
      <c r="H246" s="33">
        <v>1777</v>
      </c>
      <c r="I246" s="38">
        <f t="shared" si="57"/>
        <v>2.3677548301132577E-2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9195</v>
      </c>
      <c r="O246" s="38">
        <f t="shared" si="61"/>
        <v>0.12251832111925383</v>
      </c>
      <c r="P246" s="33">
        <v>28429</v>
      </c>
      <c r="Q246" s="33">
        <v>60000</v>
      </c>
      <c r="R246" s="33">
        <v>60000</v>
      </c>
      <c r="S246" s="33">
        <v>26156</v>
      </c>
      <c r="T246" s="38">
        <f t="shared" si="62"/>
        <v>0.43593333333333334</v>
      </c>
      <c r="U246" s="38">
        <f t="shared" si="63"/>
        <v>-0.93749340462204089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325046</v>
      </c>
      <c r="E247" s="34">
        <f>SUM(E241:E246)</f>
        <v>325046</v>
      </c>
      <c r="F247" s="34">
        <f>SUM(F241:F246)</f>
        <v>3434956</v>
      </c>
      <c r="G247" s="39">
        <f t="shared" si="56"/>
        <v>10.567599662816955</v>
      </c>
      <c r="H247" s="34">
        <f>SUM(H241:H246)</f>
        <v>1777</v>
      </c>
      <c r="I247" s="39">
        <f t="shared" si="57"/>
        <v>5.4669185284544342E-3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3436733</v>
      </c>
      <c r="O247" s="39">
        <f t="shared" si="61"/>
        <v>10.57306658134541</v>
      </c>
      <c r="P247" s="34">
        <f>SUM(P241:P246)</f>
        <v>28429</v>
      </c>
      <c r="Q247" s="34">
        <f>SUM(Q241:Q246)</f>
        <v>60000</v>
      </c>
      <c r="R247" s="34">
        <f>SUM(R241:R246)</f>
        <v>60000</v>
      </c>
      <c r="S247" s="34">
        <f>SUM(S241:S246)</f>
        <v>26156</v>
      </c>
      <c r="T247" s="39">
        <f t="shared" si="62"/>
        <v>0.43593333333333334</v>
      </c>
      <c r="U247" s="39">
        <f t="shared" si="63"/>
        <v>-0.93749340462204089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0</v>
      </c>
      <c r="O254" s="39">
        <f t="shared" si="61"/>
        <v>0</v>
      </c>
      <c r="P254" s="34">
        <f>SUM(P248:P253)</f>
        <v>0</v>
      </c>
      <c r="Q254" s="34">
        <f>SUM(Q248:Q253)</f>
        <v>0</v>
      </c>
      <c r="R254" s="34">
        <f>SUM(R248:R253)</f>
        <v>0</v>
      </c>
      <c r="S254" s="34">
        <f>SUM(S248:S253)</f>
        <v>0</v>
      </c>
      <c r="T254" s="39">
        <f t="shared" si="62"/>
        <v>0</v>
      </c>
      <c r="U254" s="39">
        <f t="shared" si="63"/>
        <v>0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0</v>
      </c>
      <c r="E255" s="33">
        <v>0</v>
      </c>
      <c r="F255" s="33">
        <v>0</v>
      </c>
      <c r="G255" s="38">
        <f t="shared" si="56"/>
        <v>0</v>
      </c>
      <c r="H255" s="33">
        <v>0</v>
      </c>
      <c r="I255" s="38">
        <f t="shared" si="57"/>
        <v>0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0</v>
      </c>
      <c r="O255" s="38">
        <f t="shared" si="61"/>
        <v>0</v>
      </c>
      <c r="P255" s="33">
        <v>0</v>
      </c>
      <c r="Q255" s="33">
        <v>0</v>
      </c>
      <c r="R255" s="33">
        <v>0</v>
      </c>
      <c r="S255" s="33">
        <v>0</v>
      </c>
      <c r="T255" s="38">
        <f t="shared" si="62"/>
        <v>0</v>
      </c>
      <c r="U255" s="38">
        <f t="shared" si="63"/>
        <v>0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0</v>
      </c>
      <c r="E259" s="34">
        <f>SUM(E255:E258)</f>
        <v>0</v>
      </c>
      <c r="F259" s="34">
        <f>SUM(F255:F258)</f>
        <v>0</v>
      </c>
      <c r="G259" s="39">
        <f t="shared" si="56"/>
        <v>0</v>
      </c>
      <c r="H259" s="34">
        <f>SUM(H255:H258)</f>
        <v>0</v>
      </c>
      <c r="I259" s="39">
        <f t="shared" si="57"/>
        <v>0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0</v>
      </c>
      <c r="O259" s="39">
        <f t="shared" si="61"/>
        <v>0</v>
      </c>
      <c r="P259" s="34">
        <f>SUM(P255:P258)</f>
        <v>0</v>
      </c>
      <c r="Q259" s="34">
        <f>SUM(Q255:Q258)</f>
        <v>0</v>
      </c>
      <c r="R259" s="34">
        <f>SUM(R255:R258)</f>
        <v>0</v>
      </c>
      <c r="S259" s="34">
        <f>SUM(S255:S258)</f>
        <v>0</v>
      </c>
      <c r="T259" s="39">
        <f t="shared" si="62"/>
        <v>0</v>
      </c>
      <c r="U259" s="39">
        <f t="shared" si="63"/>
        <v>0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325046</v>
      </c>
      <c r="E260" s="34">
        <f>SUM(E234:E239,E241:E246,E248:E253,E255:E258)</f>
        <v>325046</v>
      </c>
      <c r="F260" s="34">
        <f>SUM(F234:F239,F241:F246,F248:F253,F255:F258)</f>
        <v>3434956</v>
      </c>
      <c r="G260" s="39">
        <f t="shared" si="56"/>
        <v>10.567599662816955</v>
      </c>
      <c r="H260" s="34">
        <f>SUM(H234:H239,H241:H246,H248:H253,H255:H258)</f>
        <v>1777</v>
      </c>
      <c r="I260" s="39">
        <f t="shared" si="57"/>
        <v>5.4669185284544342E-3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3436733</v>
      </c>
      <c r="O260" s="39">
        <f t="shared" si="61"/>
        <v>10.57306658134541</v>
      </c>
      <c r="P260" s="34">
        <f>SUM(P234:P239,P241:P246,P248:P253,P255:P258)</f>
        <v>28429</v>
      </c>
      <c r="Q260" s="34">
        <f>SUM(Q234:Q239,Q241:Q246,Q248:Q253,Q255:Q258)</f>
        <v>60000</v>
      </c>
      <c r="R260" s="34">
        <f>SUM(R234:R239,R241:R246,R248:R253,R255:R258)</f>
        <v>60000</v>
      </c>
      <c r="S260" s="34">
        <f>SUM(S234:S239,S241:S246,S248:S253,S255:S258)</f>
        <v>26156</v>
      </c>
      <c r="T260" s="39">
        <f t="shared" si="62"/>
        <v>0.43593333333333334</v>
      </c>
      <c r="U260" s="39">
        <f t="shared" si="63"/>
        <v>-0.93749340462204089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0</v>
      </c>
      <c r="O263" s="38">
        <f t="shared" ref="O263:O299" si="69">IF(($D263     =0),0,($N263     /$D263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IF(($Q263     =0),0,($S263     /$Q263     ))</f>
        <v>0</v>
      </c>
      <c r="U263" s="38">
        <f t="shared" ref="U263:U299" si="71">IF(($P263     =0),0,(($H263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8240690</v>
      </c>
      <c r="E266" s="33">
        <v>8240690</v>
      </c>
      <c r="F266" s="33">
        <v>3433620</v>
      </c>
      <c r="G266" s="38">
        <f t="shared" si="64"/>
        <v>0.41666656554244852</v>
      </c>
      <c r="H266" s="33">
        <v>2669706</v>
      </c>
      <c r="I266" s="38">
        <f t="shared" si="65"/>
        <v>0.32396631835440964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6103326</v>
      </c>
      <c r="O266" s="38">
        <f t="shared" si="69"/>
        <v>0.74063288389685811</v>
      </c>
      <c r="P266" s="33">
        <v>6006816</v>
      </c>
      <c r="Q266" s="33">
        <v>8009117</v>
      </c>
      <c r="R266" s="33">
        <v>8009117</v>
      </c>
      <c r="S266" s="33">
        <v>2402675</v>
      </c>
      <c r="T266" s="38">
        <f t="shared" si="70"/>
        <v>0.2999924960516871</v>
      </c>
      <c r="U266" s="38">
        <f t="shared" si="71"/>
        <v>-0.55555389078007389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8240690</v>
      </c>
      <c r="E267" s="34">
        <f>SUM(E263:E266)</f>
        <v>8240690</v>
      </c>
      <c r="F267" s="34">
        <f>SUM(F263:F266)</f>
        <v>3433620</v>
      </c>
      <c r="G267" s="39">
        <f t="shared" si="64"/>
        <v>0.41666656554244852</v>
      </c>
      <c r="H267" s="34">
        <f>SUM(H263:H266)</f>
        <v>2669706</v>
      </c>
      <c r="I267" s="39">
        <f t="shared" si="65"/>
        <v>0.32396631835440964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6103326</v>
      </c>
      <c r="O267" s="39">
        <f t="shared" si="69"/>
        <v>0.74063288389685811</v>
      </c>
      <c r="P267" s="34">
        <f>SUM(P263:P266)</f>
        <v>6006816</v>
      </c>
      <c r="Q267" s="34">
        <f>SUM(Q263:Q266)</f>
        <v>8009117</v>
      </c>
      <c r="R267" s="34">
        <f>SUM(R263:R266)</f>
        <v>8009117</v>
      </c>
      <c r="S267" s="34">
        <f>SUM(S263:S266)</f>
        <v>2402675</v>
      </c>
      <c r="T267" s="39">
        <f t="shared" si="70"/>
        <v>0.2999924960516871</v>
      </c>
      <c r="U267" s="39">
        <f t="shared" si="71"/>
        <v>-0.55555389078007389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-4325</v>
      </c>
      <c r="E268" s="33">
        <v>-4325</v>
      </c>
      <c r="F268" s="33">
        <v>0</v>
      </c>
      <c r="G268" s="38">
        <f t="shared" si="64"/>
        <v>0</v>
      </c>
      <c r="H268" s="33">
        <v>-536</v>
      </c>
      <c r="I268" s="38">
        <f t="shared" si="65"/>
        <v>0.12393063583815028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-536</v>
      </c>
      <c r="O268" s="38">
        <f t="shared" si="69"/>
        <v>0.12393063583815028</v>
      </c>
      <c r="P268" s="33">
        <v>-2096</v>
      </c>
      <c r="Q268" s="33">
        <v>-3862</v>
      </c>
      <c r="R268" s="33">
        <v>-3862</v>
      </c>
      <c r="S268" s="33">
        <v>-772</v>
      </c>
      <c r="T268" s="38">
        <f t="shared" si="70"/>
        <v>0.19989642672190575</v>
      </c>
      <c r="U268" s="38">
        <f t="shared" si="71"/>
        <v>-0.74427480916030531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-4325</v>
      </c>
      <c r="E275" s="34">
        <f>SUM(E268:E274)</f>
        <v>-4325</v>
      </c>
      <c r="F275" s="34">
        <f>SUM(F268:F274)</f>
        <v>0</v>
      </c>
      <c r="G275" s="39">
        <f t="shared" si="64"/>
        <v>0</v>
      </c>
      <c r="H275" s="34">
        <f>SUM(H268:H274)</f>
        <v>-536</v>
      </c>
      <c r="I275" s="39">
        <f t="shared" si="65"/>
        <v>0.12393063583815028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-536</v>
      </c>
      <c r="O275" s="39">
        <f t="shared" si="69"/>
        <v>0.12393063583815028</v>
      </c>
      <c r="P275" s="34">
        <f>SUM(P268:P274)</f>
        <v>-2096</v>
      </c>
      <c r="Q275" s="34">
        <f>SUM(Q268:Q274)</f>
        <v>-3862</v>
      </c>
      <c r="R275" s="34">
        <f>SUM(R268:R274)</f>
        <v>-3862</v>
      </c>
      <c r="S275" s="34">
        <f>SUM(S268:S274)</f>
        <v>-772</v>
      </c>
      <c r="T275" s="39">
        <f t="shared" si="70"/>
        <v>0.19989642672190575</v>
      </c>
      <c r="U275" s="39">
        <f t="shared" si="71"/>
        <v>-0.74427480916030531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1000000</v>
      </c>
      <c r="E284" s="33">
        <v>1000000</v>
      </c>
      <c r="F284" s="33">
        <v>310365</v>
      </c>
      <c r="G284" s="38">
        <f t="shared" si="64"/>
        <v>0.310365</v>
      </c>
      <c r="H284" s="33">
        <v>218454</v>
      </c>
      <c r="I284" s="38">
        <f t="shared" si="65"/>
        <v>0.21845400000000001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528819</v>
      </c>
      <c r="O284" s="38">
        <f t="shared" si="69"/>
        <v>0.52881900000000004</v>
      </c>
      <c r="P284" s="33">
        <v>429827</v>
      </c>
      <c r="Q284" s="33">
        <v>1250000</v>
      </c>
      <c r="R284" s="33">
        <v>1250000</v>
      </c>
      <c r="S284" s="33">
        <v>257177</v>
      </c>
      <c r="T284" s="38">
        <f t="shared" si="70"/>
        <v>0.2057416</v>
      </c>
      <c r="U284" s="38">
        <f t="shared" si="71"/>
        <v>-0.49176296509991224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1000000</v>
      </c>
      <c r="E285" s="34">
        <f>SUM(E276:E284)</f>
        <v>1000000</v>
      </c>
      <c r="F285" s="34">
        <f>SUM(F276:F284)</f>
        <v>310365</v>
      </c>
      <c r="G285" s="39">
        <f t="shared" si="64"/>
        <v>0.310365</v>
      </c>
      <c r="H285" s="34">
        <f>SUM(H276:H284)</f>
        <v>218454</v>
      </c>
      <c r="I285" s="39">
        <f t="shared" si="65"/>
        <v>0.21845400000000001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528819</v>
      </c>
      <c r="O285" s="39">
        <f t="shared" si="69"/>
        <v>0.52881900000000004</v>
      </c>
      <c r="P285" s="34">
        <f>SUM(P276:P284)</f>
        <v>429827</v>
      </c>
      <c r="Q285" s="34">
        <f>SUM(Q276:Q284)</f>
        <v>1250000</v>
      </c>
      <c r="R285" s="34">
        <f>SUM(R276:R284)</f>
        <v>1250000</v>
      </c>
      <c r="S285" s="34">
        <f>SUM(S276:S284)</f>
        <v>257177</v>
      </c>
      <c r="T285" s="39">
        <f t="shared" si="70"/>
        <v>0.2057416</v>
      </c>
      <c r="U285" s="39">
        <f t="shared" si="71"/>
        <v>-0.49176296509991224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100000</v>
      </c>
      <c r="E293" s="33">
        <v>100000</v>
      </c>
      <c r="F293" s="33">
        <v>21678</v>
      </c>
      <c r="G293" s="38">
        <f t="shared" si="64"/>
        <v>0.21678</v>
      </c>
      <c r="H293" s="33">
        <v>1043</v>
      </c>
      <c r="I293" s="38">
        <f t="shared" si="65"/>
        <v>1.043E-2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22721</v>
      </c>
      <c r="O293" s="38">
        <f t="shared" si="69"/>
        <v>0.22721</v>
      </c>
      <c r="P293" s="33">
        <v>30287</v>
      </c>
      <c r="Q293" s="33">
        <v>95000</v>
      </c>
      <c r="R293" s="33">
        <v>95000</v>
      </c>
      <c r="S293" s="33">
        <v>10670</v>
      </c>
      <c r="T293" s="38">
        <f t="shared" si="70"/>
        <v>0.11231578947368422</v>
      </c>
      <c r="U293" s="38">
        <f t="shared" si="71"/>
        <v>-0.96556278271205465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100000</v>
      </c>
      <c r="E298" s="34">
        <f>SUM(E293:E297)</f>
        <v>100000</v>
      </c>
      <c r="F298" s="34">
        <f>SUM(F293:F297)</f>
        <v>21678</v>
      </c>
      <c r="G298" s="39">
        <f t="shared" si="64"/>
        <v>0.21678</v>
      </c>
      <c r="H298" s="34">
        <f>SUM(H293:H297)</f>
        <v>1043</v>
      </c>
      <c r="I298" s="39">
        <f t="shared" si="65"/>
        <v>1.043E-2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22721</v>
      </c>
      <c r="O298" s="39">
        <f t="shared" si="69"/>
        <v>0.22721</v>
      </c>
      <c r="P298" s="34">
        <f>SUM(P293:P297)</f>
        <v>30287</v>
      </c>
      <c r="Q298" s="34">
        <f>SUM(Q293:Q297)</f>
        <v>95000</v>
      </c>
      <c r="R298" s="34">
        <f>SUM(R293:R297)</f>
        <v>95000</v>
      </c>
      <c r="S298" s="34">
        <f>SUM(S293:S297)</f>
        <v>10670</v>
      </c>
      <c r="T298" s="39">
        <f t="shared" si="70"/>
        <v>0.11231578947368422</v>
      </c>
      <c r="U298" s="39">
        <f t="shared" si="71"/>
        <v>-0.96556278271205465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9336365</v>
      </c>
      <c r="E299" s="34">
        <f>SUM(E263:E266,E268:E274,E276:E284,E286:E291,E293:E297)</f>
        <v>9336365</v>
      </c>
      <c r="F299" s="34">
        <f>SUM(F263:F266,F268:F274,F276:F284,F286:F291,F293:F297)</f>
        <v>3765663</v>
      </c>
      <c r="G299" s="39">
        <f t="shared" si="64"/>
        <v>0.40333288169432108</v>
      </c>
      <c r="H299" s="34">
        <f>SUM(H263:H266,H268:H274,H276:H284,H286:H291,H293:H297)</f>
        <v>2888667</v>
      </c>
      <c r="I299" s="39">
        <f t="shared" si="65"/>
        <v>0.30939953611496551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6654330</v>
      </c>
      <c r="O299" s="39">
        <f t="shared" si="69"/>
        <v>0.71273241780928664</v>
      </c>
      <c r="P299" s="34">
        <f>SUM(P263:P266,P268:P274,P276:P284,P286:P291,P293:P297)</f>
        <v>6464834</v>
      </c>
      <c r="Q299" s="34">
        <f>SUM(Q263:Q266,Q268:Q274,Q276:Q284,Q286:Q291,Q293:Q297)</f>
        <v>9350255</v>
      </c>
      <c r="R299" s="34">
        <f>SUM(R263:R266,R268:R274,R276:R284,R286:R291,R293:R297)</f>
        <v>9350255</v>
      </c>
      <c r="S299" s="34">
        <f>SUM(S263:S266,S268:S274,S276:S284,S286:S291,S293:S297)</f>
        <v>2669750</v>
      </c>
      <c r="T299" s="39">
        <f t="shared" si="70"/>
        <v>0.28552697225904533</v>
      </c>
      <c r="U299" s="39">
        <f t="shared" si="71"/>
        <v>-0.55317228563022658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491340660</v>
      </c>
      <c r="E302" s="33">
        <v>491358920</v>
      </c>
      <c r="F302" s="33">
        <v>82374693</v>
      </c>
      <c r="G302" s="38">
        <f t="shared" ref="G302:G339" si="72">IF(($D302     =0),0,($F302     /$D302     ))</f>
        <v>0.16765291315398159</v>
      </c>
      <c r="H302" s="33">
        <v>118500515</v>
      </c>
      <c r="I302" s="38">
        <f t="shared" ref="I302:I339" si="73">IF(($D302     =0),0,($H302     /$D302     ))</f>
        <v>0.24117791310004752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200875208</v>
      </c>
      <c r="O302" s="38">
        <f t="shared" ref="O302:O339" si="77">IF(($D302     =0),0,($N302     /$D302     ))</f>
        <v>0.40883082625402911</v>
      </c>
      <c r="P302" s="33">
        <v>218677925</v>
      </c>
      <c r="Q302" s="33">
        <v>458354230</v>
      </c>
      <c r="R302" s="33">
        <v>458354230</v>
      </c>
      <c r="S302" s="33">
        <v>181484912</v>
      </c>
      <c r="T302" s="38">
        <f t="shared" ref="T302:T339" si="78">IF(($Q302     =0),0,($S302     /$Q302     ))</f>
        <v>0.3959490283312101</v>
      </c>
      <c r="U302" s="38">
        <f t="shared" ref="U302:U339" si="79">IF(($P302     =0),0,(($H302     /$P302     )-1))</f>
        <v>-0.45810481327733465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491340660</v>
      </c>
      <c r="E303" s="34">
        <f>E302</f>
        <v>491358920</v>
      </c>
      <c r="F303" s="34">
        <f>F302</f>
        <v>82374693</v>
      </c>
      <c r="G303" s="39">
        <f t="shared" si="72"/>
        <v>0.16765291315398159</v>
      </c>
      <c r="H303" s="34">
        <f>H302</f>
        <v>118500515</v>
      </c>
      <c r="I303" s="39">
        <f t="shared" si="73"/>
        <v>0.24117791310004752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200875208</v>
      </c>
      <c r="O303" s="39">
        <f t="shared" si="77"/>
        <v>0.40883082625402911</v>
      </c>
      <c r="P303" s="34">
        <f>P302</f>
        <v>218677925</v>
      </c>
      <c r="Q303" s="34">
        <f>Q302</f>
        <v>458354230</v>
      </c>
      <c r="R303" s="34">
        <f>R302</f>
        <v>458354230</v>
      </c>
      <c r="S303" s="34">
        <f>S302</f>
        <v>181484912</v>
      </c>
      <c r="T303" s="39">
        <f t="shared" si="78"/>
        <v>0.3959490283312101</v>
      </c>
      <c r="U303" s="39">
        <f t="shared" si="79"/>
        <v>-0.45810481327733465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0</v>
      </c>
      <c r="E307" s="33">
        <v>0</v>
      </c>
      <c r="F307" s="33">
        <v>0</v>
      </c>
      <c r="G307" s="38">
        <f t="shared" si="72"/>
        <v>0</v>
      </c>
      <c r="H307" s="33">
        <v>0</v>
      </c>
      <c r="I307" s="38">
        <f t="shared" si="73"/>
        <v>0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0</v>
      </c>
      <c r="O307" s="38">
        <f t="shared" si="77"/>
        <v>0</v>
      </c>
      <c r="P307" s="33">
        <v>0</v>
      </c>
      <c r="Q307" s="33">
        <v>0</v>
      </c>
      <c r="R307" s="33">
        <v>0</v>
      </c>
      <c r="S307" s="33">
        <v>0</v>
      </c>
      <c r="T307" s="38">
        <f t="shared" si="78"/>
        <v>0</v>
      </c>
      <c r="U307" s="38">
        <f t="shared" si="79"/>
        <v>0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12940000</v>
      </c>
      <c r="E309" s="33">
        <v>12940000</v>
      </c>
      <c r="F309" s="33">
        <v>10886010</v>
      </c>
      <c r="G309" s="38">
        <f t="shared" si="72"/>
        <v>0.8412681607418856</v>
      </c>
      <c r="H309" s="33">
        <v>675691</v>
      </c>
      <c r="I309" s="38">
        <f t="shared" si="73"/>
        <v>5.2217233384853165E-2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11561701</v>
      </c>
      <c r="O309" s="38">
        <f t="shared" si="77"/>
        <v>0.89348539412673877</v>
      </c>
      <c r="P309" s="33">
        <v>12281043</v>
      </c>
      <c r="Q309" s="33">
        <v>11466000</v>
      </c>
      <c r="R309" s="33">
        <v>11466000</v>
      </c>
      <c r="S309" s="33">
        <v>7737103</v>
      </c>
      <c r="T309" s="38">
        <f t="shared" si="78"/>
        <v>0.67478658642944356</v>
      </c>
      <c r="U309" s="38">
        <f t="shared" si="79"/>
        <v>-0.94498097596433783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12940000</v>
      </c>
      <c r="E310" s="34">
        <f>SUM(E304:E309)</f>
        <v>12940000</v>
      </c>
      <c r="F310" s="34">
        <f>SUM(F304:F309)</f>
        <v>10886010</v>
      </c>
      <c r="G310" s="39">
        <f t="shared" si="72"/>
        <v>0.8412681607418856</v>
      </c>
      <c r="H310" s="34">
        <f>SUM(H304:H309)</f>
        <v>675691</v>
      </c>
      <c r="I310" s="39">
        <f t="shared" si="73"/>
        <v>5.2217233384853165E-2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11561701</v>
      </c>
      <c r="O310" s="39">
        <f t="shared" si="77"/>
        <v>0.89348539412673877</v>
      </c>
      <c r="P310" s="34">
        <f>SUM(P304:P309)</f>
        <v>12281043</v>
      </c>
      <c r="Q310" s="34">
        <f>SUM(Q304:Q309)</f>
        <v>11466000</v>
      </c>
      <c r="R310" s="34">
        <f>SUM(R304:R309)</f>
        <v>11466000</v>
      </c>
      <c r="S310" s="34">
        <f>SUM(S304:S309)</f>
        <v>7737103</v>
      </c>
      <c r="T310" s="39">
        <f t="shared" si="78"/>
        <v>0.67478658642944356</v>
      </c>
      <c r="U310" s="39">
        <f t="shared" si="79"/>
        <v>-0.94498097596433783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0</v>
      </c>
      <c r="E311" s="33">
        <v>0</v>
      </c>
      <c r="F311" s="33">
        <v>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0</v>
      </c>
      <c r="O311" s="38">
        <f t="shared" si="77"/>
        <v>0</v>
      </c>
      <c r="P311" s="33">
        <v>0</v>
      </c>
      <c r="Q311" s="33">
        <v>0</v>
      </c>
      <c r="R311" s="33">
        <v>0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0</v>
      </c>
      <c r="E313" s="33">
        <v>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0</v>
      </c>
      <c r="R313" s="33">
        <v>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0</v>
      </c>
      <c r="E314" s="33">
        <v>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0</v>
      </c>
      <c r="O314" s="38">
        <f t="shared" si="77"/>
        <v>0</v>
      </c>
      <c r="P314" s="33">
        <v>0</v>
      </c>
      <c r="Q314" s="33">
        <v>0</v>
      </c>
      <c r="R314" s="33">
        <v>0</v>
      </c>
      <c r="S314" s="33">
        <v>0</v>
      </c>
      <c r="T314" s="38">
        <f t="shared" si="78"/>
        <v>0</v>
      </c>
      <c r="U314" s="38">
        <f t="shared" si="79"/>
        <v>0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653000</v>
      </c>
      <c r="E316" s="33">
        <v>653000</v>
      </c>
      <c r="F316" s="33">
        <v>142435</v>
      </c>
      <c r="G316" s="38">
        <f t="shared" si="72"/>
        <v>0.2181240428790199</v>
      </c>
      <c r="H316" s="33">
        <v>162887</v>
      </c>
      <c r="I316" s="38">
        <f t="shared" si="73"/>
        <v>0.24944410413476265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305322</v>
      </c>
      <c r="O316" s="38">
        <f t="shared" si="77"/>
        <v>0.46756814701378252</v>
      </c>
      <c r="P316" s="33">
        <v>190637</v>
      </c>
      <c r="Q316" s="33">
        <v>250000</v>
      </c>
      <c r="R316" s="33">
        <v>250000</v>
      </c>
      <c r="S316" s="33">
        <v>93216</v>
      </c>
      <c r="T316" s="38">
        <f t="shared" si="78"/>
        <v>0.37286399999999997</v>
      </c>
      <c r="U316" s="38">
        <f t="shared" si="79"/>
        <v>-0.14556460708047236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653000</v>
      </c>
      <c r="E317" s="34">
        <f>SUM(E311:E316)</f>
        <v>653000</v>
      </c>
      <c r="F317" s="34">
        <f>SUM(F311:F316)</f>
        <v>142435</v>
      </c>
      <c r="G317" s="39">
        <f t="shared" si="72"/>
        <v>0.2181240428790199</v>
      </c>
      <c r="H317" s="34">
        <f>SUM(H311:H316)</f>
        <v>162887</v>
      </c>
      <c r="I317" s="39">
        <f t="shared" si="73"/>
        <v>0.24944410413476265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305322</v>
      </c>
      <c r="O317" s="39">
        <f t="shared" si="77"/>
        <v>0.46756814701378252</v>
      </c>
      <c r="P317" s="34">
        <f>SUM(P311:P316)</f>
        <v>190637</v>
      </c>
      <c r="Q317" s="34">
        <f>SUM(Q311:Q316)</f>
        <v>250000</v>
      </c>
      <c r="R317" s="34">
        <f>SUM(R311:R316)</f>
        <v>250000</v>
      </c>
      <c r="S317" s="34">
        <f>SUM(S311:S316)</f>
        <v>93216</v>
      </c>
      <c r="T317" s="39">
        <f t="shared" si="78"/>
        <v>0.37286399999999997</v>
      </c>
      <c r="U317" s="39">
        <f t="shared" si="79"/>
        <v>-0.14556460708047236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0</v>
      </c>
      <c r="E321" s="33">
        <v>0</v>
      </c>
      <c r="F321" s="33">
        <v>0</v>
      </c>
      <c r="G321" s="38">
        <f t="shared" si="72"/>
        <v>0</v>
      </c>
      <c r="H321" s="33">
        <v>0</v>
      </c>
      <c r="I321" s="38">
        <f t="shared" si="73"/>
        <v>0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0</v>
      </c>
      <c r="O321" s="38">
        <f t="shared" si="77"/>
        <v>0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369121</v>
      </c>
      <c r="E322" s="33">
        <v>369121</v>
      </c>
      <c r="F322" s="33">
        <v>86823</v>
      </c>
      <c r="G322" s="38">
        <f t="shared" si="72"/>
        <v>0.23521555262366542</v>
      </c>
      <c r="H322" s="33">
        <v>103398</v>
      </c>
      <c r="I322" s="38">
        <f t="shared" si="73"/>
        <v>0.2801195272011075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190221</v>
      </c>
      <c r="O322" s="38">
        <f t="shared" si="77"/>
        <v>0.51533507982477289</v>
      </c>
      <c r="P322" s="33">
        <v>180439</v>
      </c>
      <c r="Q322" s="33">
        <v>500000</v>
      </c>
      <c r="R322" s="33">
        <v>500000</v>
      </c>
      <c r="S322" s="33">
        <v>89032</v>
      </c>
      <c r="T322" s="38">
        <f t="shared" si="78"/>
        <v>0.178064</v>
      </c>
      <c r="U322" s="38">
        <f t="shared" si="79"/>
        <v>-0.42696423722144328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369121</v>
      </c>
      <c r="E323" s="34">
        <f>SUM(E318:E322)</f>
        <v>369121</v>
      </c>
      <c r="F323" s="34">
        <f>SUM(F318:F322)</f>
        <v>86823</v>
      </c>
      <c r="G323" s="39">
        <f t="shared" si="72"/>
        <v>0.23521555262366542</v>
      </c>
      <c r="H323" s="34">
        <f>SUM(H318:H322)</f>
        <v>103398</v>
      </c>
      <c r="I323" s="39">
        <f t="shared" si="73"/>
        <v>0.2801195272011075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190221</v>
      </c>
      <c r="O323" s="39">
        <f t="shared" si="77"/>
        <v>0.51533507982477289</v>
      </c>
      <c r="P323" s="34">
        <f>SUM(P318:P322)</f>
        <v>180439</v>
      </c>
      <c r="Q323" s="34">
        <f>SUM(Q318:Q322)</f>
        <v>500000</v>
      </c>
      <c r="R323" s="34">
        <f>SUM(R318:R322)</f>
        <v>500000</v>
      </c>
      <c r="S323" s="34">
        <f>SUM(S318:S322)</f>
        <v>89032</v>
      </c>
      <c r="T323" s="39">
        <f t="shared" si="78"/>
        <v>0.178064</v>
      </c>
      <c r="U323" s="39">
        <f t="shared" si="79"/>
        <v>-0.42696423722144328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0</v>
      </c>
      <c r="Q325" s="33">
        <v>0</v>
      </c>
      <c r="R325" s="33">
        <v>0</v>
      </c>
      <c r="S325" s="33">
        <v>0</v>
      </c>
      <c r="T325" s="38">
        <f t="shared" si="78"/>
        <v>0</v>
      </c>
      <c r="U325" s="38">
        <f t="shared" si="79"/>
        <v>0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80000</v>
      </c>
      <c r="E327" s="33">
        <v>80000</v>
      </c>
      <c r="F327" s="33">
        <v>0</v>
      </c>
      <c r="G327" s="38">
        <f t="shared" si="72"/>
        <v>0</v>
      </c>
      <c r="H327" s="33">
        <v>0</v>
      </c>
      <c r="I327" s="38">
        <f t="shared" si="73"/>
        <v>0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0</v>
      </c>
      <c r="O327" s="38">
        <f t="shared" si="77"/>
        <v>0</v>
      </c>
      <c r="P327" s="33">
        <v>1232</v>
      </c>
      <c r="Q327" s="33">
        <v>84000</v>
      </c>
      <c r="R327" s="33">
        <v>84000</v>
      </c>
      <c r="S327" s="33">
        <v>1232</v>
      </c>
      <c r="T327" s="38">
        <f t="shared" si="78"/>
        <v>1.4666666666666666E-2</v>
      </c>
      <c r="U327" s="38">
        <f t="shared" si="79"/>
        <v>-1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390352</v>
      </c>
      <c r="E331" s="33">
        <v>390352</v>
      </c>
      <c r="F331" s="33">
        <v>65260</v>
      </c>
      <c r="G331" s="38">
        <f t="shared" si="72"/>
        <v>0.16718244046399147</v>
      </c>
      <c r="H331" s="33">
        <v>77435</v>
      </c>
      <c r="I331" s="38">
        <f t="shared" si="73"/>
        <v>0.19837223838996598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142695</v>
      </c>
      <c r="O331" s="38">
        <f t="shared" si="77"/>
        <v>0.36555467885395743</v>
      </c>
      <c r="P331" s="33">
        <v>150641</v>
      </c>
      <c r="Q331" s="33">
        <v>673994</v>
      </c>
      <c r="R331" s="33">
        <v>673994</v>
      </c>
      <c r="S331" s="33">
        <v>81788</v>
      </c>
      <c r="T331" s="38">
        <f t="shared" si="78"/>
        <v>0.12134826126048599</v>
      </c>
      <c r="U331" s="38">
        <f t="shared" si="79"/>
        <v>-0.48596331675971349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470352</v>
      </c>
      <c r="E332" s="34">
        <f>SUM(E324:E331)</f>
        <v>470352</v>
      </c>
      <c r="F332" s="34">
        <f>SUM(F324:F331)</f>
        <v>65260</v>
      </c>
      <c r="G332" s="39">
        <f t="shared" si="72"/>
        <v>0.13874715106983707</v>
      </c>
      <c r="H332" s="34">
        <f>SUM(H324:H331)</f>
        <v>77435</v>
      </c>
      <c r="I332" s="39">
        <f t="shared" si="73"/>
        <v>0.16463202027417764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142695</v>
      </c>
      <c r="O332" s="39">
        <f t="shared" si="77"/>
        <v>0.30337917134401471</v>
      </c>
      <c r="P332" s="34">
        <f>SUM(P324:P331)</f>
        <v>151873</v>
      </c>
      <c r="Q332" s="34">
        <f>SUM(Q324:Q331)</f>
        <v>757994</v>
      </c>
      <c r="R332" s="34">
        <f>SUM(R324:R331)</f>
        <v>757994</v>
      </c>
      <c r="S332" s="34">
        <f>SUM(S324:S331)</f>
        <v>83020</v>
      </c>
      <c r="T332" s="39">
        <f t="shared" si="78"/>
        <v>0.1095259329229519</v>
      </c>
      <c r="U332" s="39">
        <f t="shared" si="79"/>
        <v>-0.49013320340020938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285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285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46910</v>
      </c>
      <c r="E336" s="33">
        <v>46910</v>
      </c>
      <c r="F336" s="33">
        <v>0</v>
      </c>
      <c r="G336" s="38">
        <f t="shared" si="72"/>
        <v>0</v>
      </c>
      <c r="H336" s="33">
        <v>3955</v>
      </c>
      <c r="I336" s="38">
        <f t="shared" si="73"/>
        <v>8.4310381581752289E-2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3955</v>
      </c>
      <c r="O336" s="38">
        <f t="shared" si="77"/>
        <v>8.4310381581752289E-2</v>
      </c>
      <c r="P336" s="33">
        <v>10030</v>
      </c>
      <c r="Q336" s="33">
        <v>46910</v>
      </c>
      <c r="R336" s="33">
        <v>46910</v>
      </c>
      <c r="S336" s="33">
        <v>4895</v>
      </c>
      <c r="T336" s="38">
        <f t="shared" si="78"/>
        <v>0.10434875293114475</v>
      </c>
      <c r="U336" s="38">
        <f t="shared" si="79"/>
        <v>-0.60568295114656034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46910</v>
      </c>
      <c r="E337" s="34">
        <f>SUM(E333:E336)</f>
        <v>46910</v>
      </c>
      <c r="F337" s="34">
        <f>SUM(F333:F336)</f>
        <v>0</v>
      </c>
      <c r="G337" s="39">
        <f t="shared" si="72"/>
        <v>0</v>
      </c>
      <c r="H337" s="34">
        <f>SUM(H333:H336)</f>
        <v>4240</v>
      </c>
      <c r="I337" s="39">
        <f t="shared" si="73"/>
        <v>9.0385845235557455E-2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4240</v>
      </c>
      <c r="O337" s="39">
        <f t="shared" si="77"/>
        <v>9.0385845235557455E-2</v>
      </c>
      <c r="P337" s="34">
        <f>SUM(P333:P336)</f>
        <v>10030</v>
      </c>
      <c r="Q337" s="34">
        <f>SUM(Q333:Q336)</f>
        <v>46910</v>
      </c>
      <c r="R337" s="34">
        <f>SUM(R333:R336)</f>
        <v>46910</v>
      </c>
      <c r="S337" s="34">
        <f>SUM(S333:S336)</f>
        <v>4895</v>
      </c>
      <c r="T337" s="39">
        <f t="shared" si="78"/>
        <v>0.10434875293114475</v>
      </c>
      <c r="U337" s="39">
        <f t="shared" si="79"/>
        <v>-0.57726819541375873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505820043</v>
      </c>
      <c r="E338" s="34">
        <f>SUM(E302,E304:E309,E311:E316,E318:E322,E324:E331,E333:E336)</f>
        <v>505838303</v>
      </c>
      <c r="F338" s="34">
        <f>SUM(F302,F304:F309,F311:F316,F318:F322,F324:F331,F333:F336)</f>
        <v>93555221</v>
      </c>
      <c r="G338" s="39">
        <f t="shared" si="72"/>
        <v>0.18495752055440001</v>
      </c>
      <c r="H338" s="34">
        <f>SUM(H302,H304:H309,H311:H316,H318:H322,H324:H331,H333:H336)</f>
        <v>119524166</v>
      </c>
      <c r="I338" s="39">
        <f t="shared" si="73"/>
        <v>0.23629780522556321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213079387</v>
      </c>
      <c r="O338" s="39">
        <f t="shared" si="77"/>
        <v>0.42125532577996322</v>
      </c>
      <c r="P338" s="34">
        <f>SUM(P302,P304:P309,P311:P316,P318:P322,P324:P331,P333:P336)</f>
        <v>231491947</v>
      </c>
      <c r="Q338" s="34">
        <f>SUM(Q302,Q304:Q309,Q311:Q316,Q318:Q322,Q324:Q331,Q333:Q336)</f>
        <v>471375134</v>
      </c>
      <c r="R338" s="34">
        <f>SUM(R302,R304:R309,R311:R316,R318:R322,R324:R331,R333:R336)</f>
        <v>471375134</v>
      </c>
      <c r="S338" s="34">
        <f>SUM(S302,S304:S309,S311:S316,S318:S322,S324:S331,S333:S336)</f>
        <v>189492178</v>
      </c>
      <c r="T338" s="39">
        <f t="shared" si="78"/>
        <v>0.4019986722507089</v>
      </c>
      <c r="U338" s="39">
        <f t="shared" si="79"/>
        <v>-0.48367894629181207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1532411088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1532429348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311224631</v>
      </c>
      <c r="G339" s="41">
        <f t="shared" si="72"/>
        <v>0.20309473967993111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408630397</v>
      </c>
      <c r="I339" s="41">
        <f t="shared" si="73"/>
        <v>0.26665847056308956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719855028</v>
      </c>
      <c r="O339" s="41">
        <f t="shared" si="77"/>
        <v>0.46975321024302064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660959571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1441775949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1441775949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421184874</v>
      </c>
      <c r="T339" s="41">
        <f t="shared" si="78"/>
        <v>0.29212921348294735</v>
      </c>
      <c r="U339" s="41">
        <f t="shared" si="79"/>
        <v>-0.38176188842872505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0" max="16383" man="1"/>
    <brk id="231" max="16383" man="1"/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0"/>
  <sheetViews>
    <sheetView showGridLines="0" view="pageBreakPreview" topLeftCell="A265" zoomScale="60" zoomScaleNormal="100" workbookViewId="0">
      <selection activeCell="AE335" sqref="AE335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4" width="11.7109375" customWidth="1"/>
    <col min="5" max="5" width="11.7109375" hidden="1" customWidth="1"/>
    <col min="6" max="9" width="11.7109375" customWidth="1"/>
    <col min="10" max="13" width="11.7109375" hidden="1" customWidth="1"/>
    <col min="1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67.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171423141</v>
      </c>
      <c r="E8" s="33">
        <v>172785698</v>
      </c>
      <c r="F8" s="33">
        <v>25321037</v>
      </c>
      <c r="G8" s="38">
        <f>IF(($D8       =0),0,($F8       /$D8       ))</f>
        <v>0.14771072827326154</v>
      </c>
      <c r="H8" s="33">
        <v>6446481</v>
      </c>
      <c r="I8" s="38">
        <f>IF(($D8       =0),0,($H8       /$D8       ))</f>
        <v>3.7605663753413551E-2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</f>
        <v>31767518</v>
      </c>
      <c r="O8" s="38">
        <f>IF(($D8       =0),0,($N8       /$D8       ))</f>
        <v>0.1853163920266751</v>
      </c>
      <c r="P8" s="33">
        <v>36941907</v>
      </c>
      <c r="Q8" s="33">
        <v>159679080</v>
      </c>
      <c r="R8" s="33">
        <v>159679080</v>
      </c>
      <c r="S8" s="33">
        <v>11226914</v>
      </c>
      <c r="T8" s="38">
        <f>IF(($Q8       =0),0,($S8       /$Q8       ))</f>
        <v>7.0309235248599875E-2</v>
      </c>
      <c r="U8" s="38">
        <f>IF(($P8       =0),0,(($H8       /$P8       )-1))</f>
        <v>-0.82549679961026379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143381560</v>
      </c>
      <c r="E9" s="33">
        <v>143381560</v>
      </c>
      <c r="F9" s="33">
        <v>39669516</v>
      </c>
      <c r="G9" s="38">
        <f>IF(($D9       =0),0,($F9       /$D9       ))</f>
        <v>0.27667097498450988</v>
      </c>
      <c r="H9" s="33">
        <v>5312609</v>
      </c>
      <c r="I9" s="38">
        <f>IF(($D9       =0),0,($H9       /$D9       ))</f>
        <v>3.7052247164837654E-2</v>
      </c>
      <c r="J9" s="33">
        <v>0</v>
      </c>
      <c r="K9" s="38">
        <f>IF(($E9       =0),0,($J9       /$E9       ))</f>
        <v>0</v>
      </c>
      <c r="L9" s="33">
        <v>0</v>
      </c>
      <c r="M9" s="38">
        <f>IF(($E9       =0),0,($L9       /$E9       ))</f>
        <v>0</v>
      </c>
      <c r="N9" s="33">
        <f>$F9       +$H9</f>
        <v>44982125</v>
      </c>
      <c r="O9" s="38">
        <f>IF(($D9       =0),0,($N9       /$D9       ))</f>
        <v>0.3137232221493475</v>
      </c>
      <c r="P9" s="33">
        <v>0</v>
      </c>
      <c r="Q9" s="33">
        <v>0</v>
      </c>
      <c r="R9" s="33">
        <v>0</v>
      </c>
      <c r="S9" s="33">
        <v>0</v>
      </c>
      <c r="T9" s="38">
        <f>IF(($Q9       =0),0,($S9       /$Q9       ))</f>
        <v>0</v>
      </c>
      <c r="U9" s="38">
        <f>IF(($P9       =0),0,(($H9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314804701</v>
      </c>
      <c r="E10" s="34">
        <f>SUM(E8:E9)</f>
        <v>316167258</v>
      </c>
      <c r="F10" s="34">
        <f>SUM(F8:F9)</f>
        <v>64990553</v>
      </c>
      <c r="G10" s="39">
        <f t="shared" ref="G10:G54" si="0">IF(($D10      =0),0,($F10      /$D10      ))</f>
        <v>0.20644721248937131</v>
      </c>
      <c r="H10" s="34">
        <f>SUM(H8:H9)</f>
        <v>11759090</v>
      </c>
      <c r="I10" s="39">
        <f t="shared" ref="I10:I54" si="1">IF(($D10      =0),0,($H10      /$D10      ))</f>
        <v>3.7353603560068817E-2</v>
      </c>
      <c r="J10" s="34">
        <f>SUM(J8:J9)</f>
        <v>0</v>
      </c>
      <c r="K10" s="39">
        <f t="shared" ref="K10:K54" si="2">IF(($E10      =0),0,($J10      /$E10      ))</f>
        <v>0</v>
      </c>
      <c r="L10" s="34">
        <f>SUM(L8:L9)</f>
        <v>0</v>
      </c>
      <c r="M10" s="39">
        <f t="shared" ref="M10:M54" si="3">IF(($E10      =0),0,($L10      /$E10      ))</f>
        <v>0</v>
      </c>
      <c r="N10" s="34">
        <f t="shared" ref="N10:N54" si="4">$F10      +$H10</f>
        <v>76749643</v>
      </c>
      <c r="O10" s="39">
        <f t="shared" ref="O10:O54" si="5">IF(($D10      =0),0,($N10      /$D10      ))</f>
        <v>0.24380081604944012</v>
      </c>
      <c r="P10" s="34">
        <f>SUM(P8:P9)</f>
        <v>36941907</v>
      </c>
      <c r="Q10" s="34">
        <f>SUM(Q8:Q9)</f>
        <v>159679080</v>
      </c>
      <c r="R10" s="34">
        <f>SUM(R8:R9)</f>
        <v>159679080</v>
      </c>
      <c r="S10" s="34">
        <f>SUM(S8:S9)</f>
        <v>11226914</v>
      </c>
      <c r="T10" s="39">
        <f t="shared" ref="T10:T54" si="6">IF(($Q10      =0),0,($S10      /$Q10      ))</f>
        <v>7.0309235248599875E-2</v>
      </c>
      <c r="U10" s="39">
        <f t="shared" ref="U10:U54" si="7">IF(($P10      =0),0,(($H10      /$P10      )-1))</f>
        <v>-0.68168697950541646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1958971</v>
      </c>
      <c r="E11" s="33">
        <v>1958971</v>
      </c>
      <c r="F11" s="33">
        <v>410728</v>
      </c>
      <c r="G11" s="38">
        <f t="shared" si="0"/>
        <v>0.20966517625835196</v>
      </c>
      <c r="H11" s="33">
        <v>758498</v>
      </c>
      <c r="I11" s="38">
        <f t="shared" si="1"/>
        <v>0.38719205133715606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1169226</v>
      </c>
      <c r="O11" s="38">
        <f t="shared" si="5"/>
        <v>0.59685722759550808</v>
      </c>
      <c r="P11" s="33">
        <v>1104745</v>
      </c>
      <c r="Q11" s="33">
        <v>1577697</v>
      </c>
      <c r="R11" s="33">
        <v>1577697</v>
      </c>
      <c r="S11" s="33">
        <v>601312</v>
      </c>
      <c r="T11" s="38">
        <f t="shared" si="6"/>
        <v>0.38113275235992716</v>
      </c>
      <c r="U11" s="38">
        <f t="shared" si="7"/>
        <v>-0.31341802859483414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10795992</v>
      </c>
      <c r="E13" s="33">
        <v>10795992</v>
      </c>
      <c r="F13" s="33">
        <v>1683370</v>
      </c>
      <c r="G13" s="38">
        <f t="shared" si="0"/>
        <v>0.15592545826265897</v>
      </c>
      <c r="H13" s="33">
        <v>1408725</v>
      </c>
      <c r="I13" s="38">
        <f t="shared" si="1"/>
        <v>0.13048592477652818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3092095</v>
      </c>
      <c r="O13" s="38">
        <f t="shared" si="5"/>
        <v>0.28641138303918712</v>
      </c>
      <c r="P13" s="33">
        <v>3056619</v>
      </c>
      <c r="Q13" s="33">
        <v>10456944</v>
      </c>
      <c r="R13" s="33">
        <v>10456944</v>
      </c>
      <c r="S13" s="33">
        <v>1303018</v>
      </c>
      <c r="T13" s="38">
        <f t="shared" si="6"/>
        <v>0.12460791604124494</v>
      </c>
      <c r="U13" s="38">
        <f t="shared" si="7"/>
        <v>-0.53912312918293059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4686751</v>
      </c>
      <c r="E14" s="33">
        <v>4686751</v>
      </c>
      <c r="F14" s="33">
        <v>1423686</v>
      </c>
      <c r="G14" s="38">
        <f t="shared" si="0"/>
        <v>0.30376821811101123</v>
      </c>
      <c r="H14" s="33">
        <v>1767858</v>
      </c>
      <c r="I14" s="38">
        <f t="shared" si="1"/>
        <v>0.37720331205988966</v>
      </c>
      <c r="J14" s="33">
        <v>0</v>
      </c>
      <c r="K14" s="38">
        <f t="shared" si="2"/>
        <v>0</v>
      </c>
      <c r="L14" s="33">
        <v>0</v>
      </c>
      <c r="M14" s="38">
        <f t="shared" si="3"/>
        <v>0</v>
      </c>
      <c r="N14" s="33">
        <f t="shared" si="4"/>
        <v>3191544</v>
      </c>
      <c r="O14" s="38">
        <f t="shared" si="5"/>
        <v>0.68097153017090095</v>
      </c>
      <c r="P14" s="33">
        <v>2156291</v>
      </c>
      <c r="Q14" s="33">
        <v>3750690</v>
      </c>
      <c r="R14" s="33">
        <v>3750690</v>
      </c>
      <c r="S14" s="33">
        <v>1462957</v>
      </c>
      <c r="T14" s="38">
        <f t="shared" si="6"/>
        <v>0.39005009744873609</v>
      </c>
      <c r="U14" s="38">
        <f t="shared" si="7"/>
        <v>-0.18013941532010291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123583</v>
      </c>
      <c r="E15" s="33">
        <v>123583</v>
      </c>
      <c r="F15" s="33">
        <v>2072084</v>
      </c>
      <c r="G15" s="38">
        <f t="shared" si="0"/>
        <v>16.766739761941366</v>
      </c>
      <c r="H15" s="33">
        <v>26021</v>
      </c>
      <c r="I15" s="38">
        <f t="shared" si="1"/>
        <v>0.21055484977707289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2098105</v>
      </c>
      <c r="O15" s="38">
        <f t="shared" si="5"/>
        <v>16.977294611718442</v>
      </c>
      <c r="P15" s="33">
        <v>4818510</v>
      </c>
      <c r="Q15" s="33">
        <v>118944</v>
      </c>
      <c r="R15" s="33">
        <v>118944</v>
      </c>
      <c r="S15" s="33">
        <v>2455003</v>
      </c>
      <c r="T15" s="38">
        <f t="shared" si="6"/>
        <v>20.639990247511435</v>
      </c>
      <c r="U15" s="38">
        <f t="shared" si="7"/>
        <v>-0.99459978292044637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6870026</v>
      </c>
      <c r="E16" s="33">
        <v>6870026</v>
      </c>
      <c r="F16" s="33">
        <v>1633965</v>
      </c>
      <c r="G16" s="38">
        <f t="shared" si="0"/>
        <v>0.23783971123253392</v>
      </c>
      <c r="H16" s="33">
        <v>1926944</v>
      </c>
      <c r="I16" s="38">
        <f t="shared" si="1"/>
        <v>0.2804856924850066</v>
      </c>
      <c r="J16" s="33">
        <v>0</v>
      </c>
      <c r="K16" s="38">
        <f t="shared" si="2"/>
        <v>0</v>
      </c>
      <c r="L16" s="33">
        <v>0</v>
      </c>
      <c r="M16" s="38">
        <f t="shared" si="3"/>
        <v>0</v>
      </c>
      <c r="N16" s="33">
        <f t="shared" si="4"/>
        <v>3560909</v>
      </c>
      <c r="O16" s="38">
        <f t="shared" si="5"/>
        <v>0.51832540371754054</v>
      </c>
      <c r="P16" s="33">
        <v>3148292</v>
      </c>
      <c r="Q16" s="33">
        <v>7173256</v>
      </c>
      <c r="R16" s="33">
        <v>7173256</v>
      </c>
      <c r="S16" s="33">
        <v>1479030</v>
      </c>
      <c r="T16" s="38">
        <f t="shared" si="6"/>
        <v>0.20618670238452386</v>
      </c>
      <c r="U16" s="38">
        <f t="shared" si="7"/>
        <v>-0.38793987342978353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2431104</v>
      </c>
      <c r="E17" s="33">
        <v>2431104</v>
      </c>
      <c r="F17" s="33">
        <v>311209</v>
      </c>
      <c r="G17" s="38">
        <f t="shared" si="0"/>
        <v>0.12801138906439213</v>
      </c>
      <c r="H17" s="33">
        <v>695146</v>
      </c>
      <c r="I17" s="38">
        <f t="shared" si="1"/>
        <v>0.28593840493866163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1006355</v>
      </c>
      <c r="O17" s="38">
        <f t="shared" si="5"/>
        <v>0.41394979400305376</v>
      </c>
      <c r="P17" s="33">
        <v>1005573</v>
      </c>
      <c r="Q17" s="33">
        <v>2269435</v>
      </c>
      <c r="R17" s="33">
        <v>2269435</v>
      </c>
      <c r="S17" s="33">
        <v>576014</v>
      </c>
      <c r="T17" s="38">
        <f t="shared" si="6"/>
        <v>0.25381383472097679</v>
      </c>
      <c r="U17" s="38">
        <f t="shared" si="7"/>
        <v>-0.30870657823947145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26866427</v>
      </c>
      <c r="E19" s="34">
        <f>SUM(E11:E18)</f>
        <v>26866427</v>
      </c>
      <c r="F19" s="34">
        <f>SUM(F11:F18)</f>
        <v>7535042</v>
      </c>
      <c r="G19" s="39">
        <f t="shared" si="0"/>
        <v>0.28046312224547015</v>
      </c>
      <c r="H19" s="34">
        <f>SUM(H11:H18)</f>
        <v>6583192</v>
      </c>
      <c r="I19" s="39">
        <f t="shared" si="1"/>
        <v>0.24503414614827643</v>
      </c>
      <c r="J19" s="34">
        <f>SUM(J11:J18)</f>
        <v>0</v>
      </c>
      <c r="K19" s="39">
        <f t="shared" si="2"/>
        <v>0</v>
      </c>
      <c r="L19" s="34">
        <f>SUM(L11:L18)</f>
        <v>0</v>
      </c>
      <c r="M19" s="39">
        <f t="shared" si="3"/>
        <v>0</v>
      </c>
      <c r="N19" s="34">
        <f t="shared" si="4"/>
        <v>14118234</v>
      </c>
      <c r="O19" s="39">
        <f t="shared" si="5"/>
        <v>0.52549726839374655</v>
      </c>
      <c r="P19" s="34">
        <f>SUM(P11:P18)</f>
        <v>15290030</v>
      </c>
      <c r="Q19" s="34">
        <f>SUM(Q11:Q18)</f>
        <v>25346966</v>
      </c>
      <c r="R19" s="34">
        <f>SUM(R11:R18)</f>
        <v>25346966</v>
      </c>
      <c r="S19" s="34">
        <f>SUM(S11:S18)</f>
        <v>7877334</v>
      </c>
      <c r="T19" s="39">
        <f t="shared" si="6"/>
        <v>0.31078015412179905</v>
      </c>
      <c r="U19" s="39">
        <f t="shared" si="7"/>
        <v>-0.56944544909329808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2100000</v>
      </c>
      <c r="E20" s="33">
        <v>2100000</v>
      </c>
      <c r="F20" s="33">
        <v>625217</v>
      </c>
      <c r="G20" s="38">
        <f t="shared" si="0"/>
        <v>0.29772238095238096</v>
      </c>
      <c r="H20" s="33">
        <v>436175</v>
      </c>
      <c r="I20" s="38">
        <f t="shared" si="1"/>
        <v>0.20770238095238094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1061392</v>
      </c>
      <c r="O20" s="38">
        <f t="shared" si="5"/>
        <v>0.50542476190476193</v>
      </c>
      <c r="P20" s="33">
        <v>1212975</v>
      </c>
      <c r="Q20" s="33">
        <v>2100000</v>
      </c>
      <c r="R20" s="33">
        <v>2100000</v>
      </c>
      <c r="S20" s="33">
        <v>595991</v>
      </c>
      <c r="T20" s="38">
        <f t="shared" si="6"/>
        <v>0.28380523809523811</v>
      </c>
      <c r="U20" s="38">
        <f t="shared" si="7"/>
        <v>-0.64040891197262928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72</v>
      </c>
      <c r="E21" s="33">
        <v>5000072</v>
      </c>
      <c r="F21" s="33">
        <v>136951</v>
      </c>
      <c r="G21" s="38">
        <f t="shared" si="0"/>
        <v>1902.0972222222222</v>
      </c>
      <c r="H21" s="33">
        <v>19149</v>
      </c>
      <c r="I21" s="38">
        <f t="shared" si="1"/>
        <v>265.95833333333331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156100</v>
      </c>
      <c r="O21" s="38">
        <f t="shared" si="5"/>
        <v>2168.0555555555557</v>
      </c>
      <c r="P21" s="33">
        <v>39202</v>
      </c>
      <c r="Q21" s="33">
        <v>935500</v>
      </c>
      <c r="R21" s="33">
        <v>935500</v>
      </c>
      <c r="S21" s="33">
        <v>27857</v>
      </c>
      <c r="T21" s="38">
        <f t="shared" si="6"/>
        <v>2.9777659005879208E-2</v>
      </c>
      <c r="U21" s="38">
        <f t="shared" si="7"/>
        <v>-0.51153002397836844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600000</v>
      </c>
      <c r="E22" s="33">
        <v>600000</v>
      </c>
      <c r="F22" s="33">
        <v>82926</v>
      </c>
      <c r="G22" s="38">
        <f t="shared" si="0"/>
        <v>0.13821</v>
      </c>
      <c r="H22" s="33">
        <v>287740</v>
      </c>
      <c r="I22" s="38">
        <f t="shared" si="1"/>
        <v>0.47956666666666664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370666</v>
      </c>
      <c r="O22" s="38">
        <f t="shared" si="5"/>
        <v>0.61777666666666664</v>
      </c>
      <c r="P22" s="33">
        <v>122803</v>
      </c>
      <c r="Q22" s="33">
        <v>271167</v>
      </c>
      <c r="R22" s="33">
        <v>271167</v>
      </c>
      <c r="S22" s="33">
        <v>54605</v>
      </c>
      <c r="T22" s="38">
        <f t="shared" si="6"/>
        <v>0.20137037323863155</v>
      </c>
      <c r="U22" s="38">
        <f t="shared" si="7"/>
        <v>1.3431023672060127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1528200</v>
      </c>
      <c r="E23" s="33">
        <v>1528200</v>
      </c>
      <c r="F23" s="33">
        <v>427548</v>
      </c>
      <c r="G23" s="38">
        <f t="shared" si="0"/>
        <v>0.27977228111503732</v>
      </c>
      <c r="H23" s="33">
        <v>300450</v>
      </c>
      <c r="I23" s="38">
        <f t="shared" si="1"/>
        <v>0.19660384766391834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727998</v>
      </c>
      <c r="O23" s="38">
        <f t="shared" si="5"/>
        <v>0.47637612877895563</v>
      </c>
      <c r="P23" s="33">
        <v>12461</v>
      </c>
      <c r="Q23" s="33">
        <v>1448900</v>
      </c>
      <c r="R23" s="33">
        <v>1448900</v>
      </c>
      <c r="S23" s="33">
        <v>12461</v>
      </c>
      <c r="T23" s="38">
        <f t="shared" si="6"/>
        <v>8.6003174822278962E-3</v>
      </c>
      <c r="U23" s="38">
        <f t="shared" si="7"/>
        <v>23.111227028328386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249188</v>
      </c>
      <c r="E24" s="33">
        <v>249188</v>
      </c>
      <c r="F24" s="33">
        <v>12113</v>
      </c>
      <c r="G24" s="38">
        <f t="shared" si="0"/>
        <v>4.8609884906175259E-2</v>
      </c>
      <c r="H24" s="33">
        <v>12257</v>
      </c>
      <c r="I24" s="38">
        <f t="shared" si="1"/>
        <v>4.918776185049039E-2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24370</v>
      </c>
      <c r="O24" s="38">
        <f t="shared" si="5"/>
        <v>9.7797646756665649E-2</v>
      </c>
      <c r="P24" s="33">
        <v>11790</v>
      </c>
      <c r="Q24" s="33">
        <v>239835</v>
      </c>
      <c r="R24" s="33">
        <v>239835</v>
      </c>
      <c r="S24" s="33">
        <v>3922</v>
      </c>
      <c r="T24" s="38">
        <f t="shared" si="6"/>
        <v>1.6352909291804784E-2</v>
      </c>
      <c r="U24" s="38">
        <f t="shared" si="7"/>
        <v>3.9609838846480061E-2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18723061</v>
      </c>
      <c r="E25" s="33">
        <v>18723061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29692300</v>
      </c>
      <c r="R25" s="33">
        <v>29692300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59591220</v>
      </c>
      <c r="E26" s="33">
        <v>59591220</v>
      </c>
      <c r="F26" s="33">
        <v>432137</v>
      </c>
      <c r="G26" s="38">
        <f t="shared" si="0"/>
        <v>7.2516890911110731E-3</v>
      </c>
      <c r="H26" s="33">
        <v>1646461</v>
      </c>
      <c r="I26" s="38">
        <f t="shared" si="1"/>
        <v>2.7629254779479258E-2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2078598</v>
      </c>
      <c r="O26" s="38">
        <f t="shared" si="5"/>
        <v>3.4880943870590334E-2</v>
      </c>
      <c r="P26" s="33">
        <v>718913</v>
      </c>
      <c r="Q26" s="33">
        <v>51942384</v>
      </c>
      <c r="R26" s="33">
        <v>51942384</v>
      </c>
      <c r="S26" s="33">
        <v>497378</v>
      </c>
      <c r="T26" s="38">
        <f t="shared" si="6"/>
        <v>9.5755712714302825E-3</v>
      </c>
      <c r="U26" s="38">
        <f t="shared" si="7"/>
        <v>1.2902089682618065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82791741</v>
      </c>
      <c r="E27" s="34">
        <f>SUM(E20:E26)</f>
        <v>87791741</v>
      </c>
      <c r="F27" s="34">
        <f>SUM(F20:F26)</f>
        <v>1716892</v>
      </c>
      <c r="G27" s="39">
        <f t="shared" si="0"/>
        <v>2.0737479116425393E-2</v>
      </c>
      <c r="H27" s="34">
        <f>SUM(H20:H26)</f>
        <v>2702232</v>
      </c>
      <c r="I27" s="39">
        <f t="shared" si="1"/>
        <v>3.2638907786707853E-2</v>
      </c>
      <c r="J27" s="34">
        <f>SUM(J20:J26)</f>
        <v>0</v>
      </c>
      <c r="K27" s="39">
        <f t="shared" si="2"/>
        <v>0</v>
      </c>
      <c r="L27" s="34">
        <f>SUM(L20:L26)</f>
        <v>0</v>
      </c>
      <c r="M27" s="39">
        <f t="shared" si="3"/>
        <v>0</v>
      </c>
      <c r="N27" s="34">
        <f t="shared" si="4"/>
        <v>4419124</v>
      </c>
      <c r="O27" s="39">
        <f t="shared" si="5"/>
        <v>5.3376386903133247E-2</v>
      </c>
      <c r="P27" s="34">
        <f>SUM(P20:P26)</f>
        <v>2118144</v>
      </c>
      <c r="Q27" s="34">
        <f>SUM(Q20:Q26)</f>
        <v>86630086</v>
      </c>
      <c r="R27" s="34">
        <f>SUM(R20:R26)</f>
        <v>86630086</v>
      </c>
      <c r="S27" s="34">
        <f>SUM(S20:S26)</f>
        <v>1192214</v>
      </c>
      <c r="T27" s="39">
        <f t="shared" si="6"/>
        <v>1.3762124165500655E-2</v>
      </c>
      <c r="U27" s="39">
        <f t="shared" si="7"/>
        <v>0.27575462291515596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865730</v>
      </c>
      <c r="E28" s="33">
        <v>865730</v>
      </c>
      <c r="F28" s="33">
        <v>236649</v>
      </c>
      <c r="G28" s="38">
        <f t="shared" si="0"/>
        <v>0.2733519688586511</v>
      </c>
      <c r="H28" s="33">
        <v>45172</v>
      </c>
      <c r="I28" s="38">
        <f t="shared" si="1"/>
        <v>5.2177930763633001E-2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281821</v>
      </c>
      <c r="O28" s="38">
        <f t="shared" si="5"/>
        <v>0.32552989962228407</v>
      </c>
      <c r="P28" s="33">
        <v>175301</v>
      </c>
      <c r="Q28" s="33">
        <v>649983</v>
      </c>
      <c r="R28" s="33">
        <v>649983</v>
      </c>
      <c r="S28" s="33">
        <v>65134</v>
      </c>
      <c r="T28" s="38">
        <f t="shared" si="6"/>
        <v>0.10020877469103039</v>
      </c>
      <c r="U28" s="38">
        <f t="shared" si="7"/>
        <v>-0.74231749961494797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1839098</v>
      </c>
      <c r="E29" s="33">
        <v>1839098</v>
      </c>
      <c r="F29" s="33">
        <v>843119</v>
      </c>
      <c r="G29" s="38">
        <f t="shared" si="0"/>
        <v>0.4584415838633939</v>
      </c>
      <c r="H29" s="33">
        <v>264598</v>
      </c>
      <c r="I29" s="38">
        <f t="shared" si="1"/>
        <v>0.14387379030372499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1107717</v>
      </c>
      <c r="O29" s="38">
        <f t="shared" si="5"/>
        <v>0.60231537416711889</v>
      </c>
      <c r="P29" s="33">
        <v>1091835</v>
      </c>
      <c r="Q29" s="33">
        <v>1567626</v>
      </c>
      <c r="R29" s="33">
        <v>1567626</v>
      </c>
      <c r="S29" s="33">
        <v>1080693</v>
      </c>
      <c r="T29" s="38">
        <f t="shared" si="6"/>
        <v>0.68938190614342965</v>
      </c>
      <c r="U29" s="38">
        <f t="shared" si="7"/>
        <v>-0.75765752151195009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3917751</v>
      </c>
      <c r="E30" s="33">
        <v>3917751</v>
      </c>
      <c r="F30" s="33">
        <v>1261360</v>
      </c>
      <c r="G30" s="38">
        <f t="shared" si="0"/>
        <v>0.32196022667086294</v>
      </c>
      <c r="H30" s="33">
        <v>1441535</v>
      </c>
      <c r="I30" s="38">
        <f t="shared" si="1"/>
        <v>0.36794962211738313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2702895</v>
      </c>
      <c r="O30" s="38">
        <f t="shared" si="5"/>
        <v>0.68990984878824613</v>
      </c>
      <c r="P30" s="33">
        <v>2349473</v>
      </c>
      <c r="Q30" s="33">
        <v>3869582</v>
      </c>
      <c r="R30" s="33">
        <v>3869582</v>
      </c>
      <c r="S30" s="33">
        <v>1321742</v>
      </c>
      <c r="T30" s="38">
        <f t="shared" si="6"/>
        <v>0.34157229385499521</v>
      </c>
      <c r="U30" s="38">
        <f t="shared" si="7"/>
        <v>-0.38644325770076948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301500</v>
      </c>
      <c r="E31" s="33">
        <v>301500</v>
      </c>
      <c r="F31" s="33">
        <v>55863</v>
      </c>
      <c r="G31" s="38">
        <f t="shared" si="0"/>
        <v>0.18528358208955223</v>
      </c>
      <c r="H31" s="33">
        <v>113437</v>
      </c>
      <c r="I31" s="38">
        <f t="shared" si="1"/>
        <v>0.37624212271973467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169300</v>
      </c>
      <c r="O31" s="38">
        <f t="shared" si="5"/>
        <v>0.56152570480928687</v>
      </c>
      <c r="P31" s="33">
        <v>121953</v>
      </c>
      <c r="Q31" s="33">
        <v>319000</v>
      </c>
      <c r="R31" s="33">
        <v>319000</v>
      </c>
      <c r="S31" s="33">
        <v>90256</v>
      </c>
      <c r="T31" s="38">
        <f t="shared" si="6"/>
        <v>0.28293416927899684</v>
      </c>
      <c r="U31" s="38">
        <f t="shared" si="7"/>
        <v>-6.9830180479364956E-2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2492450</v>
      </c>
      <c r="E32" s="33">
        <v>2492450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5019098</v>
      </c>
      <c r="R32" s="33">
        <v>5019098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70290829</v>
      </c>
      <c r="E34" s="33">
        <v>70290829</v>
      </c>
      <c r="F34" s="33">
        <v>4182253</v>
      </c>
      <c r="G34" s="38">
        <f t="shared" si="0"/>
        <v>5.9499269812282339E-2</v>
      </c>
      <c r="H34" s="33">
        <v>6113702</v>
      </c>
      <c r="I34" s="38">
        <f t="shared" si="1"/>
        <v>8.6977235678924777E-2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10295955</v>
      </c>
      <c r="O34" s="38">
        <f t="shared" si="5"/>
        <v>0.14647650549120711</v>
      </c>
      <c r="P34" s="33">
        <v>20502549</v>
      </c>
      <c r="Q34" s="33">
        <v>58165712</v>
      </c>
      <c r="R34" s="33">
        <v>58165712</v>
      </c>
      <c r="S34" s="33">
        <v>9063217</v>
      </c>
      <c r="T34" s="38">
        <f t="shared" si="6"/>
        <v>0.15581717627732297</v>
      </c>
      <c r="U34" s="38">
        <f t="shared" si="7"/>
        <v>-0.70180771181183377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79707358</v>
      </c>
      <c r="E35" s="34">
        <f>SUM(E28:E34)</f>
        <v>79707358</v>
      </c>
      <c r="F35" s="34">
        <f>SUM(F28:F34)</f>
        <v>6579244</v>
      </c>
      <c r="G35" s="39">
        <f t="shared" si="0"/>
        <v>8.2542492501131451E-2</v>
      </c>
      <c r="H35" s="34">
        <f>SUM(H28:H34)</f>
        <v>7978444</v>
      </c>
      <c r="I35" s="39">
        <f t="shared" si="1"/>
        <v>0.1000967062538944</v>
      </c>
      <c r="J35" s="34">
        <f>SUM(J28:J34)</f>
        <v>0</v>
      </c>
      <c r="K35" s="39">
        <f t="shared" si="2"/>
        <v>0</v>
      </c>
      <c r="L35" s="34">
        <f>SUM(L28:L34)</f>
        <v>0</v>
      </c>
      <c r="M35" s="39">
        <f t="shared" si="3"/>
        <v>0</v>
      </c>
      <c r="N35" s="34">
        <f t="shared" si="4"/>
        <v>14557688</v>
      </c>
      <c r="O35" s="39">
        <f t="shared" si="5"/>
        <v>0.18263919875502585</v>
      </c>
      <c r="P35" s="34">
        <f>SUM(P28:P34)</f>
        <v>24241111</v>
      </c>
      <c r="Q35" s="34">
        <f>SUM(Q28:Q34)</f>
        <v>69591001</v>
      </c>
      <c r="R35" s="34">
        <f>SUM(R28:R34)</f>
        <v>69591001</v>
      </c>
      <c r="S35" s="34">
        <f>SUM(S28:S34)</f>
        <v>11621042</v>
      </c>
      <c r="T35" s="39">
        <f t="shared" si="6"/>
        <v>0.16699058546377282</v>
      </c>
      <c r="U35" s="39">
        <f t="shared" si="7"/>
        <v>-0.67087135568992684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2743555</v>
      </c>
      <c r="E36" s="33">
        <v>2743555</v>
      </c>
      <c r="F36" s="33">
        <v>35344</v>
      </c>
      <c r="G36" s="38">
        <f t="shared" si="0"/>
        <v>1.2882555662270303E-2</v>
      </c>
      <c r="H36" s="33">
        <v>294424</v>
      </c>
      <c r="I36" s="38">
        <f t="shared" si="1"/>
        <v>0.10731477954697463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329768</v>
      </c>
      <c r="O36" s="38">
        <f t="shared" si="5"/>
        <v>0.12019733520924494</v>
      </c>
      <c r="P36" s="33">
        <v>44639</v>
      </c>
      <c r="Q36" s="33">
        <v>2601180</v>
      </c>
      <c r="R36" s="33">
        <v>2601180</v>
      </c>
      <c r="S36" s="33">
        <v>8511</v>
      </c>
      <c r="T36" s="38">
        <f t="shared" si="6"/>
        <v>3.2719765644822732E-3</v>
      </c>
      <c r="U36" s="38">
        <f t="shared" si="7"/>
        <v>5.5956674656690337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2606327</v>
      </c>
      <c r="E37" s="33">
        <v>2606327</v>
      </c>
      <c r="F37" s="33">
        <v>8133</v>
      </c>
      <c r="G37" s="38">
        <f t="shared" si="0"/>
        <v>3.1204833468709029E-3</v>
      </c>
      <c r="H37" s="33">
        <v>1733655</v>
      </c>
      <c r="I37" s="38">
        <f t="shared" si="1"/>
        <v>0.66517171483087123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1741788</v>
      </c>
      <c r="O37" s="38">
        <f t="shared" si="5"/>
        <v>0.6682921981777421</v>
      </c>
      <c r="P37" s="33">
        <v>20552</v>
      </c>
      <c r="Q37" s="33">
        <v>2093077</v>
      </c>
      <c r="R37" s="33">
        <v>2093077</v>
      </c>
      <c r="S37" s="33">
        <v>3337</v>
      </c>
      <c r="T37" s="38">
        <f t="shared" si="6"/>
        <v>1.5943035062733E-3</v>
      </c>
      <c r="U37" s="38">
        <f t="shared" si="7"/>
        <v>83.354564032697553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66636750</v>
      </c>
      <c r="E39" s="33">
        <v>66636750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39435650</v>
      </c>
      <c r="R39" s="33">
        <v>39435650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71986632</v>
      </c>
      <c r="E40" s="34">
        <f>SUM(E36:E39)</f>
        <v>71986632</v>
      </c>
      <c r="F40" s="34">
        <f>SUM(F36:F39)</f>
        <v>43477</v>
      </c>
      <c r="G40" s="39">
        <f t="shared" si="0"/>
        <v>6.0395935734290217E-4</v>
      </c>
      <c r="H40" s="34">
        <f>SUM(H36:H39)</f>
        <v>2028079</v>
      </c>
      <c r="I40" s="39">
        <f t="shared" si="1"/>
        <v>2.8172994674900195E-2</v>
      </c>
      <c r="J40" s="34">
        <f>SUM(J36:J39)</f>
        <v>0</v>
      </c>
      <c r="K40" s="39">
        <f t="shared" si="2"/>
        <v>0</v>
      </c>
      <c r="L40" s="34">
        <f>SUM(L36:L39)</f>
        <v>0</v>
      </c>
      <c r="M40" s="39">
        <f t="shared" si="3"/>
        <v>0</v>
      </c>
      <c r="N40" s="34">
        <f t="shared" si="4"/>
        <v>2071556</v>
      </c>
      <c r="O40" s="39">
        <f t="shared" si="5"/>
        <v>2.8776954032243098E-2</v>
      </c>
      <c r="P40" s="34">
        <f>SUM(P36:P39)</f>
        <v>65191</v>
      </c>
      <c r="Q40" s="34">
        <f>SUM(Q36:Q39)</f>
        <v>44129907</v>
      </c>
      <c r="R40" s="34">
        <f>SUM(R36:R39)</f>
        <v>44129907</v>
      </c>
      <c r="S40" s="34">
        <f>SUM(S36:S39)</f>
        <v>11848</v>
      </c>
      <c r="T40" s="39">
        <f t="shared" si="6"/>
        <v>2.684800582063316E-4</v>
      </c>
      <c r="U40" s="39">
        <f t="shared" si="7"/>
        <v>30.109800432575049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517008</v>
      </c>
      <c r="E41" s="33">
        <v>517008</v>
      </c>
      <c r="F41" s="33">
        <v>489295</v>
      </c>
      <c r="G41" s="38">
        <f t="shared" si="0"/>
        <v>0.94639734781666818</v>
      </c>
      <c r="H41" s="33">
        <v>332947</v>
      </c>
      <c r="I41" s="38">
        <f t="shared" si="1"/>
        <v>0.64398810076439827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822242</v>
      </c>
      <c r="O41" s="38">
        <f t="shared" si="5"/>
        <v>1.5903854485810665</v>
      </c>
      <c r="P41" s="33">
        <v>472364</v>
      </c>
      <c r="Q41" s="33">
        <v>497590</v>
      </c>
      <c r="R41" s="33">
        <v>497590</v>
      </c>
      <c r="S41" s="33">
        <v>245271</v>
      </c>
      <c r="T41" s="38">
        <f t="shared" si="6"/>
        <v>0.49291786410498606</v>
      </c>
      <c r="U41" s="38">
        <f t="shared" si="7"/>
        <v>-0.2951473863376548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16657507</v>
      </c>
      <c r="E42" s="33">
        <v>16657507</v>
      </c>
      <c r="F42" s="33">
        <v>6764940</v>
      </c>
      <c r="G42" s="38">
        <f t="shared" si="0"/>
        <v>0.40611959520713392</v>
      </c>
      <c r="H42" s="33">
        <v>-414582</v>
      </c>
      <c r="I42" s="38">
        <f t="shared" si="1"/>
        <v>-2.4888598275840435E-2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6350358</v>
      </c>
      <c r="O42" s="38">
        <f t="shared" si="5"/>
        <v>0.38123099693129348</v>
      </c>
      <c r="P42" s="33">
        <v>0</v>
      </c>
      <c r="Q42" s="33">
        <v>10588439</v>
      </c>
      <c r="R42" s="33">
        <v>10588439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470454</v>
      </c>
      <c r="E43" s="33">
        <v>3551022</v>
      </c>
      <c r="F43" s="33">
        <v>67824</v>
      </c>
      <c r="G43" s="38">
        <f t="shared" si="0"/>
        <v>0.14416712367202744</v>
      </c>
      <c r="H43" s="33">
        <v>261950</v>
      </c>
      <c r="I43" s="38">
        <f t="shared" si="1"/>
        <v>0.55680257793535604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329774</v>
      </c>
      <c r="O43" s="38">
        <f t="shared" si="5"/>
        <v>0.70096970160738348</v>
      </c>
      <c r="P43" s="33">
        <v>27840</v>
      </c>
      <c r="Q43" s="33">
        <v>3444957</v>
      </c>
      <c r="R43" s="33">
        <v>3444957</v>
      </c>
      <c r="S43" s="33">
        <v>22455</v>
      </c>
      <c r="T43" s="38">
        <f t="shared" si="6"/>
        <v>6.5182235946631556E-3</v>
      </c>
      <c r="U43" s="38">
        <f t="shared" si="7"/>
        <v>8.4091235632183903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2332950</v>
      </c>
      <c r="E44" s="33">
        <v>2332950</v>
      </c>
      <c r="F44" s="33">
        <v>18508757</v>
      </c>
      <c r="G44" s="38">
        <f t="shared" si="0"/>
        <v>7.9336278102831184</v>
      </c>
      <c r="H44" s="33">
        <v>14757777</v>
      </c>
      <c r="I44" s="38">
        <f t="shared" si="1"/>
        <v>6.3258008101330931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33266534</v>
      </c>
      <c r="O44" s="38">
        <f t="shared" si="5"/>
        <v>14.259428620416211</v>
      </c>
      <c r="P44" s="33">
        <v>58664048</v>
      </c>
      <c r="Q44" s="33">
        <v>2438503</v>
      </c>
      <c r="R44" s="33">
        <v>2438503</v>
      </c>
      <c r="S44" s="33">
        <v>30282599</v>
      </c>
      <c r="T44" s="38">
        <f t="shared" si="6"/>
        <v>12.418520297083907</v>
      </c>
      <c r="U44" s="38">
        <f t="shared" si="7"/>
        <v>-0.74843575404138496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13036469</v>
      </c>
      <c r="E45" s="33">
        <v>13036469</v>
      </c>
      <c r="F45" s="33">
        <v>2263064</v>
      </c>
      <c r="G45" s="38">
        <f t="shared" si="0"/>
        <v>0.17359485916009926</v>
      </c>
      <c r="H45" s="33">
        <v>4143654</v>
      </c>
      <c r="I45" s="38">
        <f t="shared" si="1"/>
        <v>0.31785094568168726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6406718</v>
      </c>
      <c r="O45" s="38">
        <f t="shared" si="5"/>
        <v>0.49144580484178652</v>
      </c>
      <c r="P45" s="33">
        <v>4143802</v>
      </c>
      <c r="Q45" s="33">
        <v>12009970</v>
      </c>
      <c r="R45" s="33">
        <v>12009970</v>
      </c>
      <c r="S45" s="33">
        <v>2710108</v>
      </c>
      <c r="T45" s="38">
        <f t="shared" si="6"/>
        <v>0.22565485176066219</v>
      </c>
      <c r="U45" s="38">
        <f t="shared" si="7"/>
        <v>-3.5715992221629911E-5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186782812</v>
      </c>
      <c r="E46" s="33">
        <v>186782812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4563000</v>
      </c>
      <c r="Q46" s="33">
        <v>232273397</v>
      </c>
      <c r="R46" s="33">
        <v>232273397</v>
      </c>
      <c r="S46" s="33">
        <v>2933000</v>
      </c>
      <c r="T46" s="38">
        <f t="shared" si="6"/>
        <v>1.2627360850971667E-2</v>
      </c>
      <c r="U46" s="38">
        <f t="shared" si="7"/>
        <v>-1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219797200</v>
      </c>
      <c r="E47" s="34">
        <f>SUM(E41:E46)</f>
        <v>222877768</v>
      </c>
      <c r="F47" s="34">
        <f>SUM(F41:F46)</f>
        <v>28093880</v>
      </c>
      <c r="G47" s="39">
        <f t="shared" si="0"/>
        <v>0.12781727883703706</v>
      </c>
      <c r="H47" s="34">
        <f>SUM(H41:H46)</f>
        <v>19081746</v>
      </c>
      <c r="I47" s="39">
        <f t="shared" si="1"/>
        <v>8.6815236954792874E-2</v>
      </c>
      <c r="J47" s="34">
        <f>SUM(J41:J46)</f>
        <v>0</v>
      </c>
      <c r="K47" s="39">
        <f t="shared" si="2"/>
        <v>0</v>
      </c>
      <c r="L47" s="34">
        <f>SUM(L41:L46)</f>
        <v>0</v>
      </c>
      <c r="M47" s="39">
        <f t="shared" si="3"/>
        <v>0</v>
      </c>
      <c r="N47" s="34">
        <f t="shared" si="4"/>
        <v>47175626</v>
      </c>
      <c r="O47" s="39">
        <f t="shared" si="5"/>
        <v>0.21463251579182993</v>
      </c>
      <c r="P47" s="34">
        <f>SUM(P41:P46)</f>
        <v>67871054</v>
      </c>
      <c r="Q47" s="34">
        <f>SUM(Q41:Q46)</f>
        <v>261252856</v>
      </c>
      <c r="R47" s="34">
        <f>SUM(R41:R46)</f>
        <v>261252856</v>
      </c>
      <c r="S47" s="34">
        <f>SUM(S41:S46)</f>
        <v>36193433</v>
      </c>
      <c r="T47" s="39">
        <f t="shared" si="6"/>
        <v>0.13853794195459437</v>
      </c>
      <c r="U47" s="39">
        <f t="shared" si="7"/>
        <v>-0.71885295902432866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201984</v>
      </c>
      <c r="E48" s="33">
        <v>201984</v>
      </c>
      <c r="F48" s="33">
        <v>28399</v>
      </c>
      <c r="G48" s="38">
        <f t="shared" si="0"/>
        <v>0.14060024556400508</v>
      </c>
      <c r="H48" s="33">
        <v>51272</v>
      </c>
      <c r="I48" s="38">
        <f t="shared" si="1"/>
        <v>0.2538418884664132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79671</v>
      </c>
      <c r="O48" s="38">
        <f t="shared" si="5"/>
        <v>0.39444213403041822</v>
      </c>
      <c r="P48" s="33">
        <v>71140</v>
      </c>
      <c r="Q48" s="33">
        <v>145008</v>
      </c>
      <c r="R48" s="33">
        <v>145008</v>
      </c>
      <c r="S48" s="33">
        <v>42074</v>
      </c>
      <c r="T48" s="38">
        <f t="shared" si="6"/>
        <v>0.29014950899260733</v>
      </c>
      <c r="U48" s="38">
        <f t="shared" si="7"/>
        <v>-0.2792802923812201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988980</v>
      </c>
      <c r="E49" s="33">
        <v>988980</v>
      </c>
      <c r="F49" s="33">
        <v>220465</v>
      </c>
      <c r="G49" s="38">
        <f t="shared" si="0"/>
        <v>0.22292159598778538</v>
      </c>
      <c r="H49" s="33">
        <v>223380</v>
      </c>
      <c r="I49" s="38">
        <f t="shared" si="1"/>
        <v>0.22586907723108657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443845</v>
      </c>
      <c r="O49" s="38">
        <f t="shared" si="5"/>
        <v>0.44879067321887195</v>
      </c>
      <c r="P49" s="33">
        <v>672003</v>
      </c>
      <c r="Q49" s="33">
        <v>1389232</v>
      </c>
      <c r="R49" s="33">
        <v>1389232</v>
      </c>
      <c r="S49" s="33">
        <v>193481</v>
      </c>
      <c r="T49" s="38">
        <f t="shared" si="6"/>
        <v>0.13927191426629965</v>
      </c>
      <c r="U49" s="38">
        <f t="shared" si="7"/>
        <v>-0.66759076968406394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632486</v>
      </c>
      <c r="E50" s="33">
        <v>632486</v>
      </c>
      <c r="F50" s="33">
        <v>22952</v>
      </c>
      <c r="G50" s="38">
        <f t="shared" si="0"/>
        <v>3.6288550260401023E-2</v>
      </c>
      <c r="H50" s="33">
        <v>51510</v>
      </c>
      <c r="I50" s="38">
        <f t="shared" si="1"/>
        <v>8.1440537814275737E-2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74462</v>
      </c>
      <c r="O50" s="38">
        <f t="shared" si="5"/>
        <v>0.11772908807467675</v>
      </c>
      <c r="P50" s="33">
        <v>68148</v>
      </c>
      <c r="Q50" s="33">
        <v>563112</v>
      </c>
      <c r="R50" s="33">
        <v>563112</v>
      </c>
      <c r="S50" s="33">
        <v>15621</v>
      </c>
      <c r="T50" s="38">
        <f t="shared" si="6"/>
        <v>2.7740485018966032E-2</v>
      </c>
      <c r="U50" s="38">
        <f t="shared" si="7"/>
        <v>-0.24414509596759992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76106</v>
      </c>
      <c r="E51" s="33">
        <v>76106</v>
      </c>
      <c r="F51" s="33">
        <v>18071</v>
      </c>
      <c r="G51" s="38">
        <f t="shared" si="0"/>
        <v>0.23744514230152683</v>
      </c>
      <c r="H51" s="33">
        <v>7559</v>
      </c>
      <c r="I51" s="38">
        <f t="shared" si="1"/>
        <v>9.9321998265576958E-2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25630</v>
      </c>
      <c r="O51" s="38">
        <f t="shared" si="5"/>
        <v>0.33676714056710377</v>
      </c>
      <c r="P51" s="33">
        <v>12494</v>
      </c>
      <c r="Q51" s="33">
        <v>30000</v>
      </c>
      <c r="R51" s="33">
        <v>30000</v>
      </c>
      <c r="S51" s="33">
        <v>12494</v>
      </c>
      <c r="T51" s="38">
        <f t="shared" si="6"/>
        <v>0.41646666666666665</v>
      </c>
      <c r="U51" s="38">
        <f t="shared" si="7"/>
        <v>-0.39498959500560271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1899556</v>
      </c>
      <c r="E53" s="34">
        <f>SUM(E48:E52)</f>
        <v>1899556</v>
      </c>
      <c r="F53" s="34">
        <f>SUM(F48:F52)</f>
        <v>289887</v>
      </c>
      <c r="G53" s="39">
        <f t="shared" si="0"/>
        <v>0.15260776728877695</v>
      </c>
      <c r="H53" s="34">
        <f>SUM(H48:H52)</f>
        <v>333721</v>
      </c>
      <c r="I53" s="39">
        <f t="shared" si="1"/>
        <v>0.1756836860824319</v>
      </c>
      <c r="J53" s="34">
        <f>SUM(J48:J52)</f>
        <v>0</v>
      </c>
      <c r="K53" s="39">
        <f t="shared" si="2"/>
        <v>0</v>
      </c>
      <c r="L53" s="34">
        <f>SUM(L48:L52)</f>
        <v>0</v>
      </c>
      <c r="M53" s="39">
        <f t="shared" si="3"/>
        <v>0</v>
      </c>
      <c r="N53" s="34">
        <f t="shared" si="4"/>
        <v>623608</v>
      </c>
      <c r="O53" s="39">
        <f t="shared" si="5"/>
        <v>0.32829145337120885</v>
      </c>
      <c r="P53" s="34">
        <f>SUM(P48:P52)</f>
        <v>823785</v>
      </c>
      <c r="Q53" s="34">
        <f>SUM(Q48:Q52)</f>
        <v>2127352</v>
      </c>
      <c r="R53" s="34">
        <f>SUM(R48:R52)</f>
        <v>2127352</v>
      </c>
      <c r="S53" s="34">
        <f>SUM(S48:S52)</f>
        <v>263670</v>
      </c>
      <c r="T53" s="39">
        <f t="shared" si="6"/>
        <v>0.12394281717365062</v>
      </c>
      <c r="U53" s="39">
        <f t="shared" si="7"/>
        <v>-0.59489308496755822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797853615</v>
      </c>
      <c r="E54" s="34">
        <f>SUM(E8:E9,E11:E18,E20:E26,E28:E34,E36:E39,E41:E46,E48:E52)</f>
        <v>807296740</v>
      </c>
      <c r="F54" s="34">
        <f>SUM(F8:F9,F11:F18,F20:F26,F28:F34,F36:F39,F41:F46,F48:F52)</f>
        <v>109248975</v>
      </c>
      <c r="G54" s="39">
        <f t="shared" si="0"/>
        <v>0.13692859560459597</v>
      </c>
      <c r="H54" s="34">
        <f>SUM(H8:H9,H11:H18,H20:H26,H28:H34,H36:H39,H41:H46,H48:H52)</f>
        <v>50466504</v>
      </c>
      <c r="I54" s="39">
        <f t="shared" si="1"/>
        <v>6.3252836173462723E-2</v>
      </c>
      <c r="J54" s="34">
        <f>SUM(J8:J9,J11:J18,J20:J26,J28:J34,J36:J39,J41:J46,J48:J52)</f>
        <v>0</v>
      </c>
      <c r="K54" s="39">
        <f t="shared" si="2"/>
        <v>0</v>
      </c>
      <c r="L54" s="34">
        <f>SUM(L8:L9,L11:L18,L20:L26,L28:L34,L36:L39,L41:L46,L48:L52)</f>
        <v>0</v>
      </c>
      <c r="M54" s="39">
        <f t="shared" si="3"/>
        <v>0</v>
      </c>
      <c r="N54" s="34">
        <f t="shared" si="4"/>
        <v>159715479</v>
      </c>
      <c r="O54" s="39">
        <f t="shared" si="5"/>
        <v>0.20018143177805869</v>
      </c>
      <c r="P54" s="34">
        <f>SUM(P8:P9,P11:P18,P20:P26,P28:P34,P36:P39,P41:P46,P48:P52)</f>
        <v>147351222</v>
      </c>
      <c r="Q54" s="34">
        <f>SUM(Q8:Q9,Q11:Q18,Q20:Q26,Q28:Q34,Q36:Q39,Q41:Q46,Q48:Q52)</f>
        <v>648757248</v>
      </c>
      <c r="R54" s="34">
        <f>SUM(R8:R9,R11:R18,R20:R26,R28:R34,R36:R39,R41:R46,R48:R52)</f>
        <v>648757248</v>
      </c>
      <c r="S54" s="34">
        <f>SUM(S8:S9,S11:S18,S20:S26,S28:S34,S36:S39,S41:S46,S48:S52)</f>
        <v>68386455</v>
      </c>
      <c r="T54" s="39">
        <f t="shared" si="6"/>
        <v>0.10541146971509442</v>
      </c>
      <c r="U54" s="39">
        <f t="shared" si="7"/>
        <v>-0.65750875143743293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12785136</v>
      </c>
      <c r="E57" s="33">
        <v>12785136</v>
      </c>
      <c r="F57" s="33">
        <v>3427345</v>
      </c>
      <c r="G57" s="38">
        <f t="shared" ref="G57:G85" si="8">IF(($D57      =0),0,($F57      /$D57      ))</f>
        <v>0.26807262746364213</v>
      </c>
      <c r="H57" s="33">
        <v>2906842</v>
      </c>
      <c r="I57" s="38">
        <f t="shared" ref="I57:I85" si="9">IF(($D57      =0),0,($H57      /$D57      ))</f>
        <v>0.227361054274276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</f>
        <v>6334187</v>
      </c>
      <c r="O57" s="38">
        <f t="shared" ref="O57:O85" si="13">IF(($D57      =0),0,($N57      /$D57      ))</f>
        <v>0.49543368173791813</v>
      </c>
      <c r="P57" s="33">
        <v>5074617</v>
      </c>
      <c r="Q57" s="33">
        <v>20630940</v>
      </c>
      <c r="R57" s="33">
        <v>20630940</v>
      </c>
      <c r="S57" s="33">
        <v>2852504</v>
      </c>
      <c r="T57" s="38">
        <f t="shared" ref="T57:T85" si="14">IF(($Q57      =0),0,($S57      /$Q57      ))</f>
        <v>0.13826340438196225</v>
      </c>
      <c r="U57" s="38">
        <f t="shared" ref="U57:U85" si="15">IF(($P57      =0),0,(($H57      /$P57      )-1))</f>
        <v>-0.42718002166468916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12785136</v>
      </c>
      <c r="E58" s="34">
        <f>E57</f>
        <v>12785136</v>
      </c>
      <c r="F58" s="34">
        <f>F57</f>
        <v>3427345</v>
      </c>
      <c r="G58" s="39">
        <f t="shared" si="8"/>
        <v>0.26807262746364213</v>
      </c>
      <c r="H58" s="34">
        <f>H57</f>
        <v>2906842</v>
      </c>
      <c r="I58" s="39">
        <f t="shared" si="9"/>
        <v>0.227361054274276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6334187</v>
      </c>
      <c r="O58" s="39">
        <f t="shared" si="13"/>
        <v>0.49543368173791813</v>
      </c>
      <c r="P58" s="34">
        <f>P57</f>
        <v>5074617</v>
      </c>
      <c r="Q58" s="34">
        <f>Q57</f>
        <v>20630940</v>
      </c>
      <c r="R58" s="34">
        <f>R57</f>
        <v>20630940</v>
      </c>
      <c r="S58" s="34">
        <f>S57</f>
        <v>2852504</v>
      </c>
      <c r="T58" s="39">
        <f t="shared" si="14"/>
        <v>0.13826340438196225</v>
      </c>
      <c r="U58" s="39">
        <f t="shared" si="15"/>
        <v>-0.42718002166468916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1124000</v>
      </c>
      <c r="E59" s="33">
        <v>1124000</v>
      </c>
      <c r="F59" s="33">
        <v>281000</v>
      </c>
      <c r="G59" s="38">
        <f t="shared" si="8"/>
        <v>0.25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281000</v>
      </c>
      <c r="O59" s="38">
        <f t="shared" si="13"/>
        <v>0.25</v>
      </c>
      <c r="P59" s="33">
        <v>250000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-1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749238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749238</v>
      </c>
      <c r="O60" s="38">
        <f t="shared" si="13"/>
        <v>0</v>
      </c>
      <c r="P60" s="33">
        <v>0</v>
      </c>
      <c r="Q60" s="33">
        <v>2021200</v>
      </c>
      <c r="R60" s="33">
        <v>2021200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5250</v>
      </c>
      <c r="E61" s="33">
        <v>5250</v>
      </c>
      <c r="F61" s="33">
        <v>756</v>
      </c>
      <c r="G61" s="38">
        <f t="shared" si="8"/>
        <v>0.14399999999999999</v>
      </c>
      <c r="H61" s="33">
        <v>545</v>
      </c>
      <c r="I61" s="38">
        <f t="shared" si="9"/>
        <v>0.10380952380952381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1301</v>
      </c>
      <c r="O61" s="38">
        <f t="shared" si="13"/>
        <v>0.24780952380952381</v>
      </c>
      <c r="P61" s="33">
        <v>4198</v>
      </c>
      <c r="Q61" s="33">
        <v>5004</v>
      </c>
      <c r="R61" s="33">
        <v>5004</v>
      </c>
      <c r="S61" s="33">
        <v>1256</v>
      </c>
      <c r="T61" s="38">
        <f t="shared" si="14"/>
        <v>0.25099920063948838</v>
      </c>
      <c r="U61" s="38">
        <f t="shared" si="15"/>
        <v>-0.87017627441638878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14912538</v>
      </c>
      <c r="E62" s="33">
        <v>14912538</v>
      </c>
      <c r="F62" s="33">
        <v>4931652</v>
      </c>
      <c r="G62" s="38">
        <f t="shared" si="8"/>
        <v>0.33070507515219744</v>
      </c>
      <c r="H62" s="33">
        <v>4567671</v>
      </c>
      <c r="I62" s="38">
        <f t="shared" si="9"/>
        <v>0.30629735863875085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9499323</v>
      </c>
      <c r="O62" s="38">
        <f t="shared" si="13"/>
        <v>0.63700243379094823</v>
      </c>
      <c r="P62" s="33">
        <v>8407134</v>
      </c>
      <c r="Q62" s="33">
        <v>15138788</v>
      </c>
      <c r="R62" s="33">
        <v>15138788</v>
      </c>
      <c r="S62" s="33">
        <v>3993663</v>
      </c>
      <c r="T62" s="38">
        <f t="shared" si="14"/>
        <v>0.26380335070416472</v>
      </c>
      <c r="U62" s="38">
        <f t="shared" si="15"/>
        <v>-0.45669106737206755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16041788</v>
      </c>
      <c r="E63" s="34">
        <f>SUM(E59:E62)</f>
        <v>16041788</v>
      </c>
      <c r="F63" s="34">
        <f>SUM(F59:F62)</f>
        <v>5213408</v>
      </c>
      <c r="G63" s="39">
        <f t="shared" si="8"/>
        <v>0.32498920943226528</v>
      </c>
      <c r="H63" s="34">
        <f>SUM(H59:H62)</f>
        <v>5317454</v>
      </c>
      <c r="I63" s="39">
        <f t="shared" si="9"/>
        <v>0.33147514479059315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10530862</v>
      </c>
      <c r="O63" s="39">
        <f t="shared" si="13"/>
        <v>0.65646435422285843</v>
      </c>
      <c r="P63" s="34">
        <f>SUM(P59:P62)</f>
        <v>8661332</v>
      </c>
      <c r="Q63" s="34">
        <f>SUM(Q59:Q62)</f>
        <v>17164992</v>
      </c>
      <c r="R63" s="34">
        <f>SUM(R59:R62)</f>
        <v>17164992</v>
      </c>
      <c r="S63" s="34">
        <f>SUM(S59:S62)</f>
        <v>3994919</v>
      </c>
      <c r="T63" s="39">
        <f t="shared" si="14"/>
        <v>0.23273643238517094</v>
      </c>
      <c r="U63" s="39">
        <f t="shared" si="15"/>
        <v>-0.38606971768314624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8767088</v>
      </c>
      <c r="E65" s="33">
        <v>8767088</v>
      </c>
      <c r="F65" s="33">
        <v>22696</v>
      </c>
      <c r="G65" s="38">
        <f t="shared" si="8"/>
        <v>2.5887729198110021E-3</v>
      </c>
      <c r="H65" s="33">
        <v>22696</v>
      </c>
      <c r="I65" s="38">
        <f t="shared" si="9"/>
        <v>2.5887729198110021E-3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45392</v>
      </c>
      <c r="O65" s="38">
        <f t="shared" si="13"/>
        <v>5.1775458396220043E-3</v>
      </c>
      <c r="P65" s="33">
        <v>3017639</v>
      </c>
      <c r="Q65" s="33">
        <v>8743913</v>
      </c>
      <c r="R65" s="33">
        <v>8743913</v>
      </c>
      <c r="S65" s="33">
        <v>3017639</v>
      </c>
      <c r="T65" s="38">
        <f t="shared" si="14"/>
        <v>0.34511310897077774</v>
      </c>
      <c r="U65" s="38">
        <f t="shared" si="15"/>
        <v>-0.99247888829644637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90000</v>
      </c>
      <c r="E66" s="33">
        <v>90000</v>
      </c>
      <c r="F66" s="33">
        <v>22662</v>
      </c>
      <c r="G66" s="38">
        <f t="shared" si="8"/>
        <v>0.25180000000000002</v>
      </c>
      <c r="H66" s="33">
        <v>9451</v>
      </c>
      <c r="I66" s="38">
        <f t="shared" si="9"/>
        <v>0.10501111111111111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32113</v>
      </c>
      <c r="O66" s="38">
        <f t="shared" si="13"/>
        <v>0.35681111111111113</v>
      </c>
      <c r="P66" s="33">
        <v>44078</v>
      </c>
      <c r="Q66" s="33">
        <v>72200</v>
      </c>
      <c r="R66" s="33">
        <v>72200</v>
      </c>
      <c r="S66" s="33">
        <v>26493</v>
      </c>
      <c r="T66" s="38">
        <f t="shared" si="14"/>
        <v>0.36693905817174516</v>
      </c>
      <c r="U66" s="38">
        <f t="shared" si="15"/>
        <v>-0.78558464540133399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4587</v>
      </c>
      <c r="G67" s="38">
        <f t="shared" si="8"/>
        <v>0</v>
      </c>
      <c r="H67" s="33">
        <v>1534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6121</v>
      </c>
      <c r="O67" s="38">
        <f t="shared" si="13"/>
        <v>0</v>
      </c>
      <c r="P67" s="33">
        <v>4180</v>
      </c>
      <c r="Q67" s="33">
        <v>0</v>
      </c>
      <c r="R67" s="33">
        <v>0</v>
      </c>
      <c r="S67" s="33">
        <v>1458</v>
      </c>
      <c r="T67" s="38">
        <f t="shared" si="14"/>
        <v>0</v>
      </c>
      <c r="U67" s="38">
        <f t="shared" si="15"/>
        <v>-0.6330143540669857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1633064</v>
      </c>
      <c r="E68" s="33">
        <v>1633064</v>
      </c>
      <c r="F68" s="33">
        <v>177969</v>
      </c>
      <c r="G68" s="38">
        <f t="shared" si="8"/>
        <v>0.1089785825907619</v>
      </c>
      <c r="H68" s="33">
        <v>355575</v>
      </c>
      <c r="I68" s="38">
        <f t="shared" si="9"/>
        <v>0.21773488362979038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533544</v>
      </c>
      <c r="O68" s="38">
        <f t="shared" si="13"/>
        <v>0.32671346622055231</v>
      </c>
      <c r="P68" s="33">
        <v>519071</v>
      </c>
      <c r="Q68" s="33">
        <v>1496400</v>
      </c>
      <c r="R68" s="33">
        <v>1496400</v>
      </c>
      <c r="S68" s="33">
        <v>215027</v>
      </c>
      <c r="T68" s="38">
        <f t="shared" si="14"/>
        <v>0.14369620422346965</v>
      </c>
      <c r="U68" s="38">
        <f t="shared" si="15"/>
        <v>-0.31497810511471458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4260000</v>
      </c>
      <c r="E69" s="33">
        <v>4260000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14750152</v>
      </c>
      <c r="E70" s="34">
        <f>SUM(E64:E69)</f>
        <v>14750152</v>
      </c>
      <c r="F70" s="34">
        <f>SUM(F64:F69)</f>
        <v>227914</v>
      </c>
      <c r="G70" s="39">
        <f t="shared" si="8"/>
        <v>1.5451637379736833E-2</v>
      </c>
      <c r="H70" s="34">
        <f>SUM(H64:H69)</f>
        <v>389256</v>
      </c>
      <c r="I70" s="39">
        <f t="shared" si="9"/>
        <v>2.6389965337306354E-2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617170</v>
      </c>
      <c r="O70" s="39">
        <f t="shared" si="13"/>
        <v>4.1841602717043187E-2</v>
      </c>
      <c r="P70" s="34">
        <f>SUM(P64:P69)</f>
        <v>3584968</v>
      </c>
      <c r="Q70" s="34">
        <f>SUM(Q64:Q69)</f>
        <v>10312513</v>
      </c>
      <c r="R70" s="34">
        <f>SUM(R64:R69)</f>
        <v>10312513</v>
      </c>
      <c r="S70" s="34">
        <f>SUM(S64:S69)</f>
        <v>3260617</v>
      </c>
      <c r="T70" s="39">
        <f t="shared" si="14"/>
        <v>0.31618064384500655</v>
      </c>
      <c r="U70" s="39">
        <f t="shared" si="15"/>
        <v>-0.89141995130779406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75000</v>
      </c>
      <c r="E71" s="33">
        <v>75000</v>
      </c>
      <c r="F71" s="33">
        <v>9143</v>
      </c>
      <c r="G71" s="38">
        <f t="shared" si="8"/>
        <v>0.12190666666666666</v>
      </c>
      <c r="H71" s="33">
        <v>4992</v>
      </c>
      <c r="I71" s="38">
        <f t="shared" si="9"/>
        <v>6.6559999999999994E-2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14135</v>
      </c>
      <c r="O71" s="38">
        <f t="shared" si="13"/>
        <v>0.18846666666666667</v>
      </c>
      <c r="P71" s="33">
        <v>38048</v>
      </c>
      <c r="Q71" s="33">
        <v>45648</v>
      </c>
      <c r="R71" s="33">
        <v>45648</v>
      </c>
      <c r="S71" s="33">
        <v>36263</v>
      </c>
      <c r="T71" s="38">
        <f t="shared" si="14"/>
        <v>0.79440501226778826</v>
      </c>
      <c r="U71" s="38">
        <f t="shared" si="15"/>
        <v>-0.86879730866274185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1803541</v>
      </c>
      <c r="E72" s="33">
        <v>1803541</v>
      </c>
      <c r="F72" s="33">
        <v>4252</v>
      </c>
      <c r="G72" s="38">
        <f t="shared" si="8"/>
        <v>2.3575843299376061E-3</v>
      </c>
      <c r="H72" s="33">
        <v>10747</v>
      </c>
      <c r="I72" s="38">
        <f t="shared" si="9"/>
        <v>5.9588332064533052E-3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14999</v>
      </c>
      <c r="O72" s="38">
        <f t="shared" si="13"/>
        <v>8.3164175363909104E-3</v>
      </c>
      <c r="P72" s="33">
        <v>9060</v>
      </c>
      <c r="Q72" s="33">
        <v>1717680</v>
      </c>
      <c r="R72" s="33">
        <v>1717680</v>
      </c>
      <c r="S72" s="33">
        <v>350</v>
      </c>
      <c r="T72" s="38">
        <f t="shared" si="14"/>
        <v>2.037632154999767E-4</v>
      </c>
      <c r="U72" s="38">
        <f t="shared" si="15"/>
        <v>0.18620309050772632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1599996</v>
      </c>
      <c r="R73" s="33">
        <v>1599996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805000</v>
      </c>
      <c r="E74" s="33">
        <v>805000</v>
      </c>
      <c r="F74" s="33">
        <v>79294</v>
      </c>
      <c r="G74" s="38">
        <f t="shared" si="8"/>
        <v>9.8501863354037267E-2</v>
      </c>
      <c r="H74" s="33">
        <v>60867</v>
      </c>
      <c r="I74" s="38">
        <f t="shared" si="9"/>
        <v>7.5611180124223604E-2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140161</v>
      </c>
      <c r="O74" s="38">
        <f t="shared" si="13"/>
        <v>0.17411304347826087</v>
      </c>
      <c r="P74" s="33">
        <v>117106</v>
      </c>
      <c r="Q74" s="33">
        <v>901200</v>
      </c>
      <c r="R74" s="33">
        <v>901200</v>
      </c>
      <c r="S74" s="33">
        <v>72904</v>
      </c>
      <c r="T74" s="38">
        <f t="shared" si="14"/>
        <v>8.0896582334664888E-2</v>
      </c>
      <c r="U74" s="38">
        <f t="shared" si="15"/>
        <v>-0.48024012433180197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63856</v>
      </c>
      <c r="E75" s="33">
        <v>63856</v>
      </c>
      <c r="F75" s="33">
        <v>13973</v>
      </c>
      <c r="G75" s="38">
        <f t="shared" si="8"/>
        <v>0.21882047105988475</v>
      </c>
      <c r="H75" s="33">
        <v>14549</v>
      </c>
      <c r="I75" s="38">
        <f t="shared" si="9"/>
        <v>0.22784076672513154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28522</v>
      </c>
      <c r="O75" s="38">
        <f t="shared" si="13"/>
        <v>0.44666123778501626</v>
      </c>
      <c r="P75" s="33">
        <v>10447</v>
      </c>
      <c r="Q75" s="33">
        <v>25000</v>
      </c>
      <c r="R75" s="33">
        <v>25000</v>
      </c>
      <c r="S75" s="33">
        <v>2191</v>
      </c>
      <c r="T75" s="38">
        <f t="shared" si="14"/>
        <v>8.7639999999999996E-2</v>
      </c>
      <c r="U75" s="38">
        <f t="shared" si="15"/>
        <v>0.39264860725567141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4681831</v>
      </c>
      <c r="E76" s="33">
        <v>4681831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5080393</v>
      </c>
      <c r="R76" s="33">
        <v>5080393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14211772</v>
      </c>
      <c r="G77" s="38">
        <f t="shared" si="8"/>
        <v>0</v>
      </c>
      <c r="H77" s="33">
        <v>14041482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28253254</v>
      </c>
      <c r="O77" s="38">
        <f t="shared" si="13"/>
        <v>0</v>
      </c>
      <c r="P77" s="33">
        <v>16136417</v>
      </c>
      <c r="Q77" s="33">
        <v>0</v>
      </c>
      <c r="R77" s="33">
        <v>0</v>
      </c>
      <c r="S77" s="33">
        <v>9809357</v>
      </c>
      <c r="T77" s="38">
        <f t="shared" si="14"/>
        <v>0</v>
      </c>
      <c r="U77" s="38">
        <f t="shared" si="15"/>
        <v>-0.1298265284046638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7429228</v>
      </c>
      <c r="E78" s="34">
        <f>SUM(E71:E77)</f>
        <v>7429228</v>
      </c>
      <c r="F78" s="34">
        <f>SUM(F71:F77)</f>
        <v>14318434</v>
      </c>
      <c r="G78" s="39">
        <f t="shared" si="8"/>
        <v>1.9273111553448083</v>
      </c>
      <c r="H78" s="34">
        <f>SUM(H71:H77)</f>
        <v>14132637</v>
      </c>
      <c r="I78" s="39">
        <f t="shared" si="9"/>
        <v>1.9023022311335713</v>
      </c>
      <c r="J78" s="34">
        <f>SUM(J71:J77)</f>
        <v>0</v>
      </c>
      <c r="K78" s="39">
        <f t="shared" si="10"/>
        <v>0</v>
      </c>
      <c r="L78" s="34">
        <f>SUM(L71:L77)</f>
        <v>0</v>
      </c>
      <c r="M78" s="39">
        <f t="shared" si="11"/>
        <v>0</v>
      </c>
      <c r="N78" s="34">
        <f t="shared" si="12"/>
        <v>28451071</v>
      </c>
      <c r="O78" s="39">
        <f t="shared" si="13"/>
        <v>3.8296133864783797</v>
      </c>
      <c r="P78" s="34">
        <f>SUM(P71:P77)</f>
        <v>16311078</v>
      </c>
      <c r="Q78" s="34">
        <f>SUM(Q71:Q77)</f>
        <v>9369917</v>
      </c>
      <c r="R78" s="34">
        <f>SUM(R71:R77)</f>
        <v>9369917</v>
      </c>
      <c r="S78" s="34">
        <f>SUM(S71:S77)</f>
        <v>9921065</v>
      </c>
      <c r="T78" s="39">
        <f t="shared" si="14"/>
        <v>1.0588210119684092</v>
      </c>
      <c r="U78" s="39">
        <f t="shared" si="15"/>
        <v>-0.1335559182538395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721615</v>
      </c>
      <c r="E79" s="33">
        <v>721615</v>
      </c>
      <c r="F79" s="33">
        <v>354240</v>
      </c>
      <c r="G79" s="38">
        <f t="shared" si="8"/>
        <v>0.49089888652536323</v>
      </c>
      <c r="H79" s="33">
        <v>368539</v>
      </c>
      <c r="I79" s="38">
        <f t="shared" si="9"/>
        <v>0.51071416198388342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722779</v>
      </c>
      <c r="O79" s="38">
        <f t="shared" si="13"/>
        <v>1.0016130485092467</v>
      </c>
      <c r="P79" s="33">
        <v>662182</v>
      </c>
      <c r="Q79" s="33">
        <v>330000</v>
      </c>
      <c r="R79" s="33">
        <v>330000</v>
      </c>
      <c r="S79" s="33">
        <v>344101</v>
      </c>
      <c r="T79" s="38">
        <f t="shared" si="14"/>
        <v>1.042730303030303</v>
      </c>
      <c r="U79" s="38">
        <f t="shared" si="15"/>
        <v>-0.44344757181560357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654466</v>
      </c>
      <c r="E80" s="33">
        <v>654466</v>
      </c>
      <c r="F80" s="33">
        <v>62875</v>
      </c>
      <c r="G80" s="38">
        <f t="shared" si="8"/>
        <v>9.607068969205429E-2</v>
      </c>
      <c r="H80" s="33">
        <v>87801</v>
      </c>
      <c r="I80" s="38">
        <f t="shared" si="9"/>
        <v>0.13415670179963513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150676</v>
      </c>
      <c r="O80" s="38">
        <f t="shared" si="13"/>
        <v>0.23022739149168941</v>
      </c>
      <c r="P80" s="33">
        <v>-29817</v>
      </c>
      <c r="Q80" s="33">
        <v>2211500</v>
      </c>
      <c r="R80" s="33">
        <v>2211500</v>
      </c>
      <c r="S80" s="33">
        <v>45714</v>
      </c>
      <c r="T80" s="38">
        <f t="shared" si="14"/>
        <v>2.0671037757178386E-2</v>
      </c>
      <c r="U80" s="38">
        <f t="shared" si="15"/>
        <v>-3.9446624408894255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3984250</v>
      </c>
      <c r="E81" s="33">
        <v>3984250</v>
      </c>
      <c r="F81" s="33">
        <v>198429</v>
      </c>
      <c r="G81" s="38">
        <f t="shared" si="8"/>
        <v>4.9803350693355085E-2</v>
      </c>
      <c r="H81" s="33">
        <v>1279329</v>
      </c>
      <c r="I81" s="38">
        <f t="shared" si="9"/>
        <v>0.32109656773545836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1477758</v>
      </c>
      <c r="O81" s="38">
        <f t="shared" si="13"/>
        <v>0.37089991842881348</v>
      </c>
      <c r="P81" s="33">
        <v>1431981</v>
      </c>
      <c r="Q81" s="33">
        <v>3782250</v>
      </c>
      <c r="R81" s="33">
        <v>3782250</v>
      </c>
      <c r="S81" s="33">
        <v>1160357</v>
      </c>
      <c r="T81" s="38">
        <f t="shared" si="14"/>
        <v>0.30679013814528389</v>
      </c>
      <c r="U81" s="38">
        <f t="shared" si="15"/>
        <v>-0.10660197307087171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1075000</v>
      </c>
      <c r="E82" s="33">
        <v>1075000</v>
      </c>
      <c r="F82" s="33">
        <v>0</v>
      </c>
      <c r="G82" s="38">
        <f t="shared" si="8"/>
        <v>0</v>
      </c>
      <c r="H82" s="33">
        <v>248020</v>
      </c>
      <c r="I82" s="38">
        <f t="shared" si="9"/>
        <v>0.23071627906976744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248020</v>
      </c>
      <c r="O82" s="38">
        <f t="shared" si="13"/>
        <v>0.23071627906976744</v>
      </c>
      <c r="P82" s="33">
        <v>39300</v>
      </c>
      <c r="Q82" s="33">
        <v>0</v>
      </c>
      <c r="R82" s="33">
        <v>0</v>
      </c>
      <c r="S82" s="33">
        <v>39300</v>
      </c>
      <c r="T82" s="38">
        <f t="shared" si="14"/>
        <v>0</v>
      </c>
      <c r="U82" s="38">
        <f t="shared" si="15"/>
        <v>5.3109414758269722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6435331</v>
      </c>
      <c r="E84" s="34">
        <f>SUM(E79:E83)</f>
        <v>6435331</v>
      </c>
      <c r="F84" s="34">
        <f>SUM(F79:F83)</f>
        <v>615544</v>
      </c>
      <c r="G84" s="39">
        <f t="shared" si="8"/>
        <v>9.5650713226716699E-2</v>
      </c>
      <c r="H84" s="34">
        <f>SUM(H79:H83)</f>
        <v>1983689</v>
      </c>
      <c r="I84" s="39">
        <f t="shared" si="9"/>
        <v>0.30824972328540678</v>
      </c>
      <c r="J84" s="34">
        <f>SUM(J79:J83)</f>
        <v>0</v>
      </c>
      <c r="K84" s="39">
        <f t="shared" si="10"/>
        <v>0</v>
      </c>
      <c r="L84" s="34">
        <f>SUM(L79:L83)</f>
        <v>0</v>
      </c>
      <c r="M84" s="39">
        <f t="shared" si="11"/>
        <v>0</v>
      </c>
      <c r="N84" s="34">
        <f t="shared" si="12"/>
        <v>2599233</v>
      </c>
      <c r="O84" s="39">
        <f t="shared" si="13"/>
        <v>0.40390043651212348</v>
      </c>
      <c r="P84" s="34">
        <f>SUM(P79:P83)</f>
        <v>2103646</v>
      </c>
      <c r="Q84" s="34">
        <f>SUM(Q79:Q83)</f>
        <v>6323750</v>
      </c>
      <c r="R84" s="34">
        <f>SUM(R79:R83)</f>
        <v>6323750</v>
      </c>
      <c r="S84" s="34">
        <f>SUM(S79:S83)</f>
        <v>1589472</v>
      </c>
      <c r="T84" s="39">
        <f t="shared" si="14"/>
        <v>0.25134959478157737</v>
      </c>
      <c r="U84" s="39">
        <f t="shared" si="15"/>
        <v>-5.702337750743236E-2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57441635</v>
      </c>
      <c r="E85" s="34">
        <f>SUM(E57,E59:E62,E64:E69,E71:E77,E79:E83)</f>
        <v>57441635</v>
      </c>
      <c r="F85" s="34">
        <f>SUM(F57,F59:F62,F64:F69,F71:F77,F79:F83)</f>
        <v>23802645</v>
      </c>
      <c r="G85" s="39">
        <f t="shared" si="8"/>
        <v>0.41437965684646683</v>
      </c>
      <c r="H85" s="34">
        <f>SUM(H57,H59:H62,H64:H69,H71:H77,H79:H83)</f>
        <v>24729878</v>
      </c>
      <c r="I85" s="39">
        <f t="shared" si="9"/>
        <v>0.4305218331616083</v>
      </c>
      <c r="J85" s="34">
        <f>SUM(J57,J59:J62,J64:J69,J71:J77,J79:J83)</f>
        <v>0</v>
      </c>
      <c r="K85" s="39">
        <f t="shared" si="10"/>
        <v>0</v>
      </c>
      <c r="L85" s="34">
        <f>SUM(L57,L59:L62,L64:L69,L71:L77,L79:L83)</f>
        <v>0</v>
      </c>
      <c r="M85" s="39">
        <f t="shared" si="11"/>
        <v>0</v>
      </c>
      <c r="N85" s="34">
        <f t="shared" si="12"/>
        <v>48532523</v>
      </c>
      <c r="O85" s="39">
        <f t="shared" si="13"/>
        <v>0.84490149000807513</v>
      </c>
      <c r="P85" s="34">
        <f>SUM(P57,P59:P62,P64:P69,P71:P77,P79:P83)</f>
        <v>35735641</v>
      </c>
      <c r="Q85" s="34">
        <f>SUM(Q57,Q59:Q62,Q64:Q69,Q71:Q77,Q79:Q83)</f>
        <v>63802112</v>
      </c>
      <c r="R85" s="34">
        <f>SUM(R57,R59:R62,R64:R69,R71:R77,R79:R83)</f>
        <v>63802112</v>
      </c>
      <c r="S85" s="34">
        <f>SUM(S57,S59:S62,S64:S69,S71:S77,S79:S83)</f>
        <v>21618577</v>
      </c>
      <c r="T85" s="39">
        <f t="shared" si="14"/>
        <v>0.33883795257435995</v>
      </c>
      <c r="U85" s="39">
        <f t="shared" si="15"/>
        <v>-0.3079772096434481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115701572</v>
      </c>
      <c r="E88" s="33">
        <v>115701572</v>
      </c>
      <c r="F88" s="33">
        <v>17069801</v>
      </c>
      <c r="G88" s="38">
        <f t="shared" ref="G88:G99" si="16">IF(($D88      =0),0,($F88      /$D88      ))</f>
        <v>0.14753300845385228</v>
      </c>
      <c r="H88" s="33">
        <v>28258344</v>
      </c>
      <c r="I88" s="38">
        <f t="shared" ref="I88:I99" si="17">IF(($D88      =0),0,($H88      /$D88      ))</f>
        <v>0.24423474557458907</v>
      </c>
      <c r="J88" s="33">
        <v>0</v>
      </c>
      <c r="K88" s="38">
        <f t="shared" ref="K88:K99" si="18">IF(($E88      =0),0,($J88      /$E88      ))</f>
        <v>0</v>
      </c>
      <c r="L88" s="33">
        <v>0</v>
      </c>
      <c r="M88" s="38">
        <f t="shared" ref="M88:M99" si="19">IF(($E88      =0),0,($L88      /$E88      ))</f>
        <v>0</v>
      </c>
      <c r="N88" s="33">
        <f t="shared" ref="N88:N99" si="20">$F88      +$H88</f>
        <v>45328145</v>
      </c>
      <c r="O88" s="38">
        <f t="shared" ref="O88:O99" si="21">IF(($D88      =0),0,($N88      /$D88      ))</f>
        <v>0.39176775402844138</v>
      </c>
      <c r="P88" s="33">
        <v>30431698</v>
      </c>
      <c r="Q88" s="33">
        <v>53782400</v>
      </c>
      <c r="R88" s="33">
        <v>53782400</v>
      </c>
      <c r="S88" s="33">
        <v>16848509</v>
      </c>
      <c r="T88" s="38">
        <f t="shared" ref="T88:T99" si="22">IF(($Q88      =0),0,($S88      /$Q88      ))</f>
        <v>0.31327179523412862</v>
      </c>
      <c r="U88" s="38">
        <f t="shared" ref="U88:U99" si="23">IF(($P88      =0),0,(($H88      /$P88      )-1))</f>
        <v>-7.1417441116824909E-2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336370610</v>
      </c>
      <c r="E89" s="33">
        <v>336370610</v>
      </c>
      <c r="F89" s="33">
        <v>34827642</v>
      </c>
      <c r="G89" s="38">
        <f t="shared" si="16"/>
        <v>0.10353949175286152</v>
      </c>
      <c r="H89" s="33">
        <v>36050601</v>
      </c>
      <c r="I89" s="38">
        <f t="shared" si="17"/>
        <v>0.10717524042900181</v>
      </c>
      <c r="J89" s="33">
        <v>0</v>
      </c>
      <c r="K89" s="38">
        <f t="shared" si="18"/>
        <v>0</v>
      </c>
      <c r="L89" s="33">
        <v>0</v>
      </c>
      <c r="M89" s="38">
        <f t="shared" si="19"/>
        <v>0</v>
      </c>
      <c r="N89" s="33">
        <f t="shared" si="20"/>
        <v>70878243</v>
      </c>
      <c r="O89" s="38">
        <f t="shared" si="21"/>
        <v>0.21071473218186335</v>
      </c>
      <c r="P89" s="33">
        <v>54829717</v>
      </c>
      <c r="Q89" s="33">
        <v>313207100</v>
      </c>
      <c r="R89" s="33">
        <v>313207100</v>
      </c>
      <c r="S89" s="33">
        <v>28877304</v>
      </c>
      <c r="T89" s="38">
        <f t="shared" si="22"/>
        <v>9.2198752837978445E-2</v>
      </c>
      <c r="U89" s="38">
        <f t="shared" si="23"/>
        <v>-0.34249886790406014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56954175</v>
      </c>
      <c r="E90" s="33">
        <v>56954175</v>
      </c>
      <c r="F90" s="33">
        <v>26808838</v>
      </c>
      <c r="G90" s="38">
        <f t="shared" si="16"/>
        <v>0.47070891642272056</v>
      </c>
      <c r="H90" s="33">
        <v>11623604</v>
      </c>
      <c r="I90" s="38">
        <f t="shared" si="17"/>
        <v>0.20408695236126237</v>
      </c>
      <c r="J90" s="33">
        <v>0</v>
      </c>
      <c r="K90" s="38">
        <f t="shared" si="18"/>
        <v>0</v>
      </c>
      <c r="L90" s="33">
        <v>0</v>
      </c>
      <c r="M90" s="38">
        <f t="shared" si="19"/>
        <v>0</v>
      </c>
      <c r="N90" s="33">
        <f t="shared" si="20"/>
        <v>38432442</v>
      </c>
      <c r="O90" s="38">
        <f t="shared" si="21"/>
        <v>0.6747958687839829</v>
      </c>
      <c r="P90" s="33">
        <v>55563920</v>
      </c>
      <c r="Q90" s="33">
        <v>66708390</v>
      </c>
      <c r="R90" s="33">
        <v>66708390</v>
      </c>
      <c r="S90" s="33">
        <v>21611246</v>
      </c>
      <c r="T90" s="38">
        <f t="shared" si="22"/>
        <v>0.32396593591900508</v>
      </c>
      <c r="U90" s="38">
        <f t="shared" si="23"/>
        <v>-0.79080662415466729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509026357</v>
      </c>
      <c r="E91" s="34">
        <f>SUM(E88:E90)</f>
        <v>509026357</v>
      </c>
      <c r="F91" s="34">
        <f>SUM(F88:F90)</f>
        <v>78706281</v>
      </c>
      <c r="G91" s="39">
        <f t="shared" si="16"/>
        <v>0.15462122917143956</v>
      </c>
      <c r="H91" s="34">
        <f>SUM(H88:H90)</f>
        <v>75932549</v>
      </c>
      <c r="I91" s="39">
        <f t="shared" si="17"/>
        <v>0.14917213609039109</v>
      </c>
      <c r="J91" s="34">
        <f>SUM(J88:J90)</f>
        <v>0</v>
      </c>
      <c r="K91" s="39">
        <f t="shared" si="18"/>
        <v>0</v>
      </c>
      <c r="L91" s="34">
        <f>SUM(L88:L90)</f>
        <v>0</v>
      </c>
      <c r="M91" s="39">
        <f t="shared" si="19"/>
        <v>0</v>
      </c>
      <c r="N91" s="34">
        <f t="shared" si="20"/>
        <v>154638830</v>
      </c>
      <c r="O91" s="39">
        <f t="shared" si="21"/>
        <v>0.30379336526183065</v>
      </c>
      <c r="P91" s="34">
        <f>SUM(P88:P90)</f>
        <v>140825335</v>
      </c>
      <c r="Q91" s="34">
        <f>SUM(Q88:Q90)</f>
        <v>433697890</v>
      </c>
      <c r="R91" s="34">
        <f>SUM(R88:R90)</f>
        <v>433697890</v>
      </c>
      <c r="S91" s="34">
        <f>SUM(S88:S90)</f>
        <v>67337059</v>
      </c>
      <c r="T91" s="39">
        <f t="shared" si="22"/>
        <v>0.15526259304604872</v>
      </c>
      <c r="U91" s="39">
        <f t="shared" si="23"/>
        <v>-0.4608033490564748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921633724</v>
      </c>
      <c r="E92" s="33">
        <v>921633724</v>
      </c>
      <c r="F92" s="33">
        <v>362875185</v>
      </c>
      <c r="G92" s="38">
        <f t="shared" si="16"/>
        <v>0.39373036766176323</v>
      </c>
      <c r="H92" s="33">
        <v>298983475</v>
      </c>
      <c r="I92" s="38">
        <f t="shared" si="17"/>
        <v>0.32440596216724377</v>
      </c>
      <c r="J92" s="33">
        <v>0</v>
      </c>
      <c r="K92" s="38">
        <f t="shared" si="18"/>
        <v>0</v>
      </c>
      <c r="L92" s="33">
        <v>0</v>
      </c>
      <c r="M92" s="38">
        <f t="shared" si="19"/>
        <v>0</v>
      </c>
      <c r="N92" s="33">
        <f t="shared" si="20"/>
        <v>661858660</v>
      </c>
      <c r="O92" s="38">
        <f t="shared" si="21"/>
        <v>0.71813632982900699</v>
      </c>
      <c r="P92" s="33">
        <v>391698085</v>
      </c>
      <c r="Q92" s="33">
        <v>905778570</v>
      </c>
      <c r="R92" s="33">
        <v>905778570</v>
      </c>
      <c r="S92" s="33">
        <v>-1214546</v>
      </c>
      <c r="T92" s="38">
        <f t="shared" si="22"/>
        <v>-1.3408862168156617E-3</v>
      </c>
      <c r="U92" s="38">
        <f t="shared" si="23"/>
        <v>-0.23669916588946305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3135585</v>
      </c>
      <c r="E93" s="33">
        <v>3135585</v>
      </c>
      <c r="F93" s="33">
        <v>1032011</v>
      </c>
      <c r="G93" s="38">
        <f t="shared" si="16"/>
        <v>0.32912869528333627</v>
      </c>
      <c r="H93" s="33">
        <v>826440</v>
      </c>
      <c r="I93" s="38">
        <f t="shared" si="17"/>
        <v>0.26356804232702991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1858451</v>
      </c>
      <c r="O93" s="38">
        <f t="shared" si="21"/>
        <v>0.59269673761036612</v>
      </c>
      <c r="P93" s="33">
        <v>1445265</v>
      </c>
      <c r="Q93" s="33">
        <v>2868261</v>
      </c>
      <c r="R93" s="33">
        <v>2868261</v>
      </c>
      <c r="S93" s="33">
        <v>791145</v>
      </c>
      <c r="T93" s="38">
        <f t="shared" si="22"/>
        <v>0.27582740901194136</v>
      </c>
      <c r="U93" s="38">
        <f t="shared" si="23"/>
        <v>-0.42817407188301104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257080</v>
      </c>
      <c r="E94" s="33">
        <v>257080</v>
      </c>
      <c r="F94" s="33">
        <v>67974</v>
      </c>
      <c r="G94" s="38">
        <f t="shared" si="16"/>
        <v>0.26440796639178465</v>
      </c>
      <c r="H94" s="33">
        <v>68266</v>
      </c>
      <c r="I94" s="38">
        <f t="shared" si="17"/>
        <v>0.26554379959545665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136240</v>
      </c>
      <c r="O94" s="38">
        <f t="shared" si="21"/>
        <v>0.52995176598724136</v>
      </c>
      <c r="P94" s="33">
        <v>123714</v>
      </c>
      <c r="Q94" s="33">
        <v>203718</v>
      </c>
      <c r="R94" s="33">
        <v>203718</v>
      </c>
      <c r="S94" s="33">
        <v>59477</v>
      </c>
      <c r="T94" s="38">
        <f t="shared" si="22"/>
        <v>0.29195750989112401</v>
      </c>
      <c r="U94" s="38">
        <f t="shared" si="23"/>
        <v>-0.4481950304735115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2489000</v>
      </c>
      <c r="E95" s="33">
        <v>2489000</v>
      </c>
      <c r="F95" s="33">
        <v>707475</v>
      </c>
      <c r="G95" s="38">
        <f t="shared" si="16"/>
        <v>0.28424065889915628</v>
      </c>
      <c r="H95" s="33">
        <v>1020235</v>
      </c>
      <c r="I95" s="38">
        <f t="shared" si="17"/>
        <v>0.40989754921655286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1727710</v>
      </c>
      <c r="O95" s="38">
        <f t="shared" si="21"/>
        <v>0.69413820811570914</v>
      </c>
      <c r="P95" s="33">
        <v>1719000</v>
      </c>
      <c r="Q95" s="33">
        <v>18281000</v>
      </c>
      <c r="R95" s="33">
        <v>18281000</v>
      </c>
      <c r="S95" s="33">
        <v>0</v>
      </c>
      <c r="T95" s="38">
        <f t="shared" si="22"/>
        <v>0</v>
      </c>
      <c r="U95" s="38">
        <f t="shared" si="23"/>
        <v>-0.40649505526468876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927515389</v>
      </c>
      <c r="E96" s="34">
        <f>SUM(E92:E95)</f>
        <v>927515389</v>
      </c>
      <c r="F96" s="34">
        <f>SUM(F92:F95)</f>
        <v>364682645</v>
      </c>
      <c r="G96" s="39">
        <f t="shared" si="16"/>
        <v>0.39318231193250852</v>
      </c>
      <c r="H96" s="34">
        <f>SUM(H92:H95)</f>
        <v>300898416</v>
      </c>
      <c r="I96" s="39">
        <f t="shared" si="17"/>
        <v>0.32441339471942715</v>
      </c>
      <c r="J96" s="34">
        <f>SUM(J92:J95)</f>
        <v>0</v>
      </c>
      <c r="K96" s="39">
        <f t="shared" si="18"/>
        <v>0</v>
      </c>
      <c r="L96" s="34">
        <f>SUM(L92:L95)</f>
        <v>0</v>
      </c>
      <c r="M96" s="39">
        <f t="shared" si="19"/>
        <v>0</v>
      </c>
      <c r="N96" s="34">
        <f t="shared" si="20"/>
        <v>665581061</v>
      </c>
      <c r="O96" s="39">
        <f t="shared" si="21"/>
        <v>0.71759570665193562</v>
      </c>
      <c r="P96" s="34">
        <f>SUM(P92:P95)</f>
        <v>394986064</v>
      </c>
      <c r="Q96" s="34">
        <f>SUM(Q92:Q95)</f>
        <v>927131549</v>
      </c>
      <c r="R96" s="34">
        <f>SUM(R92:R95)</f>
        <v>927131549</v>
      </c>
      <c r="S96" s="34">
        <f>SUM(S92:S95)</f>
        <v>-363924</v>
      </c>
      <c r="T96" s="39">
        <f t="shared" si="22"/>
        <v>-3.9252682145540926E-4</v>
      </c>
      <c r="U96" s="39">
        <f t="shared" si="23"/>
        <v>-0.23820498132815138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23804252</v>
      </c>
      <c r="E97" s="33">
        <v>23804252</v>
      </c>
      <c r="F97" s="33">
        <v>5598389</v>
      </c>
      <c r="G97" s="38">
        <f t="shared" si="16"/>
        <v>0.235184411591677</v>
      </c>
      <c r="H97" s="33">
        <v>5326085</v>
      </c>
      <c r="I97" s="38">
        <f t="shared" si="17"/>
        <v>0.22374511074744124</v>
      </c>
      <c r="J97" s="33">
        <v>0</v>
      </c>
      <c r="K97" s="38">
        <f t="shared" si="18"/>
        <v>0</v>
      </c>
      <c r="L97" s="33">
        <v>0</v>
      </c>
      <c r="M97" s="38">
        <f t="shared" si="19"/>
        <v>0</v>
      </c>
      <c r="N97" s="33">
        <f t="shared" si="20"/>
        <v>10924474</v>
      </c>
      <c r="O97" s="38">
        <f t="shared" si="21"/>
        <v>0.45892952233911821</v>
      </c>
      <c r="P97" s="33">
        <v>12278973</v>
      </c>
      <c r="Q97" s="33">
        <v>18086237</v>
      </c>
      <c r="R97" s="33">
        <v>18086237</v>
      </c>
      <c r="S97" s="33">
        <v>7760369</v>
      </c>
      <c r="T97" s="38">
        <f t="shared" si="22"/>
        <v>0.42907593215769541</v>
      </c>
      <c r="U97" s="38">
        <f t="shared" si="23"/>
        <v>-0.56624344723292408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4181768</v>
      </c>
      <c r="E98" s="33">
        <v>4181768</v>
      </c>
      <c r="F98" s="33">
        <v>220762</v>
      </c>
      <c r="G98" s="38">
        <f t="shared" si="16"/>
        <v>5.2791546542036764E-2</v>
      </c>
      <c r="H98" s="33">
        <v>290404</v>
      </c>
      <c r="I98" s="38">
        <f t="shared" si="17"/>
        <v>6.9445268125826201E-2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511166</v>
      </c>
      <c r="O98" s="38">
        <f t="shared" si="21"/>
        <v>0.12223681466786297</v>
      </c>
      <c r="P98" s="33">
        <v>4723638</v>
      </c>
      <c r="Q98" s="33">
        <v>3660428</v>
      </c>
      <c r="R98" s="33">
        <v>3660428</v>
      </c>
      <c r="S98" s="33">
        <v>160333</v>
      </c>
      <c r="T98" s="38">
        <f t="shared" si="22"/>
        <v>4.3801708434095685E-2</v>
      </c>
      <c r="U98" s="38">
        <f t="shared" si="23"/>
        <v>-0.93852111444611119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39651866</v>
      </c>
      <c r="E99" s="33">
        <v>39651866</v>
      </c>
      <c r="F99" s="33">
        <v>10855766</v>
      </c>
      <c r="G99" s="38">
        <f t="shared" si="16"/>
        <v>0.27377692641249218</v>
      </c>
      <c r="H99" s="33">
        <v>10621081</v>
      </c>
      <c r="I99" s="38">
        <f t="shared" si="17"/>
        <v>0.26785828944342743</v>
      </c>
      <c r="J99" s="33">
        <v>0</v>
      </c>
      <c r="K99" s="38">
        <f t="shared" si="18"/>
        <v>0</v>
      </c>
      <c r="L99" s="33">
        <v>0</v>
      </c>
      <c r="M99" s="38">
        <f t="shared" si="19"/>
        <v>0</v>
      </c>
      <c r="N99" s="33">
        <f t="shared" si="20"/>
        <v>21476847</v>
      </c>
      <c r="O99" s="38">
        <f t="shared" si="21"/>
        <v>0.54163521585591967</v>
      </c>
      <c r="P99" s="33">
        <v>8512670</v>
      </c>
      <c r="Q99" s="33">
        <v>32874523</v>
      </c>
      <c r="R99" s="33">
        <v>32874523</v>
      </c>
      <c r="S99" s="33">
        <v>467742</v>
      </c>
      <c r="T99" s="38">
        <f t="shared" si="22"/>
        <v>1.4228099978819464E-2</v>
      </c>
      <c r="U99" s="38">
        <f t="shared" si="23"/>
        <v>0.24767916529126577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20357518</v>
      </c>
      <c r="E100" s="33">
        <v>20357518</v>
      </c>
      <c r="F100" s="33">
        <v>9019255</v>
      </c>
      <c r="G100" s="38">
        <f>IF(($D100     =0),0,($F100     /$D100     ))</f>
        <v>0.44304295838028979</v>
      </c>
      <c r="H100" s="33">
        <v>555244</v>
      </c>
      <c r="I100" s="38">
        <f>IF(($D100     =0),0,($H100     /$D100     ))</f>
        <v>2.7274641240646331E-2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</f>
        <v>9574499</v>
      </c>
      <c r="O100" s="38">
        <f>IF(($D100     =0),0,($N100     /$D100     ))</f>
        <v>0.47031759962093611</v>
      </c>
      <c r="P100" s="33">
        <v>16011930</v>
      </c>
      <c r="Q100" s="33">
        <v>22307140</v>
      </c>
      <c r="R100" s="33">
        <v>22307140</v>
      </c>
      <c r="S100" s="33">
        <v>7046280</v>
      </c>
      <c r="T100" s="38">
        <f>IF(($Q100     =0),0,($S100     /$Q100     ))</f>
        <v>0.31587554478072938</v>
      </c>
      <c r="U100" s="38">
        <f>IF(($P100     =0),0,(($H100     /$P100     )-1))</f>
        <v>-0.96532310595911919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87995404</v>
      </c>
      <c r="E101" s="34">
        <f>SUM(E97:E100)</f>
        <v>87995404</v>
      </c>
      <c r="F101" s="34">
        <f>SUM(F97:F100)</f>
        <v>25694172</v>
      </c>
      <c r="G101" s="39">
        <f>IF(($D101     =0),0,($F101     /$D101     ))</f>
        <v>0.2919944773479306</v>
      </c>
      <c r="H101" s="34">
        <f>SUM(H97:H100)</f>
        <v>16792814</v>
      </c>
      <c r="I101" s="39">
        <f>IF(($D101     =0),0,($H101     /$D101     ))</f>
        <v>0.19083739873505212</v>
      </c>
      <c r="J101" s="34">
        <f>SUM(J97:J100)</f>
        <v>0</v>
      </c>
      <c r="K101" s="39">
        <f>IF(($E101     =0),0,($J101     /$E101     ))</f>
        <v>0</v>
      </c>
      <c r="L101" s="34">
        <f>SUM(L97:L100)</f>
        <v>0</v>
      </c>
      <c r="M101" s="39">
        <f>IF(($E101     =0),0,($L101     /$E101     ))</f>
        <v>0</v>
      </c>
      <c r="N101" s="34">
        <f>$F101     +$H101</f>
        <v>42486986</v>
      </c>
      <c r="O101" s="39">
        <f>IF(($D101     =0),0,($N101     /$D101     ))</f>
        <v>0.48283187608298272</v>
      </c>
      <c r="P101" s="34">
        <f>SUM(P97:P100)</f>
        <v>41527211</v>
      </c>
      <c r="Q101" s="34">
        <f>SUM(Q97:Q100)</f>
        <v>76928328</v>
      </c>
      <c r="R101" s="34">
        <f>SUM(R97:R100)</f>
        <v>76928328</v>
      </c>
      <c r="S101" s="34">
        <f>SUM(S97:S100)</f>
        <v>15434724</v>
      </c>
      <c r="T101" s="39">
        <f>IF(($Q101     =0),0,($S101     /$Q101     ))</f>
        <v>0.20063771566697772</v>
      </c>
      <c r="U101" s="39">
        <f>IF(($P101     =0),0,(($H101     /$P101     )-1))</f>
        <v>-0.59561902676295797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1524537150</v>
      </c>
      <c r="E102" s="34">
        <f>SUM(E88:E90,E92:E95,E97:E100)</f>
        <v>1524537150</v>
      </c>
      <c r="F102" s="34">
        <f>SUM(F88:F90,F92:F95,F97:F100)</f>
        <v>469083098</v>
      </c>
      <c r="G102" s="39">
        <f>IF(($D102     =0),0,($F102     /$D102     ))</f>
        <v>0.30768886018946801</v>
      </c>
      <c r="H102" s="34">
        <f>SUM(H88:H90,H92:H95,H97:H100)</f>
        <v>393623779</v>
      </c>
      <c r="I102" s="39">
        <f>IF(($D102     =0),0,($H102     /$D102     ))</f>
        <v>0.25819231692714079</v>
      </c>
      <c r="J102" s="34">
        <f>SUM(J88:J90,J92:J95,J97:J100)</f>
        <v>0</v>
      </c>
      <c r="K102" s="39">
        <f>IF(($E102     =0),0,($J102     /$E102     ))</f>
        <v>0</v>
      </c>
      <c r="L102" s="34">
        <f>SUM(L88:L90,L92:L95,L97:L100)</f>
        <v>0</v>
      </c>
      <c r="M102" s="39">
        <f>IF(($E102     =0),0,($L102     /$E102     ))</f>
        <v>0</v>
      </c>
      <c r="N102" s="34">
        <f>$F102     +$H102</f>
        <v>862706877</v>
      </c>
      <c r="O102" s="39">
        <f>IF(($D102     =0),0,($N102     /$D102     ))</f>
        <v>0.56588117711660879</v>
      </c>
      <c r="P102" s="34">
        <f>SUM(P88:P90,P92:P95,P97:P100)</f>
        <v>577338610</v>
      </c>
      <c r="Q102" s="34">
        <f>SUM(Q88:Q90,Q92:Q95,Q97:Q100)</f>
        <v>1437757767</v>
      </c>
      <c r="R102" s="34">
        <f>SUM(R88:R90,R92:R95,R97:R100)</f>
        <v>1437757767</v>
      </c>
      <c r="S102" s="34">
        <f>SUM(S88:S90,S92:S95,S97:S100)</f>
        <v>82407859</v>
      </c>
      <c r="T102" s="39">
        <f>IF(($Q102     =0),0,($S102     /$Q102     ))</f>
        <v>5.7316928408566892E-2</v>
      </c>
      <c r="U102" s="39">
        <f>IF(($P102     =0),0,(($H102     /$P102     )-1))</f>
        <v>-0.31820984742385405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42153280</v>
      </c>
      <c r="E105" s="33">
        <v>42153280</v>
      </c>
      <c r="F105" s="33">
        <v>1856490</v>
      </c>
      <c r="G105" s="38">
        <f t="shared" ref="G105:G136" si="24">IF(($D105     =0),0,($F105     /$D105     ))</f>
        <v>4.4041412672987723E-2</v>
      </c>
      <c r="H105" s="33">
        <v>11063878</v>
      </c>
      <c r="I105" s="38">
        <f t="shared" ref="I105:I136" si="25">IF(($D105     =0),0,($H105     /$D105     ))</f>
        <v>0.26246778423885403</v>
      </c>
      <c r="J105" s="33">
        <v>0</v>
      </c>
      <c r="K105" s="38">
        <f t="shared" ref="K105:K136" si="26">IF(($E105     =0),0,($J105     /$E105     ))</f>
        <v>0</v>
      </c>
      <c r="L105" s="33">
        <v>0</v>
      </c>
      <c r="M105" s="38">
        <f t="shared" ref="M105:M136" si="27">IF(($E105     =0),0,($L105     /$E105     ))</f>
        <v>0</v>
      </c>
      <c r="N105" s="33">
        <f t="shared" ref="N105:N136" si="28">$F105     +$H105</f>
        <v>12920368</v>
      </c>
      <c r="O105" s="38">
        <f t="shared" ref="O105:O136" si="29">IF(($D105     =0),0,($N105     /$D105     ))</f>
        <v>0.30650919691184175</v>
      </c>
      <c r="P105" s="33">
        <v>4356291</v>
      </c>
      <c r="Q105" s="33">
        <v>41701510</v>
      </c>
      <c r="R105" s="33">
        <v>41701510</v>
      </c>
      <c r="S105" s="33">
        <v>1093614</v>
      </c>
      <c r="T105" s="38">
        <f t="shared" ref="T105:T136" si="30">IF(($Q105     =0),0,($S105     /$Q105     ))</f>
        <v>2.6224805768424213E-2</v>
      </c>
      <c r="U105" s="38">
        <f t="shared" ref="U105:U136" si="31">IF(($P105     =0),0,(($H105     /$P105     )-1))</f>
        <v>1.5397472299256409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42153280</v>
      </c>
      <c r="E106" s="34">
        <f>E105</f>
        <v>42153280</v>
      </c>
      <c r="F106" s="34">
        <f>F105</f>
        <v>1856490</v>
      </c>
      <c r="G106" s="39">
        <f t="shared" si="24"/>
        <v>4.4041412672987723E-2</v>
      </c>
      <c r="H106" s="34">
        <f>H105</f>
        <v>11063878</v>
      </c>
      <c r="I106" s="39">
        <f t="shared" si="25"/>
        <v>0.26246778423885403</v>
      </c>
      <c r="J106" s="34">
        <f>J105</f>
        <v>0</v>
      </c>
      <c r="K106" s="39">
        <f t="shared" si="26"/>
        <v>0</v>
      </c>
      <c r="L106" s="34">
        <f>L105</f>
        <v>0</v>
      </c>
      <c r="M106" s="39">
        <f t="shared" si="27"/>
        <v>0</v>
      </c>
      <c r="N106" s="34">
        <f t="shared" si="28"/>
        <v>12920368</v>
      </c>
      <c r="O106" s="39">
        <f t="shared" si="29"/>
        <v>0.30650919691184175</v>
      </c>
      <c r="P106" s="34">
        <f>P105</f>
        <v>4356291</v>
      </c>
      <c r="Q106" s="34">
        <f>Q105</f>
        <v>41701510</v>
      </c>
      <c r="R106" s="34">
        <f>R105</f>
        <v>41701510</v>
      </c>
      <c r="S106" s="34">
        <f>S105</f>
        <v>1093614</v>
      </c>
      <c r="T106" s="39">
        <f t="shared" si="30"/>
        <v>2.6224805768424213E-2</v>
      </c>
      <c r="U106" s="39">
        <f t="shared" si="31"/>
        <v>1.5397472299256409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2316681</v>
      </c>
      <c r="E107" s="33">
        <v>2316681</v>
      </c>
      <c r="F107" s="33">
        <v>942262</v>
      </c>
      <c r="G107" s="38">
        <f t="shared" si="24"/>
        <v>0.40672928210659992</v>
      </c>
      <c r="H107" s="33">
        <v>876665</v>
      </c>
      <c r="I107" s="38">
        <f t="shared" si="25"/>
        <v>0.37841420549484373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1818927</v>
      </c>
      <c r="O107" s="38">
        <f t="shared" si="29"/>
        <v>0.78514348760144359</v>
      </c>
      <c r="P107" s="33">
        <v>1267497</v>
      </c>
      <c r="Q107" s="33">
        <v>3326160</v>
      </c>
      <c r="R107" s="33">
        <v>3326160</v>
      </c>
      <c r="S107" s="33">
        <v>926371</v>
      </c>
      <c r="T107" s="38">
        <f t="shared" si="30"/>
        <v>0.27851065492940807</v>
      </c>
      <c r="U107" s="38">
        <f t="shared" si="31"/>
        <v>-0.30834944776989615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5055056</v>
      </c>
      <c r="E108" s="33">
        <v>5055056</v>
      </c>
      <c r="F108" s="33">
        <v>271936</v>
      </c>
      <c r="G108" s="38">
        <f t="shared" si="24"/>
        <v>5.3794854102506479E-2</v>
      </c>
      <c r="H108" s="33">
        <v>484116</v>
      </c>
      <c r="I108" s="38">
        <f t="shared" si="25"/>
        <v>9.5768671998885863E-2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756052</v>
      </c>
      <c r="O108" s="38">
        <f t="shared" si="29"/>
        <v>0.14956352610139234</v>
      </c>
      <c r="P108" s="33">
        <v>9296</v>
      </c>
      <c r="Q108" s="33">
        <v>5721206</v>
      </c>
      <c r="R108" s="33">
        <v>5721206</v>
      </c>
      <c r="S108" s="33">
        <v>9296</v>
      </c>
      <c r="T108" s="38">
        <f t="shared" si="30"/>
        <v>1.6248322469073829E-3</v>
      </c>
      <c r="U108" s="38">
        <f t="shared" si="31"/>
        <v>51.077882960413078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22801788</v>
      </c>
      <c r="E109" s="33">
        <v>22801788</v>
      </c>
      <c r="F109" s="33">
        <v>7184253</v>
      </c>
      <c r="G109" s="38">
        <f t="shared" si="24"/>
        <v>0.31507410734631863</v>
      </c>
      <c r="H109" s="33">
        <v>3370263</v>
      </c>
      <c r="I109" s="38">
        <f t="shared" si="25"/>
        <v>0.14780696145407543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10554516</v>
      </c>
      <c r="O109" s="38">
        <f t="shared" si="29"/>
        <v>0.46288106880039409</v>
      </c>
      <c r="P109" s="33">
        <v>8849699</v>
      </c>
      <c r="Q109" s="33">
        <v>10617720</v>
      </c>
      <c r="R109" s="33">
        <v>10617720</v>
      </c>
      <c r="S109" s="33">
        <v>-2880460</v>
      </c>
      <c r="T109" s="38">
        <f t="shared" si="30"/>
        <v>-0.27128799779990431</v>
      </c>
      <c r="U109" s="38">
        <f t="shared" si="31"/>
        <v>-0.61916636938725267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1704816</v>
      </c>
      <c r="E110" s="33">
        <v>1704816</v>
      </c>
      <c r="F110" s="33">
        <v>342326</v>
      </c>
      <c r="G110" s="38">
        <f t="shared" si="24"/>
        <v>0.20079938245535003</v>
      </c>
      <c r="H110" s="33">
        <v>298285</v>
      </c>
      <c r="I110" s="38">
        <f t="shared" si="25"/>
        <v>0.17496609604790195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640611</v>
      </c>
      <c r="O110" s="38">
        <f t="shared" si="29"/>
        <v>0.37576547850325198</v>
      </c>
      <c r="P110" s="33">
        <v>1324205</v>
      </c>
      <c r="Q110" s="33">
        <v>9802004</v>
      </c>
      <c r="R110" s="33">
        <v>9802004</v>
      </c>
      <c r="S110" s="33">
        <v>620031</v>
      </c>
      <c r="T110" s="38">
        <f t="shared" si="30"/>
        <v>6.3255534276460204E-2</v>
      </c>
      <c r="U110" s="38">
        <f t="shared" si="31"/>
        <v>-0.77474409173806169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56752309</v>
      </c>
      <c r="E111" s="33">
        <v>56752309</v>
      </c>
      <c r="F111" s="33">
        <v>410773</v>
      </c>
      <c r="G111" s="38">
        <f t="shared" si="24"/>
        <v>7.2379962549188968E-3</v>
      </c>
      <c r="H111" s="33">
        <v>138930</v>
      </c>
      <c r="I111" s="38">
        <f t="shared" si="25"/>
        <v>2.4480061242970748E-3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549703</v>
      </c>
      <c r="O111" s="38">
        <f t="shared" si="29"/>
        <v>9.686002379215972E-3</v>
      </c>
      <c r="P111" s="33">
        <v>2070940</v>
      </c>
      <c r="Q111" s="33">
        <v>51447930</v>
      </c>
      <c r="R111" s="33">
        <v>51447930</v>
      </c>
      <c r="S111" s="33">
        <v>915656</v>
      </c>
      <c r="T111" s="38">
        <f t="shared" si="30"/>
        <v>1.7797722862707983E-2</v>
      </c>
      <c r="U111" s="38">
        <f t="shared" si="31"/>
        <v>-0.9329145219079259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88630650</v>
      </c>
      <c r="E112" s="34">
        <f>SUM(E107:E111)</f>
        <v>88630650</v>
      </c>
      <c r="F112" s="34">
        <f>SUM(F107:F111)</f>
        <v>9151550</v>
      </c>
      <c r="G112" s="39">
        <f t="shared" si="24"/>
        <v>0.10325491238076219</v>
      </c>
      <c r="H112" s="34">
        <f>SUM(H107:H111)</f>
        <v>5168259</v>
      </c>
      <c r="I112" s="39">
        <f t="shared" si="25"/>
        <v>5.83123219789091E-2</v>
      </c>
      <c r="J112" s="34">
        <f>SUM(J107:J111)</f>
        <v>0</v>
      </c>
      <c r="K112" s="39">
        <f t="shared" si="26"/>
        <v>0</v>
      </c>
      <c r="L112" s="34">
        <f>SUM(L107:L111)</f>
        <v>0</v>
      </c>
      <c r="M112" s="39">
        <f t="shared" si="27"/>
        <v>0</v>
      </c>
      <c r="N112" s="34">
        <f t="shared" si="28"/>
        <v>14319809</v>
      </c>
      <c r="O112" s="39">
        <f t="shared" si="29"/>
        <v>0.1615672343596713</v>
      </c>
      <c r="P112" s="34">
        <f>SUM(P107:P111)</f>
        <v>13521637</v>
      </c>
      <c r="Q112" s="34">
        <f>SUM(Q107:Q111)</f>
        <v>80915020</v>
      </c>
      <c r="R112" s="34">
        <f>SUM(R107:R111)</f>
        <v>80915020</v>
      </c>
      <c r="S112" s="34">
        <f>SUM(S107:S111)</f>
        <v>-409106</v>
      </c>
      <c r="T112" s="39">
        <f t="shared" si="30"/>
        <v>-5.0559957842190488E-3</v>
      </c>
      <c r="U112" s="39">
        <f t="shared" si="31"/>
        <v>-0.61777860180686694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4956057</v>
      </c>
      <c r="E114" s="33">
        <v>4956057</v>
      </c>
      <c r="F114" s="33">
        <v>449560</v>
      </c>
      <c r="G114" s="38">
        <f t="shared" si="24"/>
        <v>9.0709206936078424E-2</v>
      </c>
      <c r="H114" s="33">
        <v>629182</v>
      </c>
      <c r="I114" s="38">
        <f t="shared" si="25"/>
        <v>0.12695213150292661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1078742</v>
      </c>
      <c r="O114" s="38">
        <f t="shared" si="29"/>
        <v>0.21766133843900504</v>
      </c>
      <c r="P114" s="33">
        <v>1122476</v>
      </c>
      <c r="Q114" s="33">
        <v>5697182</v>
      </c>
      <c r="R114" s="33">
        <v>5697182</v>
      </c>
      <c r="S114" s="33">
        <v>355751</v>
      </c>
      <c r="T114" s="38">
        <f t="shared" si="30"/>
        <v>6.2443327244943204E-2</v>
      </c>
      <c r="U114" s="38">
        <f t="shared" si="31"/>
        <v>-0.43946952986077203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1136000</v>
      </c>
      <c r="E115" s="33">
        <v>1136000</v>
      </c>
      <c r="F115" s="33">
        <v>3265000</v>
      </c>
      <c r="G115" s="38">
        <f t="shared" si="24"/>
        <v>2.874119718309859</v>
      </c>
      <c r="H115" s="33">
        <v>174722</v>
      </c>
      <c r="I115" s="38">
        <f t="shared" si="25"/>
        <v>0.15380457746478873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3439722</v>
      </c>
      <c r="O115" s="38">
        <f t="shared" si="29"/>
        <v>3.0279242957746479</v>
      </c>
      <c r="P115" s="33">
        <v>6970800</v>
      </c>
      <c r="Q115" s="33">
        <v>1211000</v>
      </c>
      <c r="R115" s="33">
        <v>1211000</v>
      </c>
      <c r="S115" s="33">
        <v>3563800</v>
      </c>
      <c r="T115" s="38">
        <f t="shared" si="30"/>
        <v>2.9428571428571431</v>
      </c>
      <c r="U115" s="38">
        <f t="shared" si="31"/>
        <v>-0.97493515808802433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11330550</v>
      </c>
      <c r="E116" s="33">
        <v>11330550</v>
      </c>
      <c r="F116" s="33">
        <v>4935090</v>
      </c>
      <c r="G116" s="38">
        <f t="shared" si="24"/>
        <v>0.43555608509736948</v>
      </c>
      <c r="H116" s="33">
        <v>3781945</v>
      </c>
      <c r="I116" s="38">
        <f t="shared" si="25"/>
        <v>0.33378300259034205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8717035</v>
      </c>
      <c r="O116" s="38">
        <f t="shared" si="29"/>
        <v>0.76933908768771153</v>
      </c>
      <c r="P116" s="33">
        <v>9569901</v>
      </c>
      <c r="Q116" s="33">
        <v>11806750</v>
      </c>
      <c r="R116" s="33">
        <v>11806750</v>
      </c>
      <c r="S116" s="33">
        <v>4841142</v>
      </c>
      <c r="T116" s="38">
        <f t="shared" si="30"/>
        <v>0.41003171914371017</v>
      </c>
      <c r="U116" s="38">
        <f t="shared" si="31"/>
        <v>-0.60480834650222604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4298488</v>
      </c>
      <c r="E117" s="33">
        <v>4298488</v>
      </c>
      <c r="F117" s="33">
        <v>775680</v>
      </c>
      <c r="G117" s="38">
        <f t="shared" si="24"/>
        <v>0.18045415038962537</v>
      </c>
      <c r="H117" s="33">
        <v>2102672</v>
      </c>
      <c r="I117" s="38">
        <f t="shared" si="25"/>
        <v>0.48916549261042486</v>
      </c>
      <c r="J117" s="33">
        <v>0</v>
      </c>
      <c r="K117" s="38">
        <f t="shared" si="26"/>
        <v>0</v>
      </c>
      <c r="L117" s="33">
        <v>0</v>
      </c>
      <c r="M117" s="38">
        <f t="shared" si="27"/>
        <v>0</v>
      </c>
      <c r="N117" s="33">
        <f t="shared" si="28"/>
        <v>2878352</v>
      </c>
      <c r="O117" s="38">
        <f t="shared" si="29"/>
        <v>0.66961964300005028</v>
      </c>
      <c r="P117" s="33">
        <v>9701474</v>
      </c>
      <c r="Q117" s="33">
        <v>5580196</v>
      </c>
      <c r="R117" s="33">
        <v>5580196</v>
      </c>
      <c r="S117" s="33">
        <v>731132</v>
      </c>
      <c r="T117" s="38">
        <f t="shared" si="30"/>
        <v>0.13102263791451052</v>
      </c>
      <c r="U117" s="38">
        <f t="shared" si="31"/>
        <v>-0.78326262586489437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940474</v>
      </c>
      <c r="E118" s="33">
        <v>940474</v>
      </c>
      <c r="F118" s="33">
        <v>406499</v>
      </c>
      <c r="G118" s="38">
        <f t="shared" si="24"/>
        <v>0.43222779151789414</v>
      </c>
      <c r="H118" s="33">
        <v>71385</v>
      </c>
      <c r="I118" s="38">
        <f t="shared" si="25"/>
        <v>7.5903214761917928E-2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477884</v>
      </c>
      <c r="O118" s="38">
        <f t="shared" si="29"/>
        <v>0.50813100627981211</v>
      </c>
      <c r="P118" s="33">
        <v>2370826</v>
      </c>
      <c r="Q118" s="33">
        <v>938955</v>
      </c>
      <c r="R118" s="33">
        <v>938955</v>
      </c>
      <c r="S118" s="33">
        <v>2266427</v>
      </c>
      <c r="T118" s="38">
        <f t="shared" si="30"/>
        <v>2.4137759530541931</v>
      </c>
      <c r="U118" s="38">
        <f t="shared" si="31"/>
        <v>-0.96989024078527908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2893892</v>
      </c>
      <c r="E119" s="33">
        <v>2893892</v>
      </c>
      <c r="F119" s="33">
        <v>474624</v>
      </c>
      <c r="G119" s="38">
        <f t="shared" si="24"/>
        <v>0.16400888492037713</v>
      </c>
      <c r="H119" s="33">
        <v>964399</v>
      </c>
      <c r="I119" s="38">
        <f t="shared" si="25"/>
        <v>0.33325327966627644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1439023</v>
      </c>
      <c r="O119" s="38">
        <f t="shared" si="29"/>
        <v>0.49726216458665357</v>
      </c>
      <c r="P119" s="33">
        <v>1156587</v>
      </c>
      <c r="Q119" s="33">
        <v>2727163</v>
      </c>
      <c r="R119" s="33">
        <v>2727163</v>
      </c>
      <c r="S119" s="33">
        <v>302761</v>
      </c>
      <c r="T119" s="38">
        <f t="shared" si="30"/>
        <v>0.11101683324392418</v>
      </c>
      <c r="U119" s="38">
        <f t="shared" si="31"/>
        <v>-0.16616821734984055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9525320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9525320</v>
      </c>
      <c r="O120" s="38">
        <f t="shared" si="29"/>
        <v>0</v>
      </c>
      <c r="P120" s="33">
        <v>0</v>
      </c>
      <c r="Q120" s="33">
        <v>9428346</v>
      </c>
      <c r="R120" s="33">
        <v>9428346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25555461</v>
      </c>
      <c r="E121" s="34">
        <f>SUM(E113:E120)</f>
        <v>25555461</v>
      </c>
      <c r="F121" s="34">
        <f>SUM(F113:F120)</f>
        <v>19831773</v>
      </c>
      <c r="G121" s="39">
        <f t="shared" si="24"/>
        <v>0.77602877130645387</v>
      </c>
      <c r="H121" s="34">
        <f>SUM(H113:H120)</f>
        <v>7724305</v>
      </c>
      <c r="I121" s="39">
        <f t="shared" si="25"/>
        <v>0.30225653139264441</v>
      </c>
      <c r="J121" s="34">
        <f>SUM(J113:J120)</f>
        <v>0</v>
      </c>
      <c r="K121" s="39">
        <f t="shared" si="26"/>
        <v>0</v>
      </c>
      <c r="L121" s="34">
        <f>SUM(L113:L120)</f>
        <v>0</v>
      </c>
      <c r="M121" s="39">
        <f t="shared" si="27"/>
        <v>0</v>
      </c>
      <c r="N121" s="34">
        <f t="shared" si="28"/>
        <v>27556078</v>
      </c>
      <c r="O121" s="39">
        <f t="shared" si="29"/>
        <v>1.0782853026990982</v>
      </c>
      <c r="P121" s="34">
        <f>SUM(P113:P120)</f>
        <v>30892064</v>
      </c>
      <c r="Q121" s="34">
        <f>SUM(Q113:Q120)</f>
        <v>37389592</v>
      </c>
      <c r="R121" s="34">
        <f>SUM(R113:R120)</f>
        <v>37389592</v>
      </c>
      <c r="S121" s="34">
        <f>SUM(S113:S120)</f>
        <v>12061013</v>
      </c>
      <c r="T121" s="39">
        <f t="shared" si="30"/>
        <v>0.32257674809610121</v>
      </c>
      <c r="U121" s="39">
        <f t="shared" si="31"/>
        <v>-0.74995827407323779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277087</v>
      </c>
      <c r="E122" s="33">
        <v>277087</v>
      </c>
      <c r="F122" s="33">
        <v>62139</v>
      </c>
      <c r="G122" s="38">
        <f t="shared" si="24"/>
        <v>0.22425808500579242</v>
      </c>
      <c r="H122" s="33">
        <v>95374</v>
      </c>
      <c r="I122" s="38">
        <f t="shared" si="25"/>
        <v>0.3442023624349031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157513</v>
      </c>
      <c r="O122" s="38">
        <f t="shared" si="29"/>
        <v>0.56846044744069557</v>
      </c>
      <c r="P122" s="33">
        <v>135917</v>
      </c>
      <c r="Q122" s="33">
        <v>469687</v>
      </c>
      <c r="R122" s="33">
        <v>469687</v>
      </c>
      <c r="S122" s="33">
        <v>83148</v>
      </c>
      <c r="T122" s="38">
        <f t="shared" si="30"/>
        <v>0.17702853176690009</v>
      </c>
      <c r="U122" s="38">
        <f t="shared" si="31"/>
        <v>-0.29829234017819695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215113</v>
      </c>
      <c r="E123" s="33">
        <v>215113</v>
      </c>
      <c r="F123" s="33">
        <v>52809</v>
      </c>
      <c r="G123" s="38">
        <f t="shared" si="24"/>
        <v>0.24549422861472808</v>
      </c>
      <c r="H123" s="33">
        <v>54699</v>
      </c>
      <c r="I123" s="38">
        <f t="shared" si="25"/>
        <v>0.25428030848902672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107508</v>
      </c>
      <c r="O123" s="38">
        <f t="shared" si="29"/>
        <v>0.49977453710375475</v>
      </c>
      <c r="P123" s="33">
        <v>166004</v>
      </c>
      <c r="Q123" s="33">
        <v>0</v>
      </c>
      <c r="R123" s="33">
        <v>0</v>
      </c>
      <c r="S123" s="33">
        <v>92959</v>
      </c>
      <c r="T123" s="38">
        <f t="shared" si="30"/>
        <v>0</v>
      </c>
      <c r="U123" s="38">
        <f t="shared" si="31"/>
        <v>-0.67049589166526102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4796532</v>
      </c>
      <c r="E124" s="33">
        <v>24233925</v>
      </c>
      <c r="F124" s="33">
        <v>1782759</v>
      </c>
      <c r="G124" s="38">
        <f t="shared" si="24"/>
        <v>0.37167666138785271</v>
      </c>
      <c r="H124" s="33">
        <v>32695</v>
      </c>
      <c r="I124" s="38">
        <f t="shared" si="25"/>
        <v>6.8163831701737836E-3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1815454</v>
      </c>
      <c r="O124" s="38">
        <f t="shared" si="29"/>
        <v>0.37849304455802651</v>
      </c>
      <c r="P124" s="33">
        <v>3718239</v>
      </c>
      <c r="Q124" s="33">
        <v>5389692</v>
      </c>
      <c r="R124" s="33">
        <v>5389692</v>
      </c>
      <c r="S124" s="33">
        <v>2460604</v>
      </c>
      <c r="T124" s="38">
        <f t="shared" si="30"/>
        <v>0.45653888942076837</v>
      </c>
      <c r="U124" s="38">
        <f t="shared" si="31"/>
        <v>-0.99120685894586125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1500000</v>
      </c>
      <c r="R125" s="33">
        <v>1500000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5288732</v>
      </c>
      <c r="E126" s="34">
        <f>SUM(E122:E125)</f>
        <v>24726125</v>
      </c>
      <c r="F126" s="34">
        <f>SUM(F122:F125)</f>
        <v>1897707</v>
      </c>
      <c r="G126" s="39">
        <f t="shared" si="24"/>
        <v>0.35882079107052506</v>
      </c>
      <c r="H126" s="34">
        <f>SUM(H122:H125)</f>
        <v>182768</v>
      </c>
      <c r="I126" s="39">
        <f t="shared" si="25"/>
        <v>3.4557999913778954E-2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2080475</v>
      </c>
      <c r="O126" s="39">
        <f t="shared" si="29"/>
        <v>0.39337879098430401</v>
      </c>
      <c r="P126" s="34">
        <f>SUM(P122:P125)</f>
        <v>4020160</v>
      </c>
      <c r="Q126" s="34">
        <f>SUM(Q122:Q125)</f>
        <v>7359379</v>
      </c>
      <c r="R126" s="34">
        <f>SUM(R122:R125)</f>
        <v>7359379</v>
      </c>
      <c r="S126" s="34">
        <f>SUM(S122:S125)</f>
        <v>2636711</v>
      </c>
      <c r="T126" s="39">
        <f t="shared" si="30"/>
        <v>0.35827900696512571</v>
      </c>
      <c r="U126" s="39">
        <f t="shared" si="31"/>
        <v>-0.95453713285043384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473</v>
      </c>
      <c r="G127" s="38">
        <f t="shared" si="24"/>
        <v>0</v>
      </c>
      <c r="H127" s="33">
        <v>166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639</v>
      </c>
      <c r="O127" s="38">
        <f t="shared" si="29"/>
        <v>0</v>
      </c>
      <c r="P127" s="33">
        <v>170</v>
      </c>
      <c r="Q127" s="33">
        <v>0</v>
      </c>
      <c r="R127" s="33">
        <v>0</v>
      </c>
      <c r="S127" s="33">
        <v>170</v>
      </c>
      <c r="T127" s="38">
        <f t="shared" si="30"/>
        <v>0</v>
      </c>
      <c r="U127" s="38">
        <f t="shared" si="31"/>
        <v>-2.352941176470591E-2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276862</v>
      </c>
      <c r="E128" s="33">
        <v>276862</v>
      </c>
      <c r="F128" s="33">
        <v>11854</v>
      </c>
      <c r="G128" s="38">
        <f t="shared" si="24"/>
        <v>4.2815554319480462E-2</v>
      </c>
      <c r="H128" s="33">
        <v>15805</v>
      </c>
      <c r="I128" s="38">
        <f t="shared" si="25"/>
        <v>5.7086201790061478E-2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27659</v>
      </c>
      <c r="O128" s="38">
        <f t="shared" si="29"/>
        <v>9.9901756109541939E-2</v>
      </c>
      <c r="P128" s="33">
        <v>191742</v>
      </c>
      <c r="Q128" s="33">
        <v>295970</v>
      </c>
      <c r="R128" s="33">
        <v>295970</v>
      </c>
      <c r="S128" s="33">
        <v>173578</v>
      </c>
      <c r="T128" s="38">
        <f t="shared" si="30"/>
        <v>0.58647160185153902</v>
      </c>
      <c r="U128" s="38">
        <f t="shared" si="31"/>
        <v>-0.91757152840796485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88794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88794</v>
      </c>
      <c r="O129" s="38">
        <f t="shared" si="29"/>
        <v>0</v>
      </c>
      <c r="P129" s="33">
        <v>86257</v>
      </c>
      <c r="Q129" s="33">
        <v>0</v>
      </c>
      <c r="R129" s="33">
        <v>0</v>
      </c>
      <c r="S129" s="33">
        <v>1178</v>
      </c>
      <c r="T129" s="38">
        <f t="shared" si="30"/>
        <v>0</v>
      </c>
      <c r="U129" s="38">
        <f t="shared" si="31"/>
        <v>2.9412105684176293E-2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2219865</v>
      </c>
      <c r="E130" s="33">
        <v>2219865</v>
      </c>
      <c r="F130" s="33">
        <v>934147</v>
      </c>
      <c r="G130" s="38">
        <f t="shared" si="24"/>
        <v>0.42081252688789633</v>
      </c>
      <c r="H130" s="33">
        <v>131965</v>
      </c>
      <c r="I130" s="38">
        <f t="shared" si="25"/>
        <v>5.9447308732738249E-2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1066112</v>
      </c>
      <c r="O130" s="38">
        <f t="shared" si="29"/>
        <v>0.48025983562063457</v>
      </c>
      <c r="P130" s="33">
        <v>1581415</v>
      </c>
      <c r="Q130" s="33">
        <v>4605451</v>
      </c>
      <c r="R130" s="33">
        <v>4605451</v>
      </c>
      <c r="S130" s="33">
        <v>1475271</v>
      </c>
      <c r="T130" s="38">
        <f t="shared" si="30"/>
        <v>0.32033149413597062</v>
      </c>
      <c r="U130" s="38">
        <f t="shared" si="31"/>
        <v>-0.91655258107454396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357272</v>
      </c>
      <c r="Q131" s="33">
        <v>0</v>
      </c>
      <c r="R131" s="33">
        <v>0</v>
      </c>
      <c r="S131" s="33">
        <v>194386</v>
      </c>
      <c r="T131" s="38">
        <f t="shared" si="30"/>
        <v>0</v>
      </c>
      <c r="U131" s="38">
        <f t="shared" si="31"/>
        <v>-1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2496727</v>
      </c>
      <c r="E132" s="34">
        <f>SUM(E127:E131)</f>
        <v>2496727</v>
      </c>
      <c r="F132" s="34">
        <f>SUM(F127:F131)</f>
        <v>946474</v>
      </c>
      <c r="G132" s="39">
        <f t="shared" si="24"/>
        <v>0.3790858992593103</v>
      </c>
      <c r="H132" s="34">
        <f>SUM(H127:H131)</f>
        <v>236730</v>
      </c>
      <c r="I132" s="39">
        <f t="shared" si="25"/>
        <v>9.4816133281692389E-2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1183204</v>
      </c>
      <c r="O132" s="39">
        <f t="shared" si="29"/>
        <v>0.47390203254100266</v>
      </c>
      <c r="P132" s="34">
        <f>SUM(P127:P131)</f>
        <v>2216856</v>
      </c>
      <c r="Q132" s="34">
        <f>SUM(Q127:Q131)</f>
        <v>4901421</v>
      </c>
      <c r="R132" s="34">
        <f>SUM(R127:R131)</f>
        <v>4901421</v>
      </c>
      <c r="S132" s="34">
        <f>SUM(S127:S131)</f>
        <v>1844583</v>
      </c>
      <c r="T132" s="39">
        <f t="shared" si="30"/>
        <v>0.37633637265601139</v>
      </c>
      <c r="U132" s="39">
        <f t="shared" si="31"/>
        <v>-0.8932136322792279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11101882</v>
      </c>
      <c r="E133" s="33">
        <v>11101882</v>
      </c>
      <c r="F133" s="33">
        <v>2813436</v>
      </c>
      <c r="G133" s="38">
        <f t="shared" si="24"/>
        <v>0.25341973550070157</v>
      </c>
      <c r="H133" s="33">
        <v>858931</v>
      </c>
      <c r="I133" s="38">
        <f t="shared" si="25"/>
        <v>7.736805345255876E-2</v>
      </c>
      <c r="J133" s="33">
        <v>0</v>
      </c>
      <c r="K133" s="38">
        <f t="shared" si="26"/>
        <v>0</v>
      </c>
      <c r="L133" s="33">
        <v>0</v>
      </c>
      <c r="M133" s="38">
        <f t="shared" si="27"/>
        <v>0</v>
      </c>
      <c r="N133" s="33">
        <f t="shared" si="28"/>
        <v>3672367</v>
      </c>
      <c r="O133" s="38">
        <f t="shared" si="29"/>
        <v>0.33078778895326033</v>
      </c>
      <c r="P133" s="33">
        <v>2233175</v>
      </c>
      <c r="Q133" s="33">
        <v>46956155</v>
      </c>
      <c r="R133" s="33">
        <v>46956155</v>
      </c>
      <c r="S133" s="33">
        <v>1638580</v>
      </c>
      <c r="T133" s="38">
        <f t="shared" si="30"/>
        <v>3.4895957729077262E-2</v>
      </c>
      <c r="U133" s="38">
        <f t="shared" si="31"/>
        <v>-0.6153767617853505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989042</v>
      </c>
      <c r="E134" s="33">
        <v>989042</v>
      </c>
      <c r="F134" s="33">
        <v>15726</v>
      </c>
      <c r="G134" s="38">
        <f t="shared" si="24"/>
        <v>1.5900234772638574E-2</v>
      </c>
      <c r="H134" s="33">
        <v>695</v>
      </c>
      <c r="I134" s="38">
        <f t="shared" si="25"/>
        <v>7.0270018866741752E-4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16421</v>
      </c>
      <c r="O134" s="38">
        <f t="shared" si="29"/>
        <v>1.6602934961305989E-2</v>
      </c>
      <c r="P134" s="33">
        <v>41845</v>
      </c>
      <c r="Q134" s="33">
        <v>3071917</v>
      </c>
      <c r="R134" s="33">
        <v>3071917</v>
      </c>
      <c r="S134" s="33">
        <v>7732</v>
      </c>
      <c r="T134" s="38">
        <f t="shared" si="30"/>
        <v>2.5169950880834344E-3</v>
      </c>
      <c r="U134" s="38">
        <f t="shared" si="31"/>
        <v>-0.98339108615127258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143976</v>
      </c>
      <c r="E135" s="33">
        <v>143976</v>
      </c>
      <c r="F135" s="33">
        <v>5429</v>
      </c>
      <c r="G135" s="38">
        <f t="shared" si="24"/>
        <v>3.7707673501139079E-2</v>
      </c>
      <c r="H135" s="33">
        <v>3380</v>
      </c>
      <c r="I135" s="38">
        <f t="shared" si="25"/>
        <v>2.3476134911374118E-2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8809</v>
      </c>
      <c r="O135" s="38">
        <f t="shared" si="29"/>
        <v>6.1183808412513196E-2</v>
      </c>
      <c r="P135" s="33">
        <v>10681</v>
      </c>
      <c r="Q135" s="33">
        <v>110192</v>
      </c>
      <c r="R135" s="33">
        <v>110192</v>
      </c>
      <c r="S135" s="33">
        <v>4638</v>
      </c>
      <c r="T135" s="38">
        <f t="shared" si="30"/>
        <v>4.2090169885291129E-2</v>
      </c>
      <c r="U135" s="38">
        <f t="shared" si="31"/>
        <v>-0.68355022937927168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18100000</v>
      </c>
      <c r="E136" s="33">
        <v>18100000</v>
      </c>
      <c r="F136" s="33">
        <v>7897012</v>
      </c>
      <c r="G136" s="38">
        <f t="shared" si="24"/>
        <v>0.43629900552486189</v>
      </c>
      <c r="H136" s="33">
        <v>6078126</v>
      </c>
      <c r="I136" s="38">
        <f t="shared" si="25"/>
        <v>0.33580806629834253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13975138</v>
      </c>
      <c r="O136" s="38">
        <f t="shared" si="29"/>
        <v>0.77210707182320437</v>
      </c>
      <c r="P136" s="33">
        <v>0</v>
      </c>
      <c r="Q136" s="33">
        <v>19582376</v>
      </c>
      <c r="R136" s="33">
        <v>19582376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30334900</v>
      </c>
      <c r="E137" s="34">
        <f>SUM(E133:E136)</f>
        <v>30334900</v>
      </c>
      <c r="F137" s="34">
        <f>SUM(F133:F136)</f>
        <v>10731603</v>
      </c>
      <c r="G137" s="39">
        <f t="shared" ref="G137:G170" si="32">IF(($D137     =0),0,($F137     /$D137     ))</f>
        <v>0.3537708382094551</v>
      </c>
      <c r="H137" s="34">
        <f>SUM(H133:H136)</f>
        <v>6941132</v>
      </c>
      <c r="I137" s="39">
        <f t="shared" ref="I137:I170" si="33">IF(($D137     =0),0,($H137     /$D137     ))</f>
        <v>0.22881670946665392</v>
      </c>
      <c r="J137" s="34">
        <f>SUM(J133:J136)</f>
        <v>0</v>
      </c>
      <c r="K137" s="39">
        <f t="shared" ref="K137:K170" si="34">IF(($E137     =0),0,($J137     /$E137     ))</f>
        <v>0</v>
      </c>
      <c r="L137" s="34">
        <f>SUM(L133:L136)</f>
        <v>0</v>
      </c>
      <c r="M137" s="39">
        <f t="shared" ref="M137:M170" si="35">IF(($E137     =0),0,($L137     /$E137     ))</f>
        <v>0</v>
      </c>
      <c r="N137" s="34">
        <f t="shared" ref="N137:N170" si="36">$F137     +$H137</f>
        <v>17672735</v>
      </c>
      <c r="O137" s="39">
        <f t="shared" ref="O137:O170" si="37">IF(($D137     =0),0,($N137     /$D137     ))</f>
        <v>0.58258754767610899</v>
      </c>
      <c r="P137" s="34">
        <f>SUM(P133:P136)</f>
        <v>2285701</v>
      </c>
      <c r="Q137" s="34">
        <f>SUM(Q133:Q136)</f>
        <v>69720640</v>
      </c>
      <c r="R137" s="34">
        <f>SUM(R133:R136)</f>
        <v>69720640</v>
      </c>
      <c r="S137" s="34">
        <f>SUM(S133:S136)</f>
        <v>1650950</v>
      </c>
      <c r="T137" s="39">
        <f t="shared" ref="T137:T170" si="38">IF(($Q137     =0),0,($S137     /$Q137     ))</f>
        <v>2.3679501507731425E-2</v>
      </c>
      <c r="U137" s="39">
        <f t="shared" ref="U137:U170" si="39">IF(($P137     =0),0,(($H137     /$P137     )-1))</f>
        <v>2.0367629011843631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65243408</v>
      </c>
      <c r="E138" s="33">
        <v>65243408</v>
      </c>
      <c r="F138" s="33">
        <v>16189075</v>
      </c>
      <c r="G138" s="38">
        <f t="shared" si="32"/>
        <v>0.24813349725691827</v>
      </c>
      <c r="H138" s="33">
        <v>12478461</v>
      </c>
      <c r="I138" s="38">
        <f t="shared" si="33"/>
        <v>0.19126010400928167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28667536</v>
      </c>
      <c r="O138" s="38">
        <f t="shared" si="37"/>
        <v>0.43939360126619997</v>
      </c>
      <c r="P138" s="33">
        <v>42670384</v>
      </c>
      <c r="Q138" s="33">
        <v>59843412</v>
      </c>
      <c r="R138" s="33">
        <v>59843412</v>
      </c>
      <c r="S138" s="33">
        <v>18100166</v>
      </c>
      <c r="T138" s="38">
        <f t="shared" si="38"/>
        <v>0.30245879028421707</v>
      </c>
      <c r="U138" s="38">
        <f t="shared" si="39"/>
        <v>-0.7075615490125422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23177084</v>
      </c>
      <c r="E139" s="33">
        <v>23177084</v>
      </c>
      <c r="F139" s="33">
        <v>9020306</v>
      </c>
      <c r="G139" s="38">
        <f t="shared" si="32"/>
        <v>0.3891907195918175</v>
      </c>
      <c r="H139" s="33">
        <v>7444535</v>
      </c>
      <c r="I139" s="38">
        <f t="shared" si="33"/>
        <v>0.32120239974968379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16464841</v>
      </c>
      <c r="O139" s="38">
        <f t="shared" si="37"/>
        <v>0.71039311934150129</v>
      </c>
      <c r="P139" s="33">
        <v>1102374</v>
      </c>
      <c r="Q139" s="33">
        <v>26892253</v>
      </c>
      <c r="R139" s="33">
        <v>26892253</v>
      </c>
      <c r="S139" s="33">
        <v>724566</v>
      </c>
      <c r="T139" s="38">
        <f t="shared" si="38"/>
        <v>2.6943298503104222E-2</v>
      </c>
      <c r="U139" s="38">
        <f t="shared" si="39"/>
        <v>5.7531844909259471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223645</v>
      </c>
      <c r="E140" s="33">
        <v>223645</v>
      </c>
      <c r="F140" s="33">
        <v>74220</v>
      </c>
      <c r="G140" s="38">
        <f t="shared" si="32"/>
        <v>0.331865232846699</v>
      </c>
      <c r="H140" s="33">
        <v>30679</v>
      </c>
      <c r="I140" s="38">
        <f t="shared" si="33"/>
        <v>0.13717722283082565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104899</v>
      </c>
      <c r="O140" s="38">
        <f t="shared" si="37"/>
        <v>0.46904245567752467</v>
      </c>
      <c r="P140" s="33">
        <v>91297</v>
      </c>
      <c r="Q140" s="33">
        <v>530250</v>
      </c>
      <c r="R140" s="33">
        <v>530250</v>
      </c>
      <c r="S140" s="33">
        <v>32329</v>
      </c>
      <c r="T140" s="38">
        <f t="shared" si="38"/>
        <v>6.0969354078264967E-2</v>
      </c>
      <c r="U140" s="38">
        <f t="shared" si="39"/>
        <v>-0.66396486193412707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170391</v>
      </c>
      <c r="E141" s="33">
        <v>170391</v>
      </c>
      <c r="F141" s="33">
        <v>3886</v>
      </c>
      <c r="G141" s="38">
        <f t="shared" si="32"/>
        <v>2.2806368880985497E-2</v>
      </c>
      <c r="H141" s="33">
        <v>3649</v>
      </c>
      <c r="I141" s="38">
        <f t="shared" si="33"/>
        <v>2.1415450346555863E-2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7535</v>
      </c>
      <c r="O141" s="38">
        <f t="shared" si="37"/>
        <v>4.4221819227541363E-2</v>
      </c>
      <c r="P141" s="33">
        <v>9400</v>
      </c>
      <c r="Q141" s="33">
        <v>141798</v>
      </c>
      <c r="R141" s="33">
        <v>141798</v>
      </c>
      <c r="S141" s="33">
        <v>7685</v>
      </c>
      <c r="T141" s="38">
        <f t="shared" si="38"/>
        <v>5.4196815187802366E-2</v>
      </c>
      <c r="U141" s="38">
        <f t="shared" si="39"/>
        <v>-0.61180851063829789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1054500</v>
      </c>
      <c r="E142" s="33">
        <v>1054500</v>
      </c>
      <c r="F142" s="33">
        <v>62011</v>
      </c>
      <c r="G142" s="38">
        <f t="shared" si="32"/>
        <v>5.8806069227121859E-2</v>
      </c>
      <c r="H142" s="33">
        <v>30396</v>
      </c>
      <c r="I142" s="38">
        <f t="shared" si="33"/>
        <v>2.8825035561877668E-2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92407</v>
      </c>
      <c r="O142" s="38">
        <f t="shared" si="37"/>
        <v>8.763110478899952E-2</v>
      </c>
      <c r="P142" s="33">
        <v>267981</v>
      </c>
      <c r="Q142" s="33">
        <v>650000</v>
      </c>
      <c r="R142" s="33">
        <v>650000</v>
      </c>
      <c r="S142" s="33">
        <v>180773</v>
      </c>
      <c r="T142" s="38">
        <f t="shared" si="38"/>
        <v>0.27811230769230771</v>
      </c>
      <c r="U142" s="38">
        <f t="shared" si="39"/>
        <v>-0.88657404816013075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7821000</v>
      </c>
      <c r="G143" s="38">
        <f t="shared" si="32"/>
        <v>0</v>
      </c>
      <c r="H143" s="33">
        <v>8717667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16538667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89869028</v>
      </c>
      <c r="E144" s="34">
        <f>SUM(E138:E143)</f>
        <v>89869028</v>
      </c>
      <c r="F144" s="34">
        <f>SUM(F138:F143)</f>
        <v>33170498</v>
      </c>
      <c r="G144" s="39">
        <f t="shared" si="32"/>
        <v>0.36909821701865964</v>
      </c>
      <c r="H144" s="34">
        <f>SUM(H138:H143)</f>
        <v>28705387</v>
      </c>
      <c r="I144" s="39">
        <f t="shared" si="33"/>
        <v>0.31941356926659986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61875885</v>
      </c>
      <c r="O144" s="39">
        <f t="shared" si="37"/>
        <v>0.68851178628525944</v>
      </c>
      <c r="P144" s="34">
        <f>SUM(P138:P143)</f>
        <v>44141436</v>
      </c>
      <c r="Q144" s="34">
        <f>SUM(Q138:Q143)</f>
        <v>88057713</v>
      </c>
      <c r="R144" s="34">
        <f>SUM(R138:R143)</f>
        <v>88057713</v>
      </c>
      <c r="S144" s="34">
        <f>SUM(S138:S143)</f>
        <v>19045519</v>
      </c>
      <c r="T144" s="39">
        <f t="shared" si="38"/>
        <v>0.21628450650313846</v>
      </c>
      <c r="U144" s="39">
        <f t="shared" si="39"/>
        <v>-0.34969521607770082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1224841</v>
      </c>
      <c r="E145" s="33">
        <v>1224841</v>
      </c>
      <c r="F145" s="33">
        <v>1625439</v>
      </c>
      <c r="G145" s="38">
        <f t="shared" si="32"/>
        <v>1.3270612267224888</v>
      </c>
      <c r="H145" s="33">
        <v>758269</v>
      </c>
      <c r="I145" s="38">
        <f t="shared" si="33"/>
        <v>0.61907545550810272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2383708</v>
      </c>
      <c r="O145" s="38">
        <f t="shared" si="37"/>
        <v>1.9461366822305917</v>
      </c>
      <c r="P145" s="33">
        <v>3023134</v>
      </c>
      <c r="Q145" s="33">
        <v>1092202</v>
      </c>
      <c r="R145" s="33">
        <v>1092202</v>
      </c>
      <c r="S145" s="33">
        <v>1652540</v>
      </c>
      <c r="T145" s="38">
        <f t="shared" si="38"/>
        <v>1.513035134526397</v>
      </c>
      <c r="U145" s="38">
        <f t="shared" si="39"/>
        <v>-0.74917783995019738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61550800</v>
      </c>
      <c r="E146" s="33">
        <v>61550800</v>
      </c>
      <c r="F146" s="33">
        <v>16581440</v>
      </c>
      <c r="G146" s="38">
        <f t="shared" si="32"/>
        <v>0.26939438642552166</v>
      </c>
      <c r="H146" s="33">
        <v>33395771</v>
      </c>
      <c r="I146" s="38">
        <f t="shared" si="33"/>
        <v>0.54257249296516052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49977211</v>
      </c>
      <c r="O146" s="38">
        <f t="shared" si="37"/>
        <v>0.81196687939068213</v>
      </c>
      <c r="P146" s="33">
        <v>22878404</v>
      </c>
      <c r="Q146" s="33">
        <v>17971011</v>
      </c>
      <c r="R146" s="33">
        <v>17971011</v>
      </c>
      <c r="S146" s="33">
        <v>9496444</v>
      </c>
      <c r="T146" s="38">
        <f t="shared" si="38"/>
        <v>0.52843126076768854</v>
      </c>
      <c r="U146" s="38">
        <f t="shared" si="39"/>
        <v>0.45970719810700089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17280000</v>
      </c>
      <c r="E147" s="33">
        <v>17280000</v>
      </c>
      <c r="F147" s="33">
        <v>32351</v>
      </c>
      <c r="G147" s="38">
        <f t="shared" si="32"/>
        <v>1.8721643518518519E-3</v>
      </c>
      <c r="H147" s="33">
        <v>31860</v>
      </c>
      <c r="I147" s="38">
        <f t="shared" si="33"/>
        <v>1.8437499999999999E-3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64211</v>
      </c>
      <c r="O147" s="38">
        <f t="shared" si="37"/>
        <v>3.7159143518518518E-3</v>
      </c>
      <c r="P147" s="33">
        <v>251986</v>
      </c>
      <c r="Q147" s="33">
        <v>18869000</v>
      </c>
      <c r="R147" s="33">
        <v>18869000</v>
      </c>
      <c r="S147" s="33">
        <v>37820</v>
      </c>
      <c r="T147" s="38">
        <f t="shared" si="38"/>
        <v>2.0043457522921195E-3</v>
      </c>
      <c r="U147" s="38">
        <f t="shared" si="39"/>
        <v>-0.87356440437167149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31779680</v>
      </c>
      <c r="E148" s="33">
        <v>31779680</v>
      </c>
      <c r="F148" s="33">
        <v>11107</v>
      </c>
      <c r="G148" s="38">
        <f t="shared" si="32"/>
        <v>3.4950005789863211E-4</v>
      </c>
      <c r="H148" s="33">
        <v>6309</v>
      </c>
      <c r="I148" s="38">
        <f t="shared" si="33"/>
        <v>1.9852308141554603E-4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17416</v>
      </c>
      <c r="O148" s="38">
        <f t="shared" si="37"/>
        <v>5.4802313931417816E-4</v>
      </c>
      <c r="P148" s="33">
        <v>21539</v>
      </c>
      <c r="Q148" s="33">
        <v>124692</v>
      </c>
      <c r="R148" s="33">
        <v>124692</v>
      </c>
      <c r="S148" s="33">
        <v>1338</v>
      </c>
      <c r="T148" s="38">
        <f t="shared" si="38"/>
        <v>1.0730439803676259E-2</v>
      </c>
      <c r="U148" s="38">
        <f t="shared" si="39"/>
        <v>-0.70708946562050234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5846000</v>
      </c>
      <c r="E149" s="33">
        <v>5846000</v>
      </c>
      <c r="F149" s="33">
        <v>1952426</v>
      </c>
      <c r="G149" s="38">
        <f t="shared" si="32"/>
        <v>0.33397639411563462</v>
      </c>
      <c r="H149" s="33">
        <v>1353874</v>
      </c>
      <c r="I149" s="38">
        <f t="shared" si="33"/>
        <v>0.23158980499486828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3306300</v>
      </c>
      <c r="O149" s="38">
        <f t="shared" si="37"/>
        <v>0.56556619911050288</v>
      </c>
      <c r="P149" s="33">
        <v>1134782</v>
      </c>
      <c r="Q149" s="33">
        <v>6338000</v>
      </c>
      <c r="R149" s="33">
        <v>6338000</v>
      </c>
      <c r="S149" s="33">
        <v>0</v>
      </c>
      <c r="T149" s="38">
        <f t="shared" si="38"/>
        <v>0</v>
      </c>
      <c r="U149" s="38">
        <f t="shared" si="39"/>
        <v>0.1930696821063429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117681321</v>
      </c>
      <c r="E150" s="34">
        <f>SUM(E145:E149)</f>
        <v>117681321</v>
      </c>
      <c r="F150" s="34">
        <f>SUM(F145:F149)</f>
        <v>20202763</v>
      </c>
      <c r="G150" s="39">
        <f t="shared" si="32"/>
        <v>0.17167348928722512</v>
      </c>
      <c r="H150" s="34">
        <f>SUM(H145:H149)</f>
        <v>35546083</v>
      </c>
      <c r="I150" s="39">
        <f t="shared" si="33"/>
        <v>0.30205373884271747</v>
      </c>
      <c r="J150" s="34">
        <f>SUM(J145:J149)</f>
        <v>0</v>
      </c>
      <c r="K150" s="39">
        <f t="shared" si="34"/>
        <v>0</v>
      </c>
      <c r="L150" s="34">
        <f>SUM(L145:L149)</f>
        <v>0</v>
      </c>
      <c r="M150" s="39">
        <f t="shared" si="35"/>
        <v>0</v>
      </c>
      <c r="N150" s="34">
        <f t="shared" si="36"/>
        <v>55748846</v>
      </c>
      <c r="O150" s="39">
        <f t="shared" si="37"/>
        <v>0.47372722812994256</v>
      </c>
      <c r="P150" s="34">
        <f>SUM(P145:P149)</f>
        <v>27309845</v>
      </c>
      <c r="Q150" s="34">
        <f>SUM(Q145:Q149)</f>
        <v>44394905</v>
      </c>
      <c r="R150" s="34">
        <f>SUM(R145:R149)</f>
        <v>44394905</v>
      </c>
      <c r="S150" s="34">
        <f>SUM(S145:S149)</f>
        <v>11188142</v>
      </c>
      <c r="T150" s="39">
        <f t="shared" si="38"/>
        <v>0.2520140993656817</v>
      </c>
      <c r="U150" s="39">
        <f t="shared" si="39"/>
        <v>0.30158494125470137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1376300</v>
      </c>
      <c r="E151" s="33">
        <v>1376300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3045550</v>
      </c>
      <c r="R151" s="33">
        <v>3045550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15642000</v>
      </c>
      <c r="E152" s="33">
        <v>15642000</v>
      </c>
      <c r="F152" s="33">
        <v>1716204</v>
      </c>
      <c r="G152" s="38">
        <f t="shared" si="32"/>
        <v>0.10971768316072114</v>
      </c>
      <c r="H152" s="33">
        <v>1134587</v>
      </c>
      <c r="I152" s="38">
        <f t="shared" si="33"/>
        <v>7.2534650300473083E-2</v>
      </c>
      <c r="J152" s="33">
        <v>0</v>
      </c>
      <c r="K152" s="38">
        <f t="shared" si="34"/>
        <v>0</v>
      </c>
      <c r="L152" s="33">
        <v>0</v>
      </c>
      <c r="M152" s="38">
        <f t="shared" si="35"/>
        <v>0</v>
      </c>
      <c r="N152" s="33">
        <f t="shared" si="36"/>
        <v>2850791</v>
      </c>
      <c r="O152" s="38">
        <f t="shared" si="37"/>
        <v>0.18225233346119421</v>
      </c>
      <c r="P152" s="33">
        <v>2951803</v>
      </c>
      <c r="Q152" s="33">
        <v>17662800</v>
      </c>
      <c r="R152" s="33">
        <v>17662800</v>
      </c>
      <c r="S152" s="33">
        <v>2376662</v>
      </c>
      <c r="T152" s="38">
        <f t="shared" si="38"/>
        <v>0.13455748805398918</v>
      </c>
      <c r="U152" s="38">
        <f t="shared" si="39"/>
        <v>-0.61562915953402042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8627340</v>
      </c>
      <c r="E153" s="33">
        <v>8627340</v>
      </c>
      <c r="F153" s="33">
        <v>633445</v>
      </c>
      <c r="G153" s="38">
        <f t="shared" si="32"/>
        <v>7.3422978577406248E-2</v>
      </c>
      <c r="H153" s="33">
        <v>765133</v>
      </c>
      <c r="I153" s="38">
        <f t="shared" si="33"/>
        <v>8.8687011292008899E-2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1398578</v>
      </c>
      <c r="O153" s="38">
        <f t="shared" si="37"/>
        <v>0.16210998986941513</v>
      </c>
      <c r="P153" s="33">
        <v>1513150</v>
      </c>
      <c r="Q153" s="33">
        <v>5617400</v>
      </c>
      <c r="R153" s="33">
        <v>5617400</v>
      </c>
      <c r="S153" s="33">
        <v>873444</v>
      </c>
      <c r="T153" s="38">
        <f t="shared" si="38"/>
        <v>0.15548901627087264</v>
      </c>
      <c r="U153" s="38">
        <f t="shared" si="39"/>
        <v>-0.49434424875260219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119000</v>
      </c>
      <c r="R154" s="33">
        <v>119000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800000</v>
      </c>
      <c r="E155" s="33">
        <v>800000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775000</v>
      </c>
      <c r="R155" s="33">
        <v>775000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26445640</v>
      </c>
      <c r="E157" s="34">
        <f>SUM(E151:E156)</f>
        <v>26445640</v>
      </c>
      <c r="F157" s="34">
        <f>SUM(F151:F156)</f>
        <v>2349649</v>
      </c>
      <c r="G157" s="39">
        <f t="shared" si="32"/>
        <v>8.8848256272111389E-2</v>
      </c>
      <c r="H157" s="34">
        <f>SUM(H151:H156)</f>
        <v>1899720</v>
      </c>
      <c r="I157" s="39">
        <f t="shared" si="33"/>
        <v>7.1834903598475969E-2</v>
      </c>
      <c r="J157" s="34">
        <f>SUM(J151:J156)</f>
        <v>0</v>
      </c>
      <c r="K157" s="39">
        <f t="shared" si="34"/>
        <v>0</v>
      </c>
      <c r="L157" s="34">
        <f>SUM(L151:L156)</f>
        <v>0</v>
      </c>
      <c r="M157" s="39">
        <f t="shared" si="35"/>
        <v>0</v>
      </c>
      <c r="N157" s="34">
        <f t="shared" si="36"/>
        <v>4249369</v>
      </c>
      <c r="O157" s="39">
        <f t="shared" si="37"/>
        <v>0.16068315987058737</v>
      </c>
      <c r="P157" s="34">
        <f>SUM(P151:P156)</f>
        <v>4464953</v>
      </c>
      <c r="Q157" s="34">
        <f>SUM(Q151:Q156)</f>
        <v>27219750</v>
      </c>
      <c r="R157" s="34">
        <f>SUM(R151:R156)</f>
        <v>27219750</v>
      </c>
      <c r="S157" s="34">
        <f>SUM(S151:S156)</f>
        <v>3250106</v>
      </c>
      <c r="T157" s="39">
        <f t="shared" si="38"/>
        <v>0.11940249267535522</v>
      </c>
      <c r="U157" s="39">
        <f t="shared" si="39"/>
        <v>-0.57452631640243468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4461600</v>
      </c>
      <c r="E158" s="33">
        <v>4461600</v>
      </c>
      <c r="F158" s="33">
        <v>592636</v>
      </c>
      <c r="G158" s="38">
        <f t="shared" si="32"/>
        <v>0.13283037475345166</v>
      </c>
      <c r="H158" s="33">
        <v>251745</v>
      </c>
      <c r="I158" s="38">
        <f t="shared" si="33"/>
        <v>5.6424825174825173E-2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844381</v>
      </c>
      <c r="O158" s="38">
        <f t="shared" si="37"/>
        <v>0.18925519992827686</v>
      </c>
      <c r="P158" s="33">
        <v>1425332</v>
      </c>
      <c r="Q158" s="33">
        <v>2070787</v>
      </c>
      <c r="R158" s="33">
        <v>2070787</v>
      </c>
      <c r="S158" s="33">
        <v>782586</v>
      </c>
      <c r="T158" s="38">
        <f t="shared" si="38"/>
        <v>0.37791718800629903</v>
      </c>
      <c r="U158" s="38">
        <f t="shared" si="39"/>
        <v>-0.82337799193451067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51497950</v>
      </c>
      <c r="E159" s="33">
        <v>51497950</v>
      </c>
      <c r="F159" s="33">
        <v>12968449</v>
      </c>
      <c r="G159" s="38">
        <f t="shared" si="32"/>
        <v>0.25182456777405704</v>
      </c>
      <c r="H159" s="33">
        <v>5537649</v>
      </c>
      <c r="I159" s="38">
        <f t="shared" si="33"/>
        <v>0.10753144542646843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18506098</v>
      </c>
      <c r="O159" s="38">
        <f t="shared" si="37"/>
        <v>0.35935601320052546</v>
      </c>
      <c r="P159" s="33">
        <v>30598413</v>
      </c>
      <c r="Q159" s="33">
        <v>46150764</v>
      </c>
      <c r="R159" s="33">
        <v>46150764</v>
      </c>
      <c r="S159" s="33">
        <v>27553536</v>
      </c>
      <c r="T159" s="38">
        <f t="shared" si="38"/>
        <v>0.59703314987374856</v>
      </c>
      <c r="U159" s="38">
        <f t="shared" si="39"/>
        <v>-0.81902169239953726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156000</v>
      </c>
      <c r="E161" s="33">
        <v>156000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150000</v>
      </c>
      <c r="R161" s="33">
        <v>150000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49393827</v>
      </c>
      <c r="E162" s="33">
        <v>49393827</v>
      </c>
      <c r="F162" s="33">
        <v>13330261</v>
      </c>
      <c r="G162" s="38">
        <f t="shared" si="32"/>
        <v>0.26987706378774823</v>
      </c>
      <c r="H162" s="33">
        <v>10750739</v>
      </c>
      <c r="I162" s="38">
        <f t="shared" si="33"/>
        <v>0.21765349342135404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24081000</v>
      </c>
      <c r="O162" s="38">
        <f t="shared" si="37"/>
        <v>0.48753055720910227</v>
      </c>
      <c r="P162" s="33">
        <v>32275460</v>
      </c>
      <c r="Q162" s="33">
        <v>69142404</v>
      </c>
      <c r="R162" s="33">
        <v>69142404</v>
      </c>
      <c r="S162" s="33">
        <v>11486600</v>
      </c>
      <c r="T162" s="38">
        <f t="shared" si="38"/>
        <v>0.16612960116341918</v>
      </c>
      <c r="U162" s="38">
        <f t="shared" si="39"/>
        <v>-0.66690671488493114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105509377</v>
      </c>
      <c r="E163" s="34">
        <f>SUM(E158:E162)</f>
        <v>105509377</v>
      </c>
      <c r="F163" s="34">
        <f>SUM(F158:F162)</f>
        <v>26891346</v>
      </c>
      <c r="G163" s="39">
        <f t="shared" si="32"/>
        <v>0.25487162150526205</v>
      </c>
      <c r="H163" s="34">
        <f>SUM(H158:H162)</f>
        <v>16540133</v>
      </c>
      <c r="I163" s="39">
        <f t="shared" si="33"/>
        <v>0.15676457837486804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43431479</v>
      </c>
      <c r="O163" s="39">
        <f t="shared" si="37"/>
        <v>0.41163619988013006</v>
      </c>
      <c r="P163" s="34">
        <f>SUM(P158:P162)</f>
        <v>64299205</v>
      </c>
      <c r="Q163" s="34">
        <f>SUM(Q158:Q162)</f>
        <v>117513955</v>
      </c>
      <c r="R163" s="34">
        <f>SUM(R158:R162)</f>
        <v>117513955</v>
      </c>
      <c r="S163" s="34">
        <f>SUM(S158:S162)</f>
        <v>39822722</v>
      </c>
      <c r="T163" s="39">
        <f t="shared" si="38"/>
        <v>0.33887653598247119</v>
      </c>
      <c r="U163" s="39">
        <f t="shared" si="39"/>
        <v>-0.7427630248305559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5357233</v>
      </c>
      <c r="E164" s="33">
        <v>5357233</v>
      </c>
      <c r="F164" s="33">
        <v>192600</v>
      </c>
      <c r="G164" s="38">
        <f t="shared" si="32"/>
        <v>3.5951395057859159E-2</v>
      </c>
      <c r="H164" s="33">
        <v>146807</v>
      </c>
      <c r="I164" s="38">
        <f t="shared" si="33"/>
        <v>2.7403512223567652E-2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339407</v>
      </c>
      <c r="O164" s="38">
        <f t="shared" si="37"/>
        <v>6.3354907281426814E-2</v>
      </c>
      <c r="P164" s="33">
        <v>307122</v>
      </c>
      <c r="Q164" s="33">
        <v>4384588</v>
      </c>
      <c r="R164" s="33">
        <v>4384588</v>
      </c>
      <c r="S164" s="33">
        <v>163025</v>
      </c>
      <c r="T164" s="38">
        <f t="shared" si="38"/>
        <v>3.7181372571379566E-2</v>
      </c>
      <c r="U164" s="38">
        <f t="shared" si="39"/>
        <v>-0.5219912608018964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88112</v>
      </c>
      <c r="E165" s="33">
        <v>88112</v>
      </c>
      <c r="F165" s="33">
        <v>3855</v>
      </c>
      <c r="G165" s="38">
        <f t="shared" si="32"/>
        <v>4.3751134919193753E-2</v>
      </c>
      <c r="H165" s="33">
        <v>25652</v>
      </c>
      <c r="I165" s="38">
        <f t="shared" si="33"/>
        <v>0.29112947158162339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29507</v>
      </c>
      <c r="O165" s="38">
        <f t="shared" si="37"/>
        <v>0.33488060650081714</v>
      </c>
      <c r="P165" s="33">
        <v>15930</v>
      </c>
      <c r="Q165" s="33">
        <v>286780</v>
      </c>
      <c r="R165" s="33">
        <v>286780</v>
      </c>
      <c r="S165" s="33">
        <v>0</v>
      </c>
      <c r="T165" s="38">
        <f t="shared" si="38"/>
        <v>0</v>
      </c>
      <c r="U165" s="38">
        <f t="shared" si="39"/>
        <v>0.61029504080351549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35951840</v>
      </c>
      <c r="E166" s="33">
        <v>35951840</v>
      </c>
      <c r="F166" s="33">
        <v>14945350</v>
      </c>
      <c r="G166" s="38">
        <f t="shared" si="32"/>
        <v>0.41570473166324728</v>
      </c>
      <c r="H166" s="33">
        <v>11962112</v>
      </c>
      <c r="I166" s="38">
        <f t="shared" si="33"/>
        <v>0.33272600234090938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26907462</v>
      </c>
      <c r="O166" s="38">
        <f t="shared" si="37"/>
        <v>0.74843073400415672</v>
      </c>
      <c r="P166" s="33">
        <v>24946969</v>
      </c>
      <c r="Q166" s="33">
        <v>29590310</v>
      </c>
      <c r="R166" s="33">
        <v>29590310</v>
      </c>
      <c r="S166" s="33">
        <v>12125159</v>
      </c>
      <c r="T166" s="38">
        <f t="shared" si="38"/>
        <v>0.40976789361111798</v>
      </c>
      <c r="U166" s="38">
        <f t="shared" si="39"/>
        <v>-0.52049838198780773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247525</v>
      </c>
      <c r="E167" s="33">
        <v>247525</v>
      </c>
      <c r="F167" s="33">
        <v>19359</v>
      </c>
      <c r="G167" s="38">
        <f t="shared" si="32"/>
        <v>7.8210281789718214E-2</v>
      </c>
      <c r="H167" s="33">
        <v>12459</v>
      </c>
      <c r="I167" s="38">
        <f t="shared" si="33"/>
        <v>5.0334309665690337E-2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31818</v>
      </c>
      <c r="O167" s="38">
        <f t="shared" si="37"/>
        <v>0.12854459145540856</v>
      </c>
      <c r="P167" s="33">
        <v>4466</v>
      </c>
      <c r="Q167" s="33">
        <v>123168</v>
      </c>
      <c r="R167" s="33">
        <v>123168</v>
      </c>
      <c r="S167" s="33">
        <v>4395</v>
      </c>
      <c r="T167" s="38">
        <f t="shared" si="38"/>
        <v>3.5682969602494154E-2</v>
      </c>
      <c r="U167" s="38">
        <f t="shared" si="39"/>
        <v>1.7897447380206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22412000</v>
      </c>
      <c r="E168" s="33">
        <v>22412000</v>
      </c>
      <c r="F168" s="33">
        <v>0</v>
      </c>
      <c r="G168" s="38">
        <f t="shared" si="32"/>
        <v>0</v>
      </c>
      <c r="H168" s="33">
        <v>10141591</v>
      </c>
      <c r="I168" s="38">
        <f t="shared" si="33"/>
        <v>0.45250718365161519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10141591</v>
      </c>
      <c r="O168" s="38">
        <f t="shared" si="37"/>
        <v>0.45250718365161519</v>
      </c>
      <c r="P168" s="33">
        <v>0</v>
      </c>
      <c r="Q168" s="33">
        <v>6966200</v>
      </c>
      <c r="R168" s="33">
        <v>6966200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64056710</v>
      </c>
      <c r="E169" s="34">
        <f>SUM(E164:E168)</f>
        <v>64056710</v>
      </c>
      <c r="F169" s="34">
        <f>SUM(F164:F168)</f>
        <v>15161164</v>
      </c>
      <c r="G169" s="39">
        <f t="shared" si="32"/>
        <v>0.23668346376203211</v>
      </c>
      <c r="H169" s="34">
        <f>SUM(H164:H168)</f>
        <v>22288621</v>
      </c>
      <c r="I169" s="39">
        <f t="shared" si="33"/>
        <v>0.34795138557693644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37449785</v>
      </c>
      <c r="O169" s="39">
        <f t="shared" si="37"/>
        <v>0.58463484933896859</v>
      </c>
      <c r="P169" s="34">
        <f>SUM(P164:P168)</f>
        <v>25274487</v>
      </c>
      <c r="Q169" s="34">
        <f>SUM(Q164:Q168)</f>
        <v>41351046</v>
      </c>
      <c r="R169" s="34">
        <f>SUM(R164:R168)</f>
        <v>41351046</v>
      </c>
      <c r="S169" s="34">
        <f>SUM(S164:S168)</f>
        <v>12292579</v>
      </c>
      <c r="T169" s="39">
        <f t="shared" si="38"/>
        <v>0.29727371346301612</v>
      </c>
      <c r="U169" s="39">
        <f t="shared" si="39"/>
        <v>-0.1181375511202265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598021826</v>
      </c>
      <c r="E170" s="34">
        <f>SUM(E105,E107:E111,E113:E120,E122:E125,E127:E131,E133:E136,E138:E143,E145:E149,E151:E156,E158:E162,E164:E168)</f>
        <v>617459219</v>
      </c>
      <c r="F170" s="34">
        <f>SUM(F105,F107:F111,F113:F120,F122:F125,F127:F131,F133:F136,F138:F143,F145:F149,F151:F156,F158:F162,F164:F168)</f>
        <v>142191017</v>
      </c>
      <c r="G170" s="39">
        <f t="shared" si="32"/>
        <v>0.23776894223255324</v>
      </c>
      <c r="H170" s="34">
        <f>SUM(H105,H107:H111,H113:H120,H122:H125,H127:H131,H133:H136,H138:H143,H145:H149,H151:H156,H158:H162,H164:H168)</f>
        <v>136297016</v>
      </c>
      <c r="I170" s="39">
        <f t="shared" si="33"/>
        <v>0.22791311299062855</v>
      </c>
      <c r="J170" s="34">
        <f>SUM(J105,J107:J111,J113:J120,J122:J125,J127:J131,J133:J136,J138:J143,J145:J149,J151:J156,J158:J162,J164:J168)</f>
        <v>0</v>
      </c>
      <c r="K170" s="39">
        <f t="shared" si="34"/>
        <v>0</v>
      </c>
      <c r="L170" s="34">
        <f>SUM(L105,L107:L111,L113:L120,L122:L125,L127:L131,L133:L136,L138:L143,L145:L149,L151:L156,L158:L162,L164:L168)</f>
        <v>0</v>
      </c>
      <c r="M170" s="39">
        <f t="shared" si="35"/>
        <v>0</v>
      </c>
      <c r="N170" s="34">
        <f t="shared" si="36"/>
        <v>278488033</v>
      </c>
      <c r="O170" s="39">
        <f t="shared" si="37"/>
        <v>0.46568205522318179</v>
      </c>
      <c r="P170" s="34">
        <f>SUM(P105,P107:P111,P113:P120,P122:P125,P127:P131,P133:P136,P138:P143,P145:P149,P151:P156,P158:P162,P164:P168)</f>
        <v>222782635</v>
      </c>
      <c r="Q170" s="34">
        <f>SUM(Q105,Q107:Q111,Q113:Q120,Q122:Q125,Q127:Q131,Q133:Q136,Q138:Q143,Q145:Q149,Q151:Q156,Q158:Q162,Q164:Q168)</f>
        <v>560524931</v>
      </c>
      <c r="R170" s="34">
        <f>SUM(R105,R107:R111,R113:R120,R122:R125,R127:R131,R133:R136,R138:R143,R145:R149,R151:R156,R158:R162,R164:R168)</f>
        <v>560524931</v>
      </c>
      <c r="S170" s="34">
        <f>SUM(S105,S107:S111,S113:S120,S122:S125,S127:S131,S133:S136,S138:S143,S145:S149,S151:S156,S158:S162,S164:S168)</f>
        <v>104476833</v>
      </c>
      <c r="T170" s="39">
        <f t="shared" si="38"/>
        <v>0.1863910545666701</v>
      </c>
      <c r="U170" s="39">
        <f t="shared" si="39"/>
        <v>-0.38820628456971074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1106849</v>
      </c>
      <c r="E173" s="33">
        <v>1106849</v>
      </c>
      <c r="F173" s="33">
        <v>119805</v>
      </c>
      <c r="G173" s="38">
        <f t="shared" ref="G173:G205" si="40">IF(($D173     =0),0,($F173     /$D173     ))</f>
        <v>0.1082396966523889</v>
      </c>
      <c r="H173" s="33">
        <v>108612</v>
      </c>
      <c r="I173" s="38">
        <f t="shared" ref="I173:I205" si="41">IF(($D173     =0),0,($H173     /$D173     ))</f>
        <v>9.8127206150071061E-2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</f>
        <v>228417</v>
      </c>
      <c r="O173" s="38">
        <f t="shared" ref="O173:O205" si="45">IF(($D173     =0),0,($N173     /$D173     ))</f>
        <v>0.20636690280245995</v>
      </c>
      <c r="P173" s="33">
        <v>9790151</v>
      </c>
      <c r="Q173" s="33">
        <v>1187095</v>
      </c>
      <c r="R173" s="33">
        <v>1187095</v>
      </c>
      <c r="S173" s="33">
        <v>9664781</v>
      </c>
      <c r="T173" s="38">
        <f t="shared" ref="T173:T205" si="46">IF(($Q173     =0),0,($S173     /$Q173     ))</f>
        <v>8.14153964088805</v>
      </c>
      <c r="U173" s="38">
        <f t="shared" ref="U173:U205" si="47">IF(($P173     =0),0,(($H173     /$P173     )-1))</f>
        <v>-0.98890599338049023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41539</v>
      </c>
      <c r="E174" s="33">
        <v>41539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400126</v>
      </c>
      <c r="E175" s="33">
        <v>400126</v>
      </c>
      <c r="F175" s="33">
        <v>34451</v>
      </c>
      <c r="G175" s="38">
        <f t="shared" si="40"/>
        <v>8.6100378380810041E-2</v>
      </c>
      <c r="H175" s="33">
        <v>28258</v>
      </c>
      <c r="I175" s="38">
        <f t="shared" si="41"/>
        <v>7.0622753832542753E-2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62709</v>
      </c>
      <c r="O175" s="38">
        <f t="shared" si="45"/>
        <v>0.15672313221335279</v>
      </c>
      <c r="P175" s="33">
        <v>19716</v>
      </c>
      <c r="Q175" s="33">
        <v>400125</v>
      </c>
      <c r="R175" s="33">
        <v>400125</v>
      </c>
      <c r="S175" s="33">
        <v>10110</v>
      </c>
      <c r="T175" s="38">
        <f t="shared" si="46"/>
        <v>2.5267104029990627E-2</v>
      </c>
      <c r="U175" s="38">
        <f t="shared" si="47"/>
        <v>0.43325218096977069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71939</v>
      </c>
      <c r="E176" s="33">
        <v>71939</v>
      </c>
      <c r="F176" s="33">
        <v>21685</v>
      </c>
      <c r="G176" s="38">
        <f t="shared" si="40"/>
        <v>0.30143593878146763</v>
      </c>
      <c r="H176" s="33">
        <v>18182</v>
      </c>
      <c r="I176" s="38">
        <f t="shared" si="41"/>
        <v>0.25274190633731358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39867</v>
      </c>
      <c r="O176" s="38">
        <f t="shared" si="45"/>
        <v>0.55417784511878121</v>
      </c>
      <c r="P176" s="33">
        <v>78023</v>
      </c>
      <c r="Q176" s="33">
        <v>11069105</v>
      </c>
      <c r="R176" s="33">
        <v>11069105</v>
      </c>
      <c r="S176" s="33">
        <v>59421</v>
      </c>
      <c r="T176" s="38">
        <f t="shared" si="46"/>
        <v>5.3681846906321693E-3</v>
      </c>
      <c r="U176" s="38">
        <f t="shared" si="47"/>
        <v>-0.76696615100675447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2368849</v>
      </c>
      <c r="E177" s="33">
        <v>2368849</v>
      </c>
      <c r="F177" s="33">
        <v>728825</v>
      </c>
      <c r="G177" s="38">
        <f t="shared" si="40"/>
        <v>0.30767051846698545</v>
      </c>
      <c r="H177" s="33">
        <v>780680</v>
      </c>
      <c r="I177" s="38">
        <f t="shared" si="41"/>
        <v>0.32956089645224323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1509505</v>
      </c>
      <c r="O177" s="38">
        <f t="shared" si="45"/>
        <v>0.63723141491922874</v>
      </c>
      <c r="P177" s="33">
        <v>1003144</v>
      </c>
      <c r="Q177" s="33">
        <v>2461123</v>
      </c>
      <c r="R177" s="33">
        <v>2461123</v>
      </c>
      <c r="S177" s="33">
        <v>289402</v>
      </c>
      <c r="T177" s="38">
        <f t="shared" si="46"/>
        <v>0.11758940938750319</v>
      </c>
      <c r="U177" s="38">
        <f t="shared" si="47"/>
        <v>-0.22176676528992845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2533541</v>
      </c>
      <c r="G178" s="38">
        <f t="shared" si="40"/>
        <v>0</v>
      </c>
      <c r="H178" s="33">
        <v>1267399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3800940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3989302</v>
      </c>
      <c r="E179" s="34">
        <f>SUM(E173:E178)</f>
        <v>3989302</v>
      </c>
      <c r="F179" s="34">
        <f>SUM(F173:F178)</f>
        <v>3438307</v>
      </c>
      <c r="G179" s="39">
        <f t="shared" si="40"/>
        <v>0.86188185301589104</v>
      </c>
      <c r="H179" s="34">
        <f>SUM(H173:H178)</f>
        <v>2203131</v>
      </c>
      <c r="I179" s="39">
        <f t="shared" si="41"/>
        <v>0.55225976875152594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5641438</v>
      </c>
      <c r="O179" s="39">
        <f t="shared" si="45"/>
        <v>1.414141621767417</v>
      </c>
      <c r="P179" s="34">
        <f>SUM(P173:P178)</f>
        <v>10891034</v>
      </c>
      <c r="Q179" s="34">
        <f>SUM(Q173:Q178)</f>
        <v>15117448</v>
      </c>
      <c r="R179" s="34">
        <f>SUM(R173:R178)</f>
        <v>15117448</v>
      </c>
      <c r="S179" s="34">
        <f>SUM(S173:S178)</f>
        <v>10023714</v>
      </c>
      <c r="T179" s="39">
        <f t="shared" si="46"/>
        <v>0.66305596023879165</v>
      </c>
      <c r="U179" s="39">
        <f t="shared" si="47"/>
        <v>-0.7977114936928853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8254744</v>
      </c>
      <c r="E180" s="33">
        <v>8254744</v>
      </c>
      <c r="F180" s="33">
        <v>819717</v>
      </c>
      <c r="G180" s="38">
        <f t="shared" si="40"/>
        <v>9.9302534397190265E-2</v>
      </c>
      <c r="H180" s="33">
        <v>1464147</v>
      </c>
      <c r="I180" s="38">
        <f t="shared" si="41"/>
        <v>0.17737037029858224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2283864</v>
      </c>
      <c r="O180" s="38">
        <f t="shared" si="45"/>
        <v>0.27667290469577249</v>
      </c>
      <c r="P180" s="33">
        <v>1084920</v>
      </c>
      <c r="Q180" s="33">
        <v>3492171</v>
      </c>
      <c r="R180" s="33">
        <v>3492171</v>
      </c>
      <c r="S180" s="33">
        <v>419647</v>
      </c>
      <c r="T180" s="38">
        <f t="shared" si="46"/>
        <v>0.1201679413751503</v>
      </c>
      <c r="U180" s="38">
        <f t="shared" si="47"/>
        <v>0.34954374516093356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29143216</v>
      </c>
      <c r="E181" s="33">
        <v>29143216</v>
      </c>
      <c r="F181" s="33">
        <v>3562678</v>
      </c>
      <c r="G181" s="38">
        <f t="shared" si="40"/>
        <v>0.12224724958288749</v>
      </c>
      <c r="H181" s="33">
        <v>5930033</v>
      </c>
      <c r="I181" s="38">
        <f t="shared" si="41"/>
        <v>0.20347901892502188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9492711</v>
      </c>
      <c r="O181" s="38">
        <f t="shared" si="45"/>
        <v>0.32572626850790937</v>
      </c>
      <c r="P181" s="33">
        <v>11284063</v>
      </c>
      <c r="Q181" s="33">
        <v>47451856</v>
      </c>
      <c r="R181" s="33">
        <v>47451856</v>
      </c>
      <c r="S181" s="33">
        <v>4456370</v>
      </c>
      <c r="T181" s="38">
        <f t="shared" si="46"/>
        <v>9.39135025614172E-2</v>
      </c>
      <c r="U181" s="38">
        <f t="shared" si="47"/>
        <v>-0.4744771453332014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175444460</v>
      </c>
      <c r="E182" s="33">
        <v>175444460</v>
      </c>
      <c r="F182" s="33">
        <v>42896</v>
      </c>
      <c r="G182" s="38">
        <f t="shared" si="40"/>
        <v>2.4449902835347437E-4</v>
      </c>
      <c r="H182" s="33">
        <v>231112</v>
      </c>
      <c r="I182" s="38">
        <f t="shared" si="41"/>
        <v>1.3172943733874526E-3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274008</v>
      </c>
      <c r="O182" s="38">
        <f t="shared" si="45"/>
        <v>1.5617934017409271E-3</v>
      </c>
      <c r="P182" s="33">
        <v>307058</v>
      </c>
      <c r="Q182" s="33">
        <v>5985336</v>
      </c>
      <c r="R182" s="33">
        <v>5985336</v>
      </c>
      <c r="S182" s="33">
        <v>257481</v>
      </c>
      <c r="T182" s="38">
        <f t="shared" si="46"/>
        <v>4.3018637550172621E-2</v>
      </c>
      <c r="U182" s="38">
        <f t="shared" si="47"/>
        <v>-0.24733437982400719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89269296</v>
      </c>
      <c r="E183" s="33">
        <v>89269296</v>
      </c>
      <c r="F183" s="33">
        <v>530702</v>
      </c>
      <c r="G183" s="38">
        <f t="shared" si="40"/>
        <v>5.9449555869691183E-3</v>
      </c>
      <c r="H183" s="33">
        <v>631678</v>
      </c>
      <c r="I183" s="38">
        <f t="shared" si="41"/>
        <v>7.0760947862745548E-3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1162380</v>
      </c>
      <c r="O183" s="38">
        <f t="shared" si="45"/>
        <v>1.3021050373243673E-2</v>
      </c>
      <c r="P183" s="33">
        <v>3902467</v>
      </c>
      <c r="Q183" s="33">
        <v>22021304</v>
      </c>
      <c r="R183" s="33">
        <v>22021304</v>
      </c>
      <c r="S183" s="33">
        <v>386696</v>
      </c>
      <c r="T183" s="38">
        <f t="shared" si="46"/>
        <v>1.7560086360008473E-2</v>
      </c>
      <c r="U183" s="38">
        <f t="shared" si="47"/>
        <v>-0.83813367287923257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70667752</v>
      </c>
      <c r="E184" s="33">
        <v>70667752</v>
      </c>
      <c r="F184" s="33">
        <v>618594740</v>
      </c>
      <c r="G184" s="38">
        <f t="shared" si="40"/>
        <v>8.7535647094023883</v>
      </c>
      <c r="H184" s="33">
        <v>253454289</v>
      </c>
      <c r="I184" s="38">
        <f t="shared" si="41"/>
        <v>3.5865622129878987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872049029</v>
      </c>
      <c r="O184" s="38">
        <f t="shared" si="45"/>
        <v>12.340126922390287</v>
      </c>
      <c r="P184" s="33">
        <v>1087954436</v>
      </c>
      <c r="Q184" s="33">
        <v>49444170</v>
      </c>
      <c r="R184" s="33">
        <v>49444170</v>
      </c>
      <c r="S184" s="33">
        <v>544169420</v>
      </c>
      <c r="T184" s="38">
        <f t="shared" si="46"/>
        <v>11.005734750932213</v>
      </c>
      <c r="U184" s="38">
        <f t="shared" si="47"/>
        <v>-0.76703593403060499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372779468</v>
      </c>
      <c r="E185" s="34">
        <f>SUM(E180:E184)</f>
        <v>372779468</v>
      </c>
      <c r="F185" s="34">
        <f>SUM(F180:F184)</f>
        <v>623550733</v>
      </c>
      <c r="G185" s="39">
        <f t="shared" si="40"/>
        <v>1.6727067516497449</v>
      </c>
      <c r="H185" s="34">
        <f>SUM(H180:H184)</f>
        <v>261711259</v>
      </c>
      <c r="I185" s="39">
        <f t="shared" si="41"/>
        <v>0.70205384541189375</v>
      </c>
      <c r="J185" s="34">
        <f>SUM(J180:J184)</f>
        <v>0</v>
      </c>
      <c r="K185" s="39">
        <f t="shared" si="42"/>
        <v>0</v>
      </c>
      <c r="L185" s="34">
        <f>SUM(L180:L184)</f>
        <v>0</v>
      </c>
      <c r="M185" s="39">
        <f t="shared" si="43"/>
        <v>0</v>
      </c>
      <c r="N185" s="34">
        <f t="shared" si="44"/>
        <v>885261992</v>
      </c>
      <c r="O185" s="39">
        <f t="shared" si="45"/>
        <v>2.3747605970616386</v>
      </c>
      <c r="P185" s="34">
        <f>SUM(P180:P184)</f>
        <v>1104532944</v>
      </c>
      <c r="Q185" s="34">
        <f>SUM(Q180:Q184)</f>
        <v>128394837</v>
      </c>
      <c r="R185" s="34">
        <f>SUM(R180:R184)</f>
        <v>128394837</v>
      </c>
      <c r="S185" s="34">
        <f>SUM(S180:S184)</f>
        <v>549689614</v>
      </c>
      <c r="T185" s="39">
        <f t="shared" si="46"/>
        <v>4.2812439101425861</v>
      </c>
      <c r="U185" s="39">
        <f t="shared" si="47"/>
        <v>-0.7630570817994542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13309459</v>
      </c>
      <c r="E186" s="33">
        <v>13309459</v>
      </c>
      <c r="F186" s="33">
        <v>46217</v>
      </c>
      <c r="G186" s="38">
        <f t="shared" si="40"/>
        <v>3.4724927587214478E-3</v>
      </c>
      <c r="H186" s="33">
        <v>82875</v>
      </c>
      <c r="I186" s="38">
        <f t="shared" si="41"/>
        <v>6.2267745067624463E-3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129092</v>
      </c>
      <c r="O186" s="38">
        <f t="shared" si="45"/>
        <v>9.6992672654838945E-3</v>
      </c>
      <c r="P186" s="33">
        <v>301928</v>
      </c>
      <c r="Q186" s="33">
        <v>5329677</v>
      </c>
      <c r="R186" s="33">
        <v>5329677</v>
      </c>
      <c r="S186" s="33">
        <v>179902</v>
      </c>
      <c r="T186" s="38">
        <f t="shared" si="46"/>
        <v>3.3754766001767085E-2</v>
      </c>
      <c r="U186" s="38">
        <f t="shared" si="47"/>
        <v>-0.72551402983492752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8356508</v>
      </c>
      <c r="E187" s="33">
        <v>8356508</v>
      </c>
      <c r="F187" s="33">
        <v>404319</v>
      </c>
      <c r="G187" s="38">
        <f t="shared" si="40"/>
        <v>4.8383726791142903E-2</v>
      </c>
      <c r="H187" s="33">
        <v>29032</v>
      </c>
      <c r="I187" s="38">
        <f t="shared" si="41"/>
        <v>3.4741784487012997E-3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433351</v>
      </c>
      <c r="O187" s="38">
        <f t="shared" si="45"/>
        <v>5.1857905239844203E-2</v>
      </c>
      <c r="P187" s="33">
        <v>877486</v>
      </c>
      <c r="Q187" s="33">
        <v>9445154</v>
      </c>
      <c r="R187" s="33">
        <v>9445154</v>
      </c>
      <c r="S187" s="33">
        <v>865403</v>
      </c>
      <c r="T187" s="38">
        <f t="shared" si="46"/>
        <v>9.1624022223459778E-2</v>
      </c>
      <c r="U187" s="38">
        <f t="shared" si="47"/>
        <v>-0.96691457185641705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52422600</v>
      </c>
      <c r="E188" s="33">
        <v>52422600</v>
      </c>
      <c r="F188" s="33">
        <v>4780821</v>
      </c>
      <c r="G188" s="38">
        <f t="shared" si="40"/>
        <v>9.1197708621853932E-2</v>
      </c>
      <c r="H188" s="33">
        <v>4830635</v>
      </c>
      <c r="I188" s="38">
        <f t="shared" si="41"/>
        <v>9.2147947640902964E-2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9611456</v>
      </c>
      <c r="O188" s="38">
        <f t="shared" si="45"/>
        <v>0.1833456562627569</v>
      </c>
      <c r="P188" s="33">
        <v>8409705</v>
      </c>
      <c r="Q188" s="33">
        <v>53905406</v>
      </c>
      <c r="R188" s="33">
        <v>53905406</v>
      </c>
      <c r="S188" s="33">
        <v>4497025</v>
      </c>
      <c r="T188" s="38">
        <f t="shared" si="46"/>
        <v>8.3424378623546583E-2</v>
      </c>
      <c r="U188" s="38">
        <f t="shared" si="47"/>
        <v>-0.42558805570468883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23358549</v>
      </c>
      <c r="E189" s="33">
        <v>23358549</v>
      </c>
      <c r="F189" s="33">
        <v>2631515</v>
      </c>
      <c r="G189" s="38">
        <f t="shared" si="40"/>
        <v>0.11265746857820663</v>
      </c>
      <c r="H189" s="33">
        <v>1561081</v>
      </c>
      <c r="I189" s="38">
        <f t="shared" si="41"/>
        <v>6.6831248807449464E-2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4192596</v>
      </c>
      <c r="O189" s="38">
        <f t="shared" si="45"/>
        <v>0.17948871738565611</v>
      </c>
      <c r="P189" s="33">
        <v>814862</v>
      </c>
      <c r="Q189" s="33">
        <v>6812862</v>
      </c>
      <c r="R189" s="33">
        <v>6812862</v>
      </c>
      <c r="S189" s="33">
        <v>364413</v>
      </c>
      <c r="T189" s="38">
        <f t="shared" si="46"/>
        <v>5.3488974237258881E-2</v>
      </c>
      <c r="U189" s="38">
        <f t="shared" si="47"/>
        <v>0.91576119637435549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32925000</v>
      </c>
      <c r="E190" s="33">
        <v>32925000</v>
      </c>
      <c r="F190" s="33">
        <v>7213602</v>
      </c>
      <c r="G190" s="38">
        <f t="shared" si="40"/>
        <v>0.21909193621867881</v>
      </c>
      <c r="H190" s="33">
        <v>6304605</v>
      </c>
      <c r="I190" s="38">
        <f t="shared" si="41"/>
        <v>0.19148382687927107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13518207</v>
      </c>
      <c r="O190" s="38">
        <f t="shared" si="45"/>
        <v>0.41057576309794991</v>
      </c>
      <c r="P190" s="33">
        <v>14198857</v>
      </c>
      <c r="Q190" s="33">
        <v>19196000</v>
      </c>
      <c r="R190" s="33">
        <v>19196000</v>
      </c>
      <c r="S190" s="33">
        <v>6952273</v>
      </c>
      <c r="T190" s="38">
        <f t="shared" si="46"/>
        <v>0.36217300479266512</v>
      </c>
      <c r="U190" s="38">
        <f t="shared" si="47"/>
        <v>-0.55597799174961759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130372116</v>
      </c>
      <c r="E191" s="34">
        <f>SUM(E186:E190)</f>
        <v>130372116</v>
      </c>
      <c r="F191" s="34">
        <f>SUM(F186:F190)</f>
        <v>15076474</v>
      </c>
      <c r="G191" s="39">
        <f t="shared" si="40"/>
        <v>0.11564186010450271</v>
      </c>
      <c r="H191" s="34">
        <f>SUM(H186:H190)</f>
        <v>12808228</v>
      </c>
      <c r="I191" s="39">
        <f t="shared" si="41"/>
        <v>9.8243615222138453E-2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27884702</v>
      </c>
      <c r="O191" s="39">
        <f t="shared" si="45"/>
        <v>0.21388547532664118</v>
      </c>
      <c r="P191" s="34">
        <f>SUM(P186:P190)</f>
        <v>24602838</v>
      </c>
      <c r="Q191" s="34">
        <f>SUM(Q186:Q190)</f>
        <v>94689099</v>
      </c>
      <c r="R191" s="34">
        <f>SUM(R186:R190)</f>
        <v>94689099</v>
      </c>
      <c r="S191" s="34">
        <f>SUM(S186:S190)</f>
        <v>12859016</v>
      </c>
      <c r="T191" s="39">
        <f t="shared" si="46"/>
        <v>0.13580249612471232</v>
      </c>
      <c r="U191" s="39">
        <f t="shared" si="47"/>
        <v>-0.4794003846222944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332436</v>
      </c>
      <c r="E192" s="33">
        <v>332436</v>
      </c>
      <c r="F192" s="33">
        <v>71699</v>
      </c>
      <c r="G192" s="38">
        <f t="shared" si="40"/>
        <v>0.21567760411026482</v>
      </c>
      <c r="H192" s="33">
        <v>77379</v>
      </c>
      <c r="I192" s="38">
        <f t="shared" si="41"/>
        <v>0.23276359961015053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149078</v>
      </c>
      <c r="O192" s="38">
        <f t="shared" si="45"/>
        <v>0.44844120372041535</v>
      </c>
      <c r="P192" s="33">
        <v>172361</v>
      </c>
      <c r="Q192" s="33">
        <v>177048</v>
      </c>
      <c r="R192" s="33">
        <v>177048</v>
      </c>
      <c r="S192" s="33">
        <v>70376</v>
      </c>
      <c r="T192" s="38">
        <f t="shared" si="46"/>
        <v>0.39749672405223441</v>
      </c>
      <c r="U192" s="38">
        <f t="shared" si="47"/>
        <v>-0.55106433589965254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923325</v>
      </c>
      <c r="E193" s="33">
        <v>923325</v>
      </c>
      <c r="F193" s="33">
        <v>80342</v>
      </c>
      <c r="G193" s="38">
        <f t="shared" si="40"/>
        <v>8.7013781712831348E-2</v>
      </c>
      <c r="H193" s="33">
        <v>57795</v>
      </c>
      <c r="I193" s="38">
        <f t="shared" si="41"/>
        <v>6.2594427747542841E-2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138137</v>
      </c>
      <c r="O193" s="38">
        <f t="shared" si="45"/>
        <v>0.1496082094603742</v>
      </c>
      <c r="P193" s="33">
        <v>281848</v>
      </c>
      <c r="Q193" s="33">
        <v>888666</v>
      </c>
      <c r="R193" s="33">
        <v>888666</v>
      </c>
      <c r="S193" s="33">
        <v>152809</v>
      </c>
      <c r="T193" s="38">
        <f t="shared" si="46"/>
        <v>0.17195324227550057</v>
      </c>
      <c r="U193" s="38">
        <f t="shared" si="47"/>
        <v>-0.79494266413102099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2399557</v>
      </c>
      <c r="E194" s="33">
        <v>2399557</v>
      </c>
      <c r="F194" s="33">
        <v>948240</v>
      </c>
      <c r="G194" s="38">
        <f t="shared" si="40"/>
        <v>0.39517294233894007</v>
      </c>
      <c r="H194" s="33">
        <v>517151</v>
      </c>
      <c r="I194" s="38">
        <f t="shared" si="41"/>
        <v>0.21551936461605203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1465391</v>
      </c>
      <c r="O194" s="38">
        <f t="shared" si="45"/>
        <v>0.6106923069549921</v>
      </c>
      <c r="P194" s="33">
        <v>259954</v>
      </c>
      <c r="Q194" s="33">
        <v>2288820</v>
      </c>
      <c r="R194" s="33">
        <v>2288820</v>
      </c>
      <c r="S194" s="33">
        <v>121753</v>
      </c>
      <c r="T194" s="38">
        <f t="shared" si="46"/>
        <v>5.3194659256734909E-2</v>
      </c>
      <c r="U194" s="38">
        <f t="shared" si="47"/>
        <v>0.98939427744908715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9338088</v>
      </c>
      <c r="E195" s="33">
        <v>9338088</v>
      </c>
      <c r="F195" s="33">
        <v>293735</v>
      </c>
      <c r="G195" s="38">
        <f t="shared" si="40"/>
        <v>3.1455582770263037E-2</v>
      </c>
      <c r="H195" s="33">
        <v>193410</v>
      </c>
      <c r="I195" s="38">
        <f t="shared" si="41"/>
        <v>2.0711948741541093E-2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487145</v>
      </c>
      <c r="O195" s="38">
        <f t="shared" si="45"/>
        <v>5.216753151180413E-2</v>
      </c>
      <c r="P195" s="33">
        <v>421712</v>
      </c>
      <c r="Q195" s="33">
        <v>8637900</v>
      </c>
      <c r="R195" s="33">
        <v>8637900</v>
      </c>
      <c r="S195" s="33">
        <v>235750</v>
      </c>
      <c r="T195" s="38">
        <f t="shared" si="46"/>
        <v>2.7292513226594428E-2</v>
      </c>
      <c r="U195" s="38">
        <f t="shared" si="47"/>
        <v>-0.5413694654171568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126711850</v>
      </c>
      <c r="E196" s="33">
        <v>126711850</v>
      </c>
      <c r="F196" s="33">
        <v>51490952</v>
      </c>
      <c r="G196" s="38">
        <f t="shared" si="40"/>
        <v>0.40636256198611259</v>
      </c>
      <c r="H196" s="33">
        <v>38231662</v>
      </c>
      <c r="I196" s="38">
        <f t="shared" si="41"/>
        <v>0.30172128336852472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89722614</v>
      </c>
      <c r="O196" s="38">
        <f t="shared" si="45"/>
        <v>0.70808384535463731</v>
      </c>
      <c r="P196" s="33">
        <v>92524781</v>
      </c>
      <c r="Q196" s="33">
        <v>121179600</v>
      </c>
      <c r="R196" s="33">
        <v>121179600</v>
      </c>
      <c r="S196" s="33">
        <v>39368489</v>
      </c>
      <c r="T196" s="38">
        <f t="shared" si="46"/>
        <v>0.3248771988024387</v>
      </c>
      <c r="U196" s="38">
        <f t="shared" si="47"/>
        <v>-0.58679543375520127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2151000</v>
      </c>
      <c r="R197" s="33">
        <v>2151000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139705256</v>
      </c>
      <c r="E198" s="34">
        <f>SUM(E192:E197)</f>
        <v>139705256</v>
      </c>
      <c r="F198" s="34">
        <f>SUM(F192:F197)</f>
        <v>52884968</v>
      </c>
      <c r="G198" s="39">
        <f t="shared" si="40"/>
        <v>0.37854673126972405</v>
      </c>
      <c r="H198" s="34">
        <f>SUM(H192:H197)</f>
        <v>39077397</v>
      </c>
      <c r="I198" s="39">
        <f t="shared" si="41"/>
        <v>0.27971314837288586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91962365</v>
      </c>
      <c r="O198" s="39">
        <f t="shared" si="45"/>
        <v>0.6582598796426099</v>
      </c>
      <c r="P198" s="34">
        <f>SUM(P192:P197)</f>
        <v>93660656</v>
      </c>
      <c r="Q198" s="34">
        <f>SUM(Q192:Q197)</f>
        <v>135323034</v>
      </c>
      <c r="R198" s="34">
        <f>SUM(R192:R197)</f>
        <v>135323034</v>
      </c>
      <c r="S198" s="34">
        <f>SUM(S192:S197)</f>
        <v>39949177</v>
      </c>
      <c r="T198" s="39">
        <f t="shared" si="46"/>
        <v>0.29521342981417342</v>
      </c>
      <c r="U198" s="39">
        <f t="shared" si="47"/>
        <v>-0.58277681719419094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32277</v>
      </c>
      <c r="E199" s="33">
        <v>32277</v>
      </c>
      <c r="F199" s="33">
        <v>19396</v>
      </c>
      <c r="G199" s="38">
        <f t="shared" si="40"/>
        <v>0.60092325804752611</v>
      </c>
      <c r="H199" s="33">
        <v>10122</v>
      </c>
      <c r="I199" s="38">
        <f t="shared" si="41"/>
        <v>0.313597918022121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29518</v>
      </c>
      <c r="O199" s="38">
        <f t="shared" si="45"/>
        <v>0.91452117606964711</v>
      </c>
      <c r="P199" s="33">
        <v>18087</v>
      </c>
      <c r="Q199" s="33">
        <v>47070</v>
      </c>
      <c r="R199" s="33">
        <v>47070</v>
      </c>
      <c r="S199" s="33">
        <v>15624</v>
      </c>
      <c r="T199" s="38">
        <f t="shared" si="46"/>
        <v>0.33193116634799236</v>
      </c>
      <c r="U199" s="38">
        <f t="shared" si="47"/>
        <v>-0.44037153756841929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24294901</v>
      </c>
      <c r="E200" s="33">
        <v>24294901</v>
      </c>
      <c r="F200" s="33">
        <v>9716850</v>
      </c>
      <c r="G200" s="38">
        <f t="shared" si="40"/>
        <v>0.39995429493620904</v>
      </c>
      <c r="H200" s="33">
        <v>7707678</v>
      </c>
      <c r="I200" s="38">
        <f t="shared" si="41"/>
        <v>0.31725496638162881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17424528</v>
      </c>
      <c r="O200" s="38">
        <f t="shared" si="45"/>
        <v>0.7172092613178378</v>
      </c>
      <c r="P200" s="33">
        <v>21128620</v>
      </c>
      <c r="Q200" s="33">
        <v>23604206</v>
      </c>
      <c r="R200" s="33">
        <v>23604206</v>
      </c>
      <c r="S200" s="33">
        <v>16959384</v>
      </c>
      <c r="T200" s="38">
        <f t="shared" si="46"/>
        <v>0.71848991658520522</v>
      </c>
      <c r="U200" s="38">
        <f t="shared" si="47"/>
        <v>-0.63520201508664553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1689100</v>
      </c>
      <c r="E202" s="33">
        <v>1689100</v>
      </c>
      <c r="F202" s="33">
        <v>643979</v>
      </c>
      <c r="G202" s="38">
        <f t="shared" si="40"/>
        <v>0.3812556983008703</v>
      </c>
      <c r="H202" s="33">
        <v>451719</v>
      </c>
      <c r="I202" s="38">
        <f t="shared" si="41"/>
        <v>0.26743176839737137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1095698</v>
      </c>
      <c r="O202" s="38">
        <f t="shared" si="45"/>
        <v>0.64868746669824162</v>
      </c>
      <c r="P202" s="33">
        <v>144556</v>
      </c>
      <c r="Q202" s="33">
        <v>1100</v>
      </c>
      <c r="R202" s="33">
        <v>1100</v>
      </c>
      <c r="S202" s="33">
        <v>50627</v>
      </c>
      <c r="T202" s="38">
        <f t="shared" si="46"/>
        <v>46.024545454545454</v>
      </c>
      <c r="U202" s="38">
        <f t="shared" si="47"/>
        <v>2.1248720219153823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26016278</v>
      </c>
      <c r="E204" s="34">
        <f>SUM(E199:E203)</f>
        <v>26016278</v>
      </c>
      <c r="F204" s="34">
        <f>SUM(F199:F203)</f>
        <v>10380225</v>
      </c>
      <c r="G204" s="39">
        <f t="shared" si="40"/>
        <v>0.39898962488023842</v>
      </c>
      <c r="H204" s="34">
        <f>SUM(H199:H203)</f>
        <v>8169519</v>
      </c>
      <c r="I204" s="39">
        <f t="shared" si="41"/>
        <v>0.31401567126550539</v>
      </c>
      <c r="J204" s="34">
        <f>SUM(J199:J203)</f>
        <v>0</v>
      </c>
      <c r="K204" s="39">
        <f t="shared" si="42"/>
        <v>0</v>
      </c>
      <c r="L204" s="34">
        <f>SUM(L199:L203)</f>
        <v>0</v>
      </c>
      <c r="M204" s="39">
        <f t="shared" si="43"/>
        <v>0</v>
      </c>
      <c r="N204" s="34">
        <f t="shared" si="44"/>
        <v>18549744</v>
      </c>
      <c r="O204" s="39">
        <f t="shared" si="45"/>
        <v>0.71300529614574382</v>
      </c>
      <c r="P204" s="34">
        <f>SUM(P199:P203)</f>
        <v>21291263</v>
      </c>
      <c r="Q204" s="34">
        <f>SUM(Q199:Q203)</f>
        <v>23652376</v>
      </c>
      <c r="R204" s="34">
        <f>SUM(R199:R203)</f>
        <v>23652376</v>
      </c>
      <c r="S204" s="34">
        <f>SUM(S199:S203)</f>
        <v>17025635</v>
      </c>
      <c r="T204" s="39">
        <f t="shared" si="46"/>
        <v>0.71982768242818396</v>
      </c>
      <c r="U204" s="39">
        <f t="shared" si="47"/>
        <v>-0.61629711680326338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672862420</v>
      </c>
      <c r="E205" s="34">
        <f>SUM(E173:E178,E180:E184,E186:E190,E192:E197,E199:E203)</f>
        <v>672862420</v>
      </c>
      <c r="F205" s="34">
        <f>SUM(F173:F178,F180:F184,F186:F190,F192:F197,F199:F203)</f>
        <v>705330707</v>
      </c>
      <c r="G205" s="39">
        <f t="shared" si="40"/>
        <v>1.0482539759019385</v>
      </c>
      <c r="H205" s="34">
        <f>SUM(H173:H178,H180:H184,H186:H190,H192:H197,H199:H203)</f>
        <v>323969534</v>
      </c>
      <c r="I205" s="39">
        <f t="shared" si="41"/>
        <v>0.48147960767373515</v>
      </c>
      <c r="J205" s="34">
        <f>SUM(J173:J178,J180:J184,J186:J190,J192:J197,J199:J203)</f>
        <v>0</v>
      </c>
      <c r="K205" s="39">
        <f t="shared" si="42"/>
        <v>0</v>
      </c>
      <c r="L205" s="34">
        <f>SUM(L173:L178,L180:L184,L186:L190,L192:L197,L199:L203)</f>
        <v>0</v>
      </c>
      <c r="M205" s="39">
        <f t="shared" si="43"/>
        <v>0</v>
      </c>
      <c r="N205" s="34">
        <f t="shared" si="44"/>
        <v>1029300241</v>
      </c>
      <c r="O205" s="39">
        <f t="shared" si="45"/>
        <v>1.5297335835756736</v>
      </c>
      <c r="P205" s="34">
        <f>SUM(P173:P178,P180:P184,P186:P190,P192:P197,P199:P203)</f>
        <v>1254978735</v>
      </c>
      <c r="Q205" s="34">
        <f>SUM(Q173:Q178,Q180:Q184,Q186:Q190,Q192:Q197,Q199:Q203)</f>
        <v>397176794</v>
      </c>
      <c r="R205" s="34">
        <f>SUM(R173:R178,R180:R184,R186:R190,R192:R197,R199:R203)</f>
        <v>397176794</v>
      </c>
      <c r="S205" s="34">
        <f>SUM(S173:S178,S180:S184,S186:S190,S192:S197,S199:S203)</f>
        <v>629547156</v>
      </c>
      <c r="T205" s="39">
        <f t="shared" si="46"/>
        <v>1.5850552336146808</v>
      </c>
      <c r="U205" s="39">
        <f t="shared" si="47"/>
        <v>-0.74185257091228718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212371</v>
      </c>
      <c r="E208" s="33">
        <v>212371</v>
      </c>
      <c r="F208" s="33">
        <v>69251</v>
      </c>
      <c r="G208" s="38">
        <f t="shared" ref="G208:G231" si="48">IF(($D208     =0),0,($F208     /$D208     ))</f>
        <v>0.32608501160704617</v>
      </c>
      <c r="H208" s="33">
        <v>86292</v>
      </c>
      <c r="I208" s="38">
        <f t="shared" ref="I208:I231" si="49">IF(($D208     =0),0,($H208     /$D208     ))</f>
        <v>0.4063266641867298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</f>
        <v>155543</v>
      </c>
      <c r="O208" s="38">
        <f t="shared" ref="O208:O231" si="53">IF(($D208     =0),0,($N208     /$D208     ))</f>
        <v>0.73241167579377597</v>
      </c>
      <c r="P208" s="33">
        <v>750344</v>
      </c>
      <c r="Q208" s="33">
        <v>191723</v>
      </c>
      <c r="R208" s="33">
        <v>191723</v>
      </c>
      <c r="S208" s="33">
        <v>579989</v>
      </c>
      <c r="T208" s="38">
        <f t="shared" ref="T208:T231" si="54">IF(($Q208     =0),0,($S208     /$Q208     ))</f>
        <v>3.025140436984608</v>
      </c>
      <c r="U208" s="38">
        <f t="shared" ref="U208:U231" si="55">IF(($P208     =0),0,(($H208     /$P208     )-1))</f>
        <v>-0.88499674815817808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4828840</v>
      </c>
      <c r="E209" s="33">
        <v>4828840</v>
      </c>
      <c r="F209" s="33">
        <v>553127</v>
      </c>
      <c r="G209" s="38">
        <f t="shared" si="48"/>
        <v>0.11454655776542606</v>
      </c>
      <c r="H209" s="33">
        <v>694172</v>
      </c>
      <c r="I209" s="38">
        <f t="shared" si="49"/>
        <v>0.14375543608817024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1247299</v>
      </c>
      <c r="O209" s="38">
        <f t="shared" si="53"/>
        <v>0.25830199385359631</v>
      </c>
      <c r="P209" s="33">
        <v>1380466</v>
      </c>
      <c r="Q209" s="33">
        <v>4859523</v>
      </c>
      <c r="R209" s="33">
        <v>4859523</v>
      </c>
      <c r="S209" s="33">
        <v>885958</v>
      </c>
      <c r="T209" s="38">
        <f t="shared" si="54"/>
        <v>0.18231377853340749</v>
      </c>
      <c r="U209" s="38">
        <f t="shared" si="55"/>
        <v>-0.49714661570802898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1205964</v>
      </c>
      <c r="E210" s="33">
        <v>1205964</v>
      </c>
      <c r="F210" s="33">
        <v>215371</v>
      </c>
      <c r="G210" s="38">
        <f t="shared" si="48"/>
        <v>0.17858824973216447</v>
      </c>
      <c r="H210" s="33">
        <v>215209</v>
      </c>
      <c r="I210" s="38">
        <f t="shared" si="49"/>
        <v>0.17845391736403407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430580</v>
      </c>
      <c r="O210" s="38">
        <f t="shared" si="53"/>
        <v>0.35704216709619857</v>
      </c>
      <c r="P210" s="33">
        <v>553783</v>
      </c>
      <c r="Q210" s="33">
        <v>879408</v>
      </c>
      <c r="R210" s="33">
        <v>879408</v>
      </c>
      <c r="S210" s="33">
        <v>317134</v>
      </c>
      <c r="T210" s="38">
        <f t="shared" si="54"/>
        <v>0.36062214580717938</v>
      </c>
      <c r="U210" s="38">
        <f t="shared" si="55"/>
        <v>-0.61138388141203326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2760677</v>
      </c>
      <c r="E211" s="33">
        <v>2760677</v>
      </c>
      <c r="F211" s="33">
        <v>16390</v>
      </c>
      <c r="G211" s="38">
        <f t="shared" si="48"/>
        <v>5.9369495236132296E-3</v>
      </c>
      <c r="H211" s="33">
        <v>42063</v>
      </c>
      <c r="I211" s="38">
        <f t="shared" si="49"/>
        <v>1.5236480037324179E-2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58453</v>
      </c>
      <c r="O211" s="38">
        <f t="shared" si="53"/>
        <v>2.1173429560937408E-2</v>
      </c>
      <c r="P211" s="33">
        <v>47033</v>
      </c>
      <c r="Q211" s="33">
        <v>2727450</v>
      </c>
      <c r="R211" s="33">
        <v>2727450</v>
      </c>
      <c r="S211" s="33">
        <v>28903</v>
      </c>
      <c r="T211" s="38">
        <f t="shared" si="54"/>
        <v>1.0597077856605987E-2</v>
      </c>
      <c r="U211" s="38">
        <f t="shared" si="55"/>
        <v>-0.10567048667956536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1700000</v>
      </c>
      <c r="E212" s="33">
        <v>1700000</v>
      </c>
      <c r="F212" s="33">
        <v>165395</v>
      </c>
      <c r="G212" s="38">
        <f t="shared" si="48"/>
        <v>9.7291176470588242E-2</v>
      </c>
      <c r="H212" s="33">
        <v>132302</v>
      </c>
      <c r="I212" s="38">
        <f t="shared" si="49"/>
        <v>7.7824705882352935E-2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297697</v>
      </c>
      <c r="O212" s="38">
        <f t="shared" si="53"/>
        <v>0.17511588235294118</v>
      </c>
      <c r="P212" s="33">
        <v>142695</v>
      </c>
      <c r="Q212" s="33">
        <v>4400000</v>
      </c>
      <c r="R212" s="33">
        <v>4400000</v>
      </c>
      <c r="S212" s="33">
        <v>61462</v>
      </c>
      <c r="T212" s="38">
        <f t="shared" si="54"/>
        <v>1.3968636363636364E-2</v>
      </c>
      <c r="U212" s="38">
        <f t="shared" si="55"/>
        <v>-7.2833666211149617E-2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997380</v>
      </c>
      <c r="E213" s="33">
        <v>997380</v>
      </c>
      <c r="F213" s="33">
        <v>4234</v>
      </c>
      <c r="G213" s="38">
        <f t="shared" si="48"/>
        <v>4.2451222202169684E-3</v>
      </c>
      <c r="H213" s="33">
        <v>3030</v>
      </c>
      <c r="I213" s="38">
        <f t="shared" si="49"/>
        <v>3.0379594537688743E-3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7264</v>
      </c>
      <c r="O213" s="38">
        <f t="shared" si="53"/>
        <v>7.2830816739858431E-3</v>
      </c>
      <c r="P213" s="33">
        <v>7760</v>
      </c>
      <c r="Q213" s="33">
        <v>974616</v>
      </c>
      <c r="R213" s="33">
        <v>974616</v>
      </c>
      <c r="S213" s="33">
        <v>7760</v>
      </c>
      <c r="T213" s="38">
        <f t="shared" si="54"/>
        <v>7.9621102054552775E-3</v>
      </c>
      <c r="U213" s="38">
        <f t="shared" si="55"/>
        <v>-0.60953608247422686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3204879</v>
      </c>
      <c r="E214" s="33">
        <v>3204879</v>
      </c>
      <c r="F214" s="33">
        <v>928845</v>
      </c>
      <c r="G214" s="38">
        <f t="shared" si="48"/>
        <v>0.28982217425369255</v>
      </c>
      <c r="H214" s="33">
        <v>1668301</v>
      </c>
      <c r="I214" s="38">
        <f t="shared" si="49"/>
        <v>0.52055038583359936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2597146</v>
      </c>
      <c r="O214" s="38">
        <f t="shared" si="53"/>
        <v>0.81037256008729186</v>
      </c>
      <c r="P214" s="33">
        <v>1126777</v>
      </c>
      <c r="Q214" s="33">
        <v>3126684</v>
      </c>
      <c r="R214" s="33">
        <v>3126684</v>
      </c>
      <c r="S214" s="33">
        <v>526002</v>
      </c>
      <c r="T214" s="38">
        <f t="shared" si="54"/>
        <v>0.16822998422610025</v>
      </c>
      <c r="U214" s="38">
        <f t="shared" si="55"/>
        <v>0.48059553931257026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2777020</v>
      </c>
      <c r="E215" s="33">
        <v>2777020</v>
      </c>
      <c r="F215" s="33">
        <v>668000</v>
      </c>
      <c r="G215" s="38">
        <f t="shared" si="48"/>
        <v>0.24054562084536663</v>
      </c>
      <c r="H215" s="33">
        <v>1258671</v>
      </c>
      <c r="I215" s="38">
        <f t="shared" si="49"/>
        <v>0.45324520529200368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1926671</v>
      </c>
      <c r="O215" s="38">
        <f t="shared" si="53"/>
        <v>0.69379082613737031</v>
      </c>
      <c r="P215" s="33">
        <v>2332843</v>
      </c>
      <c r="Q215" s="33">
        <v>3356067</v>
      </c>
      <c r="R215" s="33">
        <v>3356067</v>
      </c>
      <c r="S215" s="33">
        <v>1499843</v>
      </c>
      <c r="T215" s="38">
        <f t="shared" si="54"/>
        <v>0.44690496345871522</v>
      </c>
      <c r="U215" s="38">
        <f t="shared" si="55"/>
        <v>-0.46045619015081596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17687131</v>
      </c>
      <c r="E216" s="34">
        <f>SUM(E208:E215)</f>
        <v>17687131</v>
      </c>
      <c r="F216" s="34">
        <f>SUM(F208:F215)</f>
        <v>2620613</v>
      </c>
      <c r="G216" s="39">
        <f t="shared" si="48"/>
        <v>0.14816495676998151</v>
      </c>
      <c r="H216" s="34">
        <f>SUM(H208:H215)</f>
        <v>4100040</v>
      </c>
      <c r="I216" s="39">
        <f t="shared" si="49"/>
        <v>0.23180921767357296</v>
      </c>
      <c r="J216" s="34">
        <f>SUM(J208:J215)</f>
        <v>0</v>
      </c>
      <c r="K216" s="39">
        <f t="shared" si="50"/>
        <v>0</v>
      </c>
      <c r="L216" s="34">
        <f>SUM(L208:L215)</f>
        <v>0</v>
      </c>
      <c r="M216" s="39">
        <f t="shared" si="51"/>
        <v>0</v>
      </c>
      <c r="N216" s="34">
        <f t="shared" si="52"/>
        <v>6720653</v>
      </c>
      <c r="O216" s="39">
        <f t="shared" si="53"/>
        <v>0.37997417444355447</v>
      </c>
      <c r="P216" s="34">
        <f>SUM(P208:P215)</f>
        <v>6341701</v>
      </c>
      <c r="Q216" s="34">
        <f>SUM(Q208:Q215)</f>
        <v>20515471</v>
      </c>
      <c r="R216" s="34">
        <f>SUM(R208:R215)</f>
        <v>20515471</v>
      </c>
      <c r="S216" s="34">
        <f>SUM(S208:S215)</f>
        <v>3907051</v>
      </c>
      <c r="T216" s="39">
        <f t="shared" si="54"/>
        <v>0.19044412872607214</v>
      </c>
      <c r="U216" s="39">
        <f t="shared" si="55"/>
        <v>-0.35347945291018923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18308908</v>
      </c>
      <c r="E218" s="33">
        <v>18308908</v>
      </c>
      <c r="F218" s="33">
        <v>3064194</v>
      </c>
      <c r="G218" s="38">
        <f t="shared" si="48"/>
        <v>0.16736082785494361</v>
      </c>
      <c r="H218" s="33">
        <v>3570105</v>
      </c>
      <c r="I218" s="38">
        <f t="shared" si="49"/>
        <v>0.19499278711761509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6634299</v>
      </c>
      <c r="O218" s="38">
        <f t="shared" si="53"/>
        <v>0.36235361497255869</v>
      </c>
      <c r="P218" s="33">
        <v>12773933</v>
      </c>
      <c r="Q218" s="33">
        <v>23637745</v>
      </c>
      <c r="R218" s="33">
        <v>23637745</v>
      </c>
      <c r="S218" s="33">
        <v>7787859</v>
      </c>
      <c r="T218" s="38">
        <f t="shared" si="54"/>
        <v>0.32946708749079068</v>
      </c>
      <c r="U218" s="38">
        <f t="shared" si="55"/>
        <v>-0.72051638285561692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5494231</v>
      </c>
      <c r="E219" s="33">
        <v>5494231</v>
      </c>
      <c r="F219" s="33">
        <v>2375486</v>
      </c>
      <c r="G219" s="38">
        <f t="shared" si="48"/>
        <v>0.43236005184346998</v>
      </c>
      <c r="H219" s="33">
        <v>3129997</v>
      </c>
      <c r="I219" s="38">
        <f t="shared" si="49"/>
        <v>0.56968791446883105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5505483</v>
      </c>
      <c r="O219" s="38">
        <f t="shared" si="53"/>
        <v>1.002047966312301</v>
      </c>
      <c r="P219" s="33">
        <v>1174472</v>
      </c>
      <c r="Q219" s="33">
        <v>2616715</v>
      </c>
      <c r="R219" s="33">
        <v>2616715</v>
      </c>
      <c r="S219" s="33">
        <v>541854</v>
      </c>
      <c r="T219" s="38">
        <f t="shared" si="54"/>
        <v>0.20707413684715378</v>
      </c>
      <c r="U219" s="38">
        <f t="shared" si="55"/>
        <v>1.6650247941202516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11937012</v>
      </c>
      <c r="E220" s="33">
        <v>11937012</v>
      </c>
      <c r="F220" s="33">
        <v>1020758</v>
      </c>
      <c r="G220" s="38">
        <f t="shared" si="48"/>
        <v>8.5512019255740049E-2</v>
      </c>
      <c r="H220" s="33">
        <v>-273859</v>
      </c>
      <c r="I220" s="38">
        <f t="shared" si="49"/>
        <v>-2.2942005922420117E-2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746899</v>
      </c>
      <c r="O220" s="38">
        <f t="shared" si="53"/>
        <v>6.2570013333319935E-2</v>
      </c>
      <c r="P220" s="33">
        <v>1135854</v>
      </c>
      <c r="Q220" s="33">
        <v>6487098</v>
      </c>
      <c r="R220" s="33">
        <v>6487098</v>
      </c>
      <c r="S220" s="33">
        <v>767116</v>
      </c>
      <c r="T220" s="38">
        <f t="shared" si="54"/>
        <v>0.11825256840578022</v>
      </c>
      <c r="U220" s="38">
        <f t="shared" si="55"/>
        <v>-1.2411040503444986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7589772</v>
      </c>
      <c r="E221" s="33">
        <v>7589772</v>
      </c>
      <c r="F221" s="33">
        <v>93258</v>
      </c>
      <c r="G221" s="38">
        <f t="shared" si="48"/>
        <v>1.2287325627172991E-2</v>
      </c>
      <c r="H221" s="33">
        <v>100315</v>
      </c>
      <c r="I221" s="38">
        <f t="shared" si="49"/>
        <v>1.3217129579123061E-2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193573</v>
      </c>
      <c r="O221" s="38">
        <f t="shared" si="53"/>
        <v>2.5504455206296052E-2</v>
      </c>
      <c r="P221" s="33">
        <v>466359</v>
      </c>
      <c r="Q221" s="33">
        <v>7350369</v>
      </c>
      <c r="R221" s="33">
        <v>7350369</v>
      </c>
      <c r="S221" s="33">
        <v>205533</v>
      </c>
      <c r="T221" s="38">
        <f t="shared" si="54"/>
        <v>2.7962269649319648E-2</v>
      </c>
      <c r="U221" s="38">
        <f t="shared" si="55"/>
        <v>-0.78489747169026436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102000</v>
      </c>
      <c r="E222" s="33">
        <v>102000</v>
      </c>
      <c r="F222" s="33">
        <v>14803</v>
      </c>
      <c r="G222" s="38">
        <f t="shared" si="48"/>
        <v>0.14512745098039215</v>
      </c>
      <c r="H222" s="33">
        <v>5408</v>
      </c>
      <c r="I222" s="38">
        <f t="shared" si="49"/>
        <v>5.3019607843137258E-2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20211</v>
      </c>
      <c r="O222" s="38">
        <f t="shared" si="53"/>
        <v>0.1981470588235294</v>
      </c>
      <c r="P222" s="33">
        <v>40109</v>
      </c>
      <c r="Q222" s="33">
        <v>271872</v>
      </c>
      <c r="R222" s="33">
        <v>271872</v>
      </c>
      <c r="S222" s="33">
        <v>28266</v>
      </c>
      <c r="T222" s="38">
        <f t="shared" si="54"/>
        <v>0.10396804378531073</v>
      </c>
      <c r="U222" s="38">
        <f t="shared" si="55"/>
        <v>-0.86516741878381409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107551000</v>
      </c>
      <c r="E223" s="33">
        <v>107551000</v>
      </c>
      <c r="F223" s="33">
        <v>0</v>
      </c>
      <c r="G223" s="38">
        <f t="shared" si="48"/>
        <v>0</v>
      </c>
      <c r="H223" s="33">
        <v>2885337</v>
      </c>
      <c r="I223" s="38">
        <f t="shared" si="49"/>
        <v>2.6827616665581911E-2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2885337</v>
      </c>
      <c r="O223" s="38">
        <f t="shared" si="53"/>
        <v>2.6827616665581911E-2</v>
      </c>
      <c r="P223" s="33">
        <v>2987253</v>
      </c>
      <c r="Q223" s="33">
        <v>34475000</v>
      </c>
      <c r="R223" s="33">
        <v>34475000</v>
      </c>
      <c r="S223" s="33">
        <v>0</v>
      </c>
      <c r="T223" s="38">
        <f t="shared" si="54"/>
        <v>0</v>
      </c>
      <c r="U223" s="38">
        <f t="shared" si="55"/>
        <v>-3.4116962975683673E-2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150982923</v>
      </c>
      <c r="E224" s="34">
        <f>SUM(E217:E223)</f>
        <v>150982923</v>
      </c>
      <c r="F224" s="34">
        <f>SUM(F217:F223)</f>
        <v>6568499</v>
      </c>
      <c r="G224" s="39">
        <f t="shared" si="48"/>
        <v>4.3504913466273269E-2</v>
      </c>
      <c r="H224" s="34">
        <f>SUM(H217:H223)</f>
        <v>9417303</v>
      </c>
      <c r="I224" s="39">
        <f t="shared" si="49"/>
        <v>6.2373298998854326E-2</v>
      </c>
      <c r="J224" s="34">
        <f>SUM(J217:J223)</f>
        <v>0</v>
      </c>
      <c r="K224" s="39">
        <f t="shared" si="50"/>
        <v>0</v>
      </c>
      <c r="L224" s="34">
        <f>SUM(L217:L223)</f>
        <v>0</v>
      </c>
      <c r="M224" s="39">
        <f t="shared" si="51"/>
        <v>0</v>
      </c>
      <c r="N224" s="34">
        <f t="shared" si="52"/>
        <v>15985802</v>
      </c>
      <c r="O224" s="39">
        <f t="shared" si="53"/>
        <v>0.1058782124651276</v>
      </c>
      <c r="P224" s="34">
        <f>SUM(P217:P223)</f>
        <v>18577980</v>
      </c>
      <c r="Q224" s="34">
        <f>SUM(Q217:Q223)</f>
        <v>74838799</v>
      </c>
      <c r="R224" s="34">
        <f>SUM(R217:R223)</f>
        <v>74838799</v>
      </c>
      <c r="S224" s="34">
        <f>SUM(S217:S223)</f>
        <v>9330628</v>
      </c>
      <c r="T224" s="39">
        <f t="shared" si="54"/>
        <v>0.12467634602206805</v>
      </c>
      <c r="U224" s="39">
        <f t="shared" si="55"/>
        <v>-0.49309327494162447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7162650</v>
      </c>
      <c r="E225" s="33">
        <v>7162650</v>
      </c>
      <c r="F225" s="33">
        <v>598918</v>
      </c>
      <c r="G225" s="38">
        <f t="shared" si="48"/>
        <v>8.3616817797882062E-2</v>
      </c>
      <c r="H225" s="33">
        <v>488684</v>
      </c>
      <c r="I225" s="38">
        <f t="shared" si="49"/>
        <v>6.8226703803759781E-2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1087602</v>
      </c>
      <c r="O225" s="38">
        <f t="shared" si="53"/>
        <v>0.15184352160164186</v>
      </c>
      <c r="P225" s="33">
        <v>970045</v>
      </c>
      <c r="Q225" s="33">
        <v>4077420</v>
      </c>
      <c r="R225" s="33">
        <v>4077420</v>
      </c>
      <c r="S225" s="33">
        <v>607759</v>
      </c>
      <c r="T225" s="38">
        <f t="shared" si="54"/>
        <v>0.14905479445335532</v>
      </c>
      <c r="U225" s="38">
        <f t="shared" si="55"/>
        <v>-0.4962254328407445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10441408</v>
      </c>
      <c r="E226" s="33">
        <v>10441408</v>
      </c>
      <c r="F226" s="33">
        <v>2089942</v>
      </c>
      <c r="G226" s="38">
        <f t="shared" si="48"/>
        <v>0.20015902069912411</v>
      </c>
      <c r="H226" s="33">
        <v>2261849</v>
      </c>
      <c r="I226" s="38">
        <f t="shared" si="49"/>
        <v>0.21662298801081234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4351791</v>
      </c>
      <c r="O226" s="38">
        <f t="shared" si="53"/>
        <v>0.41678200870993642</v>
      </c>
      <c r="P226" s="33">
        <v>4152611</v>
      </c>
      <c r="Q226" s="33">
        <v>10897457</v>
      </c>
      <c r="R226" s="33">
        <v>10897457</v>
      </c>
      <c r="S226" s="33">
        <v>2229457</v>
      </c>
      <c r="T226" s="38">
        <f t="shared" si="54"/>
        <v>0.20458506970938264</v>
      </c>
      <c r="U226" s="38">
        <f t="shared" si="55"/>
        <v>-0.45531883434301934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69524747</v>
      </c>
      <c r="E227" s="33">
        <v>69524747</v>
      </c>
      <c r="F227" s="33">
        <v>14212</v>
      </c>
      <c r="G227" s="38">
        <f t="shared" si="48"/>
        <v>2.0441642168075779E-4</v>
      </c>
      <c r="H227" s="33">
        <v>16235</v>
      </c>
      <c r="I227" s="38">
        <f t="shared" si="49"/>
        <v>2.335139745276599E-4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30447</v>
      </c>
      <c r="O227" s="38">
        <f t="shared" si="53"/>
        <v>4.3793039620841769E-4</v>
      </c>
      <c r="P227" s="33">
        <v>4573453</v>
      </c>
      <c r="Q227" s="33">
        <v>3693598</v>
      </c>
      <c r="R227" s="33">
        <v>3693598</v>
      </c>
      <c r="S227" s="33">
        <v>4515486</v>
      </c>
      <c r="T227" s="38">
        <f t="shared" si="54"/>
        <v>1.2225169062794599</v>
      </c>
      <c r="U227" s="38">
        <f t="shared" si="55"/>
        <v>-0.99645016577190149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14307704</v>
      </c>
      <c r="E228" s="33">
        <v>14307704</v>
      </c>
      <c r="F228" s="33">
        <v>5935441</v>
      </c>
      <c r="G228" s="38">
        <f t="shared" si="48"/>
        <v>0.41484231152671314</v>
      </c>
      <c r="H228" s="33">
        <v>5174360</v>
      </c>
      <c r="I228" s="38">
        <f t="shared" si="49"/>
        <v>0.3616485216635737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11109801</v>
      </c>
      <c r="O228" s="38">
        <f t="shared" si="53"/>
        <v>0.77649083319028689</v>
      </c>
      <c r="P228" s="33">
        <v>15713095</v>
      </c>
      <c r="Q228" s="33">
        <v>11169431</v>
      </c>
      <c r="R228" s="33">
        <v>11169431</v>
      </c>
      <c r="S228" s="33">
        <v>8461157</v>
      </c>
      <c r="T228" s="38">
        <f t="shared" si="54"/>
        <v>0.75752802448038759</v>
      </c>
      <c r="U228" s="38">
        <f t="shared" si="55"/>
        <v>-0.67069759331309331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101436509</v>
      </c>
      <c r="E230" s="34">
        <f>SUM(E225:E229)</f>
        <v>101436509</v>
      </c>
      <c r="F230" s="34">
        <f>SUM(F225:F229)</f>
        <v>8638513</v>
      </c>
      <c r="G230" s="39">
        <f t="shared" si="48"/>
        <v>8.516177345969192E-2</v>
      </c>
      <c r="H230" s="34">
        <f>SUM(H225:H229)</f>
        <v>7941128</v>
      </c>
      <c r="I230" s="39">
        <f t="shared" si="49"/>
        <v>7.8286684728079509E-2</v>
      </c>
      <c r="J230" s="34">
        <f>SUM(J225:J229)</f>
        <v>0</v>
      </c>
      <c r="K230" s="39">
        <f t="shared" si="50"/>
        <v>0</v>
      </c>
      <c r="L230" s="34">
        <f>SUM(L225:L229)</f>
        <v>0</v>
      </c>
      <c r="M230" s="39">
        <f t="shared" si="51"/>
        <v>0</v>
      </c>
      <c r="N230" s="34">
        <f t="shared" si="52"/>
        <v>16579641</v>
      </c>
      <c r="O230" s="39">
        <f t="shared" si="53"/>
        <v>0.16344845818777143</v>
      </c>
      <c r="P230" s="34">
        <f>SUM(P225:P229)</f>
        <v>25409204</v>
      </c>
      <c r="Q230" s="34">
        <f>SUM(Q225:Q229)</f>
        <v>29837906</v>
      </c>
      <c r="R230" s="34">
        <f>SUM(R225:R229)</f>
        <v>29837906</v>
      </c>
      <c r="S230" s="34">
        <f>SUM(S225:S229)</f>
        <v>15813859</v>
      </c>
      <c r="T230" s="39">
        <f t="shared" si="54"/>
        <v>0.52999225213726464</v>
      </c>
      <c r="U230" s="39">
        <f t="shared" si="55"/>
        <v>-0.68747041426405953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270106563</v>
      </c>
      <c r="E231" s="34">
        <f>SUM(E208:E215,E217:E223,E225:E229)</f>
        <v>270106563</v>
      </c>
      <c r="F231" s="34">
        <f>SUM(F208:F215,F217:F223,F225:F229)</f>
        <v>17827625</v>
      </c>
      <c r="G231" s="39">
        <f t="shared" si="48"/>
        <v>6.6002191142612104E-2</v>
      </c>
      <c r="H231" s="34">
        <f>SUM(H208:H215,H217:H223,H225:H229)</f>
        <v>21458471</v>
      </c>
      <c r="I231" s="39">
        <f t="shared" si="49"/>
        <v>7.9444463554186204E-2</v>
      </c>
      <c r="J231" s="34">
        <f>SUM(J208:J215,J217:J223,J225:J229)</f>
        <v>0</v>
      </c>
      <c r="K231" s="39">
        <f t="shared" si="50"/>
        <v>0</v>
      </c>
      <c r="L231" s="34">
        <f>SUM(L208:L215,L217:L223,L225:L229)</f>
        <v>0</v>
      </c>
      <c r="M231" s="39">
        <f t="shared" si="51"/>
        <v>0</v>
      </c>
      <c r="N231" s="34">
        <f t="shared" si="52"/>
        <v>39286096</v>
      </c>
      <c r="O231" s="39">
        <f t="shared" si="53"/>
        <v>0.14544665469679832</v>
      </c>
      <c r="P231" s="34">
        <f>SUM(P208:P215,P217:P223,P225:P229)</f>
        <v>50328885</v>
      </c>
      <c r="Q231" s="34">
        <f>SUM(Q208:Q215,Q217:Q223,Q225:Q229)</f>
        <v>125192176</v>
      </c>
      <c r="R231" s="34">
        <f>SUM(R208:R215,R217:R223,R225:R229)</f>
        <v>125192176</v>
      </c>
      <c r="S231" s="34">
        <f>SUM(S208:S215,S217:S223,S225:S229)</f>
        <v>29051538</v>
      </c>
      <c r="T231" s="39">
        <f t="shared" si="54"/>
        <v>0.23205553995642667</v>
      </c>
      <c r="U231" s="39">
        <f t="shared" si="55"/>
        <v>-0.5736350805307926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6075800</v>
      </c>
      <c r="E234" s="33">
        <v>6075800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</f>
        <v>0</v>
      </c>
      <c r="O234" s="38">
        <f t="shared" ref="O234:O260" si="61">IF(($D234     =0),0,($N234     /$D234     ))</f>
        <v>0</v>
      </c>
      <c r="P234" s="33">
        <v>20092445</v>
      </c>
      <c r="Q234" s="33">
        <v>0</v>
      </c>
      <c r="R234" s="33">
        <v>0</v>
      </c>
      <c r="S234" s="33">
        <v>15055832</v>
      </c>
      <c r="T234" s="38">
        <f t="shared" ref="T234:T260" si="62">IF(($Q234     =0),0,($S234     /$Q234     ))</f>
        <v>0</v>
      </c>
      <c r="U234" s="38">
        <f t="shared" ref="U234:U260" si="63">IF(($P234     =0),0,(($H234     /$P234     )-1))</f>
        <v>-1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19689755</v>
      </c>
      <c r="E235" s="33">
        <v>19689755</v>
      </c>
      <c r="F235" s="33">
        <v>1197416</v>
      </c>
      <c r="G235" s="38">
        <f t="shared" si="56"/>
        <v>6.0814164523631704E-2</v>
      </c>
      <c r="H235" s="33">
        <v>1239700</v>
      </c>
      <c r="I235" s="38">
        <f t="shared" si="57"/>
        <v>6.2961677278361258E-2</v>
      </c>
      <c r="J235" s="33">
        <v>0</v>
      </c>
      <c r="K235" s="38">
        <f t="shared" si="58"/>
        <v>0</v>
      </c>
      <c r="L235" s="33">
        <v>0</v>
      </c>
      <c r="M235" s="38">
        <f t="shared" si="59"/>
        <v>0</v>
      </c>
      <c r="N235" s="33">
        <f t="shared" si="60"/>
        <v>2437116</v>
      </c>
      <c r="O235" s="38">
        <f t="shared" si="61"/>
        <v>0.12377584180199297</v>
      </c>
      <c r="P235" s="33">
        <v>3206344</v>
      </c>
      <c r="Q235" s="33">
        <v>17348145</v>
      </c>
      <c r="R235" s="33">
        <v>17348145</v>
      </c>
      <c r="S235" s="33">
        <v>1841889</v>
      </c>
      <c r="T235" s="38">
        <f t="shared" si="62"/>
        <v>0.10617210082115408</v>
      </c>
      <c r="U235" s="38">
        <f t="shared" si="63"/>
        <v>-0.61336026327805127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30908889</v>
      </c>
      <c r="E236" s="33">
        <v>30908889</v>
      </c>
      <c r="F236" s="33">
        <v>3258765</v>
      </c>
      <c r="G236" s="38">
        <f t="shared" si="56"/>
        <v>0.10543132106754144</v>
      </c>
      <c r="H236" s="33">
        <v>956787</v>
      </c>
      <c r="I236" s="38">
        <f t="shared" si="57"/>
        <v>3.0955075738891811E-2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4215552</v>
      </c>
      <c r="O236" s="38">
        <f t="shared" si="61"/>
        <v>0.13638639680643325</v>
      </c>
      <c r="P236" s="33">
        <v>6946995</v>
      </c>
      <c r="Q236" s="33">
        <v>37331940</v>
      </c>
      <c r="R236" s="33">
        <v>37331940</v>
      </c>
      <c r="S236" s="33">
        <v>4944300</v>
      </c>
      <c r="T236" s="38">
        <f t="shared" si="62"/>
        <v>0.13244155005070726</v>
      </c>
      <c r="U236" s="38">
        <f t="shared" si="63"/>
        <v>-0.8622732562784341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205530</v>
      </c>
      <c r="E237" s="33">
        <v>205530</v>
      </c>
      <c r="F237" s="33">
        <v>5995</v>
      </c>
      <c r="G237" s="38">
        <f t="shared" si="56"/>
        <v>2.9168491217827081E-2</v>
      </c>
      <c r="H237" s="33">
        <v>1212</v>
      </c>
      <c r="I237" s="38">
        <f t="shared" si="57"/>
        <v>5.8969493504597865E-3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7207</v>
      </c>
      <c r="O237" s="38">
        <f t="shared" si="61"/>
        <v>3.5065440568286865E-2</v>
      </c>
      <c r="P237" s="33">
        <v>9267948</v>
      </c>
      <c r="Q237" s="33">
        <v>197815</v>
      </c>
      <c r="R237" s="33">
        <v>197815</v>
      </c>
      <c r="S237" s="33">
        <v>8975402</v>
      </c>
      <c r="T237" s="38">
        <f t="shared" si="62"/>
        <v>45.372706822030686</v>
      </c>
      <c r="U237" s="38">
        <f t="shared" si="63"/>
        <v>-0.99986922671555778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5101106</v>
      </c>
      <c r="E238" s="33">
        <v>5101106</v>
      </c>
      <c r="F238" s="33">
        <v>34769</v>
      </c>
      <c r="G238" s="38">
        <f t="shared" si="56"/>
        <v>6.8159728498094338E-3</v>
      </c>
      <c r="H238" s="33">
        <v>13594</v>
      </c>
      <c r="I238" s="38">
        <f t="shared" si="57"/>
        <v>2.664912275886837E-3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48363</v>
      </c>
      <c r="O238" s="38">
        <f t="shared" si="61"/>
        <v>9.4808851256962708E-3</v>
      </c>
      <c r="P238" s="33">
        <v>43555</v>
      </c>
      <c r="Q238" s="33">
        <v>4278767</v>
      </c>
      <c r="R238" s="33">
        <v>4278767</v>
      </c>
      <c r="S238" s="33">
        <v>24514</v>
      </c>
      <c r="T238" s="38">
        <f t="shared" si="62"/>
        <v>5.7292205908851777E-3</v>
      </c>
      <c r="U238" s="38">
        <f t="shared" si="63"/>
        <v>-0.68788887613362415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61981080</v>
      </c>
      <c r="E240" s="34">
        <f>SUM(E234:E239)</f>
        <v>61981080</v>
      </c>
      <c r="F240" s="34">
        <f>SUM(F234:F239)</f>
        <v>4496945</v>
      </c>
      <c r="G240" s="39">
        <f t="shared" si="56"/>
        <v>7.255351149092594E-2</v>
      </c>
      <c r="H240" s="34">
        <f>SUM(H234:H239)</f>
        <v>2211293</v>
      </c>
      <c r="I240" s="39">
        <f t="shared" si="57"/>
        <v>3.567690333888987E-2</v>
      </c>
      <c r="J240" s="34">
        <f>SUM(J234:J239)</f>
        <v>0</v>
      </c>
      <c r="K240" s="39">
        <f t="shared" si="58"/>
        <v>0</v>
      </c>
      <c r="L240" s="34">
        <f>SUM(L234:L239)</f>
        <v>0</v>
      </c>
      <c r="M240" s="39">
        <f t="shared" si="59"/>
        <v>0</v>
      </c>
      <c r="N240" s="34">
        <f t="shared" si="60"/>
        <v>6708238</v>
      </c>
      <c r="O240" s="39">
        <f t="shared" si="61"/>
        <v>0.10823041482981581</v>
      </c>
      <c r="P240" s="34">
        <f>SUM(P234:P239)</f>
        <v>39557287</v>
      </c>
      <c r="Q240" s="34">
        <f>SUM(Q234:Q239)</f>
        <v>59156667</v>
      </c>
      <c r="R240" s="34">
        <f>SUM(R234:R239)</f>
        <v>59156667</v>
      </c>
      <c r="S240" s="34">
        <f>SUM(S234:S239)</f>
        <v>30841937</v>
      </c>
      <c r="T240" s="39">
        <f t="shared" si="62"/>
        <v>0.52136028894258024</v>
      </c>
      <c r="U240" s="39">
        <f t="shared" si="63"/>
        <v>-0.94409897220706773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32897206</v>
      </c>
      <c r="E241" s="33">
        <v>32897206</v>
      </c>
      <c r="F241" s="33">
        <v>10587640</v>
      </c>
      <c r="G241" s="38">
        <f t="shared" si="56"/>
        <v>0.32184009790983464</v>
      </c>
      <c r="H241" s="33">
        <v>9152322</v>
      </c>
      <c r="I241" s="38">
        <f t="shared" si="57"/>
        <v>0.27820970571178599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19739962</v>
      </c>
      <c r="O241" s="38">
        <f t="shared" si="61"/>
        <v>0.60004980362162064</v>
      </c>
      <c r="P241" s="33">
        <v>39351095</v>
      </c>
      <c r="Q241" s="33">
        <v>33452099</v>
      </c>
      <c r="R241" s="33">
        <v>33452099</v>
      </c>
      <c r="S241" s="33">
        <v>21284546</v>
      </c>
      <c r="T241" s="38">
        <f t="shared" si="62"/>
        <v>0.63626937131807482</v>
      </c>
      <c r="U241" s="38">
        <f t="shared" si="63"/>
        <v>-0.76741887360440675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7115184</v>
      </c>
      <c r="E243" s="33">
        <v>7115184</v>
      </c>
      <c r="F243" s="33">
        <v>264575</v>
      </c>
      <c r="G243" s="38">
        <f t="shared" si="56"/>
        <v>3.7184561917161948E-2</v>
      </c>
      <c r="H243" s="33">
        <v>179146</v>
      </c>
      <c r="I243" s="38">
        <f t="shared" si="57"/>
        <v>2.5177985558771213E-2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443721</v>
      </c>
      <c r="O243" s="38">
        <f t="shared" si="61"/>
        <v>6.2362547475933158E-2</v>
      </c>
      <c r="P243" s="33">
        <v>507502</v>
      </c>
      <c r="Q243" s="33">
        <v>8220288</v>
      </c>
      <c r="R243" s="33">
        <v>8220288</v>
      </c>
      <c r="S243" s="33">
        <v>216263</v>
      </c>
      <c r="T243" s="38">
        <f t="shared" si="62"/>
        <v>2.6308445640833997E-2</v>
      </c>
      <c r="U243" s="38">
        <f t="shared" si="63"/>
        <v>-0.64700434678089946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2375445</v>
      </c>
      <c r="E244" s="33">
        <v>2375445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1655758</v>
      </c>
      <c r="R244" s="33">
        <v>1655758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42960558</v>
      </c>
      <c r="E245" s="33">
        <v>42960558</v>
      </c>
      <c r="F245" s="33">
        <v>6036144</v>
      </c>
      <c r="G245" s="38">
        <f t="shared" si="56"/>
        <v>0.14050432026511386</v>
      </c>
      <c r="H245" s="33">
        <v>5056148</v>
      </c>
      <c r="I245" s="38">
        <f t="shared" si="57"/>
        <v>0.11769279160666396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11092292</v>
      </c>
      <c r="O245" s="38">
        <f t="shared" si="61"/>
        <v>0.25819711187177785</v>
      </c>
      <c r="P245" s="33">
        <v>111327</v>
      </c>
      <c r="Q245" s="33">
        <v>49990345</v>
      </c>
      <c r="R245" s="33">
        <v>49990345</v>
      </c>
      <c r="S245" s="33">
        <v>38765</v>
      </c>
      <c r="T245" s="38">
        <f t="shared" si="62"/>
        <v>7.7544973934466741E-4</v>
      </c>
      <c r="U245" s="38">
        <f t="shared" si="63"/>
        <v>44.41708660073477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2140000</v>
      </c>
      <c r="E246" s="33">
        <v>2140000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1991552</v>
      </c>
      <c r="Q246" s="33">
        <v>1139000</v>
      </c>
      <c r="R246" s="33">
        <v>1139000</v>
      </c>
      <c r="S246" s="33">
        <v>580364</v>
      </c>
      <c r="T246" s="38">
        <f t="shared" si="62"/>
        <v>0.50953819139596135</v>
      </c>
      <c r="U246" s="38">
        <f t="shared" si="63"/>
        <v>-1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87488393</v>
      </c>
      <c r="E247" s="34">
        <f>SUM(E241:E246)</f>
        <v>87488393</v>
      </c>
      <c r="F247" s="34">
        <f>SUM(F241:F246)</f>
        <v>16888359</v>
      </c>
      <c r="G247" s="39">
        <f t="shared" si="56"/>
        <v>0.19303542356755826</v>
      </c>
      <c r="H247" s="34">
        <f>SUM(H241:H246)</f>
        <v>14387616</v>
      </c>
      <c r="I247" s="39">
        <f t="shared" si="57"/>
        <v>0.16445171189737134</v>
      </c>
      <c r="J247" s="34">
        <f>SUM(J241:J246)</f>
        <v>0</v>
      </c>
      <c r="K247" s="39">
        <f t="shared" si="58"/>
        <v>0</v>
      </c>
      <c r="L247" s="34">
        <f>SUM(L241:L246)</f>
        <v>0</v>
      </c>
      <c r="M247" s="39">
        <f t="shared" si="59"/>
        <v>0</v>
      </c>
      <c r="N247" s="34">
        <f t="shared" si="60"/>
        <v>31275975</v>
      </c>
      <c r="O247" s="39">
        <f t="shared" si="61"/>
        <v>0.35748713546492961</v>
      </c>
      <c r="P247" s="34">
        <f>SUM(P241:P246)</f>
        <v>41961476</v>
      </c>
      <c r="Q247" s="34">
        <f>SUM(Q241:Q246)</f>
        <v>94457490</v>
      </c>
      <c r="R247" s="34">
        <f>SUM(R241:R246)</f>
        <v>94457490</v>
      </c>
      <c r="S247" s="34">
        <f>SUM(S241:S246)</f>
        <v>22119938</v>
      </c>
      <c r="T247" s="39">
        <f t="shared" si="62"/>
        <v>0.23417876126075338</v>
      </c>
      <c r="U247" s="39">
        <f t="shared" si="63"/>
        <v>-0.65712321463620582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439929</v>
      </c>
      <c r="E248" s="33">
        <v>439929</v>
      </c>
      <c r="F248" s="33">
        <v>90196</v>
      </c>
      <c r="G248" s="38">
        <f t="shared" si="56"/>
        <v>0.20502399250788195</v>
      </c>
      <c r="H248" s="33">
        <v>68398</v>
      </c>
      <c r="I248" s="38">
        <f t="shared" si="57"/>
        <v>0.15547508802556775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158594</v>
      </c>
      <c r="O248" s="38">
        <f t="shared" si="61"/>
        <v>0.3604990805334497</v>
      </c>
      <c r="P248" s="33">
        <v>219850</v>
      </c>
      <c r="Q248" s="33">
        <v>445221</v>
      </c>
      <c r="R248" s="33">
        <v>445221</v>
      </c>
      <c r="S248" s="33">
        <v>189960</v>
      </c>
      <c r="T248" s="38">
        <f t="shared" si="62"/>
        <v>0.42666451043414394</v>
      </c>
      <c r="U248" s="38">
        <f t="shared" si="63"/>
        <v>-0.68888787809870367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1747939</v>
      </c>
      <c r="E249" s="33">
        <v>1747939</v>
      </c>
      <c r="F249" s="33">
        <v>4388</v>
      </c>
      <c r="G249" s="38">
        <f t="shared" si="56"/>
        <v>2.5103850878091284E-3</v>
      </c>
      <c r="H249" s="33">
        <v>5645</v>
      </c>
      <c r="I249" s="38">
        <f t="shared" si="57"/>
        <v>3.2295177348866293E-3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10033</v>
      </c>
      <c r="O249" s="38">
        <f t="shared" si="61"/>
        <v>5.7399028226957577E-3</v>
      </c>
      <c r="P249" s="33">
        <v>0</v>
      </c>
      <c r="Q249" s="33">
        <v>1371258</v>
      </c>
      <c r="R249" s="33">
        <v>1371258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2837221</v>
      </c>
      <c r="E250" s="33">
        <v>2837221</v>
      </c>
      <c r="F250" s="33">
        <v>11055</v>
      </c>
      <c r="G250" s="38">
        <f t="shared" si="56"/>
        <v>3.8964183614882309E-3</v>
      </c>
      <c r="H250" s="33">
        <v>17456</v>
      </c>
      <c r="I250" s="38">
        <f t="shared" si="57"/>
        <v>6.1524992237122168E-3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28511</v>
      </c>
      <c r="O250" s="38">
        <f t="shared" si="61"/>
        <v>1.0048917585200448E-2</v>
      </c>
      <c r="P250" s="33">
        <v>28099</v>
      </c>
      <c r="Q250" s="33">
        <v>2545050</v>
      </c>
      <c r="R250" s="33">
        <v>2545050</v>
      </c>
      <c r="S250" s="33">
        <v>14404</v>
      </c>
      <c r="T250" s="38">
        <f t="shared" si="62"/>
        <v>5.6596137600440069E-3</v>
      </c>
      <c r="U250" s="38">
        <f t="shared" si="63"/>
        <v>-0.37876792768425926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18526396</v>
      </c>
      <c r="E252" s="33">
        <v>18526396</v>
      </c>
      <c r="F252" s="33">
        <v>0</v>
      </c>
      <c r="G252" s="38">
        <f t="shared" si="56"/>
        <v>0</v>
      </c>
      <c r="H252" s="33">
        <v>16946096</v>
      </c>
      <c r="I252" s="38">
        <f t="shared" si="57"/>
        <v>0.91470008521894919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16946096</v>
      </c>
      <c r="O252" s="38">
        <f t="shared" si="61"/>
        <v>0.91470008521894919</v>
      </c>
      <c r="P252" s="33">
        <v>10001340</v>
      </c>
      <c r="Q252" s="33">
        <v>20874675</v>
      </c>
      <c r="R252" s="33">
        <v>20874675</v>
      </c>
      <c r="S252" s="33">
        <v>0</v>
      </c>
      <c r="T252" s="38">
        <f t="shared" si="62"/>
        <v>0</v>
      </c>
      <c r="U252" s="38">
        <f t="shared" si="63"/>
        <v>0.69438255273793303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44219551</v>
      </c>
      <c r="E253" s="33">
        <v>44219551</v>
      </c>
      <c r="F253" s="33">
        <v>20738693</v>
      </c>
      <c r="G253" s="38">
        <f t="shared" si="56"/>
        <v>0.46899374894150325</v>
      </c>
      <c r="H253" s="33">
        <v>11852152</v>
      </c>
      <c r="I253" s="38">
        <f t="shared" si="57"/>
        <v>0.26802967764191005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32590845</v>
      </c>
      <c r="O253" s="38">
        <f t="shared" si="61"/>
        <v>0.73702342658341324</v>
      </c>
      <c r="P253" s="33">
        <v>24121235</v>
      </c>
      <c r="Q253" s="33">
        <v>33250783</v>
      </c>
      <c r="R253" s="33">
        <v>33250783</v>
      </c>
      <c r="S253" s="33">
        <v>5469230</v>
      </c>
      <c r="T253" s="38">
        <f t="shared" si="62"/>
        <v>0.16448424688224636</v>
      </c>
      <c r="U253" s="38">
        <f t="shared" si="63"/>
        <v>-0.50864240574746689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67771036</v>
      </c>
      <c r="E254" s="34">
        <f>SUM(E248:E253)</f>
        <v>67771036</v>
      </c>
      <c r="F254" s="34">
        <f>SUM(F248:F253)</f>
        <v>20844332</v>
      </c>
      <c r="G254" s="39">
        <f t="shared" si="56"/>
        <v>0.30756991821697988</v>
      </c>
      <c r="H254" s="34">
        <f>SUM(H248:H253)</f>
        <v>28889747</v>
      </c>
      <c r="I254" s="39">
        <f t="shared" si="57"/>
        <v>0.42628457088954641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49734079</v>
      </c>
      <c r="O254" s="39">
        <f t="shared" si="61"/>
        <v>0.73385448910652629</v>
      </c>
      <c r="P254" s="34">
        <f>SUM(P248:P253)</f>
        <v>34370524</v>
      </c>
      <c r="Q254" s="34">
        <f>SUM(Q248:Q253)</f>
        <v>58486987</v>
      </c>
      <c r="R254" s="34">
        <f>SUM(R248:R253)</f>
        <v>58486987</v>
      </c>
      <c r="S254" s="34">
        <f>SUM(S248:S253)</f>
        <v>5673594</v>
      </c>
      <c r="T254" s="39">
        <f t="shared" si="62"/>
        <v>9.7006091286596791E-2</v>
      </c>
      <c r="U254" s="39">
        <f t="shared" si="63"/>
        <v>-0.15946154908781718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10490883</v>
      </c>
      <c r="E255" s="33">
        <v>10490883</v>
      </c>
      <c r="F255" s="33">
        <v>2068487</v>
      </c>
      <c r="G255" s="38">
        <f t="shared" si="56"/>
        <v>0.19716996176584944</v>
      </c>
      <c r="H255" s="33">
        <v>1429769</v>
      </c>
      <c r="I255" s="38">
        <f t="shared" si="57"/>
        <v>0.13628681208245291</v>
      </c>
      <c r="J255" s="33">
        <v>0</v>
      </c>
      <c r="K255" s="38">
        <f t="shared" si="58"/>
        <v>0</v>
      </c>
      <c r="L255" s="33">
        <v>0</v>
      </c>
      <c r="M255" s="38">
        <f t="shared" si="59"/>
        <v>0</v>
      </c>
      <c r="N255" s="33">
        <f t="shared" si="60"/>
        <v>3498256</v>
      </c>
      <c r="O255" s="38">
        <f t="shared" si="61"/>
        <v>0.33345677384830236</v>
      </c>
      <c r="P255" s="33">
        <v>2361075</v>
      </c>
      <c r="Q255" s="33">
        <v>8796593</v>
      </c>
      <c r="R255" s="33">
        <v>8796593</v>
      </c>
      <c r="S255" s="33">
        <v>1309678</v>
      </c>
      <c r="T255" s="38">
        <f t="shared" si="62"/>
        <v>0.14888468751481398</v>
      </c>
      <c r="U255" s="38">
        <f t="shared" si="63"/>
        <v>-0.39444151498787627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1139950</v>
      </c>
      <c r="E256" s="33">
        <v>1139950</v>
      </c>
      <c r="F256" s="33">
        <v>57251</v>
      </c>
      <c r="G256" s="38">
        <f t="shared" si="56"/>
        <v>5.0222378174481337E-2</v>
      </c>
      <c r="H256" s="33">
        <v>39495</v>
      </c>
      <c r="I256" s="38">
        <f t="shared" si="57"/>
        <v>3.4646256414755036E-2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96746</v>
      </c>
      <c r="O256" s="38">
        <f t="shared" si="61"/>
        <v>8.4868634589236366E-2</v>
      </c>
      <c r="P256" s="33">
        <v>16366804</v>
      </c>
      <c r="Q256" s="33">
        <v>28042000</v>
      </c>
      <c r="R256" s="33">
        <v>28042000</v>
      </c>
      <c r="S256" s="33">
        <v>14279304</v>
      </c>
      <c r="T256" s="38">
        <f t="shared" si="62"/>
        <v>0.50921132586834039</v>
      </c>
      <c r="U256" s="38">
        <f t="shared" si="63"/>
        <v>-0.99758688379233962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4085890</v>
      </c>
      <c r="E257" s="33">
        <v>4085890</v>
      </c>
      <c r="F257" s="33">
        <v>2007082</v>
      </c>
      <c r="G257" s="38">
        <f t="shared" si="56"/>
        <v>0.49122272014175616</v>
      </c>
      <c r="H257" s="33">
        <v>1487019</v>
      </c>
      <c r="I257" s="38">
        <f t="shared" si="57"/>
        <v>0.36394004733362867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3494101</v>
      </c>
      <c r="O257" s="38">
        <f t="shared" si="61"/>
        <v>0.85516276747538478</v>
      </c>
      <c r="P257" s="33">
        <v>2054533</v>
      </c>
      <c r="Q257" s="33">
        <v>7569740</v>
      </c>
      <c r="R257" s="33">
        <v>7569740</v>
      </c>
      <c r="S257" s="33">
        <v>1347736</v>
      </c>
      <c r="T257" s="38">
        <f t="shared" si="62"/>
        <v>0.17804257477799765</v>
      </c>
      <c r="U257" s="38">
        <f t="shared" si="63"/>
        <v>-0.27622530278170265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4636000</v>
      </c>
      <c r="E258" s="33">
        <v>4636000</v>
      </c>
      <c r="F258" s="33">
        <v>0</v>
      </c>
      <c r="G258" s="38">
        <f t="shared" si="56"/>
        <v>0</v>
      </c>
      <c r="H258" s="33">
        <v>2639589</v>
      </c>
      <c r="I258" s="38">
        <f t="shared" si="57"/>
        <v>0.56936777394305438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2639589</v>
      </c>
      <c r="O258" s="38">
        <f t="shared" si="61"/>
        <v>0.56936777394305438</v>
      </c>
      <c r="P258" s="33">
        <v>0</v>
      </c>
      <c r="Q258" s="33">
        <v>4868000</v>
      </c>
      <c r="R258" s="33">
        <v>4868000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20352723</v>
      </c>
      <c r="E259" s="34">
        <f>SUM(E255:E258)</f>
        <v>20352723</v>
      </c>
      <c r="F259" s="34">
        <f>SUM(F255:F258)</f>
        <v>4132820</v>
      </c>
      <c r="G259" s="39">
        <f t="shared" si="56"/>
        <v>0.20305980678850688</v>
      </c>
      <c r="H259" s="34">
        <f>SUM(H255:H258)</f>
        <v>5595872</v>
      </c>
      <c r="I259" s="39">
        <f t="shared" si="57"/>
        <v>0.27494463517240419</v>
      </c>
      <c r="J259" s="34">
        <f>SUM(J255:J258)</f>
        <v>0</v>
      </c>
      <c r="K259" s="39">
        <f t="shared" si="58"/>
        <v>0</v>
      </c>
      <c r="L259" s="34">
        <f>SUM(L255:L258)</f>
        <v>0</v>
      </c>
      <c r="M259" s="39">
        <f t="shared" si="59"/>
        <v>0</v>
      </c>
      <c r="N259" s="34">
        <f t="shared" si="60"/>
        <v>9728692</v>
      </c>
      <c r="O259" s="39">
        <f t="shared" si="61"/>
        <v>0.47800444196091108</v>
      </c>
      <c r="P259" s="34">
        <f>SUM(P255:P258)</f>
        <v>20782412</v>
      </c>
      <c r="Q259" s="34">
        <f>SUM(Q255:Q258)</f>
        <v>49276333</v>
      </c>
      <c r="R259" s="34">
        <f>SUM(R255:R258)</f>
        <v>49276333</v>
      </c>
      <c r="S259" s="34">
        <f>SUM(S255:S258)</f>
        <v>16936718</v>
      </c>
      <c r="T259" s="39">
        <f t="shared" si="62"/>
        <v>0.34370897688348684</v>
      </c>
      <c r="U259" s="39">
        <f t="shared" si="63"/>
        <v>-0.73074001227576479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237593232</v>
      </c>
      <c r="E260" s="34">
        <f>SUM(E234:E239,E241:E246,E248:E253,E255:E258)</f>
        <v>237593232</v>
      </c>
      <c r="F260" s="34">
        <f>SUM(F234:F239,F241:F246,F248:F253,F255:F258)</f>
        <v>46362456</v>
      </c>
      <c r="G260" s="39">
        <f t="shared" si="56"/>
        <v>0.19513374017320492</v>
      </c>
      <c r="H260" s="34">
        <f>SUM(H234:H239,H241:H246,H248:H253,H255:H258)</f>
        <v>51084528</v>
      </c>
      <c r="I260" s="39">
        <f t="shared" si="57"/>
        <v>0.21500834670240102</v>
      </c>
      <c r="J260" s="34">
        <f>SUM(J234:J239,J241:J246,J248:J253,J255:J258)</f>
        <v>0</v>
      </c>
      <c r="K260" s="39">
        <f t="shared" si="58"/>
        <v>0</v>
      </c>
      <c r="L260" s="34">
        <f>SUM(L234:L239,L241:L246,L248:L253,L255:L258)</f>
        <v>0</v>
      </c>
      <c r="M260" s="39">
        <f t="shared" si="59"/>
        <v>0</v>
      </c>
      <c r="N260" s="34">
        <f t="shared" si="60"/>
        <v>97446984</v>
      </c>
      <c r="O260" s="39">
        <f t="shared" si="61"/>
        <v>0.41014208687560594</v>
      </c>
      <c r="P260" s="34">
        <f>SUM(P234:P239,P241:P246,P248:P253,P255:P258)</f>
        <v>136671699</v>
      </c>
      <c r="Q260" s="34">
        <f>SUM(Q234:Q239,Q241:Q246,Q248:Q253,Q255:Q258)</f>
        <v>261377477</v>
      </c>
      <c r="R260" s="34">
        <f>SUM(R234:R239,R241:R246,R248:R253,R255:R258)</f>
        <v>261377477</v>
      </c>
      <c r="S260" s="34">
        <f>SUM(S234:S239,S241:S246,S248:S253,S255:S258)</f>
        <v>75572187</v>
      </c>
      <c r="T260" s="39">
        <f t="shared" si="62"/>
        <v>0.28913044791537262</v>
      </c>
      <c r="U260" s="39">
        <f t="shared" si="63"/>
        <v>-0.62622453387368804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7687037</v>
      </c>
      <c r="E263" s="33">
        <v>7687037</v>
      </c>
      <c r="F263" s="33">
        <v>700641</v>
      </c>
      <c r="G263" s="38">
        <f t="shared" ref="G263:G299" si="64">IF(($D263     =0),0,($F263     /$D263     ))</f>
        <v>9.1145782178490883E-2</v>
      </c>
      <c r="H263" s="33">
        <v>944149</v>
      </c>
      <c r="I263" s="38">
        <f t="shared" ref="I263:I299" si="65">IF(($D263     =0),0,($H263     /$D263     ))</f>
        <v>0.12282352745277536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</f>
        <v>1644790</v>
      </c>
      <c r="O263" s="38">
        <f t="shared" ref="O263:O299" si="69">IF(($D263     =0),0,($N263     /$D263     ))</f>
        <v>0.21396930963126626</v>
      </c>
      <c r="P263" s="33">
        <v>182388</v>
      </c>
      <c r="Q263" s="33">
        <v>2991400</v>
      </c>
      <c r="R263" s="33">
        <v>2991400</v>
      </c>
      <c r="S263" s="33">
        <v>16204</v>
      </c>
      <c r="T263" s="38">
        <f t="shared" ref="T263:T299" si="70">IF(($Q263     =0),0,($S263     /$Q263     ))</f>
        <v>5.4168616701210136E-3</v>
      </c>
      <c r="U263" s="38">
        <f t="shared" ref="U263:U299" si="71">IF(($P263     =0),0,(($H263     /$P263     )-1))</f>
        <v>4.1765960479856128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20855100</v>
      </c>
      <c r="E264" s="33">
        <v>20855100</v>
      </c>
      <c r="F264" s="33">
        <v>3442018</v>
      </c>
      <c r="G264" s="38">
        <f t="shared" si="64"/>
        <v>0.16504442558414967</v>
      </c>
      <c r="H264" s="33">
        <v>3748183</v>
      </c>
      <c r="I264" s="38">
        <f t="shared" si="65"/>
        <v>0.17972500731236005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7190201</v>
      </c>
      <c r="O264" s="38">
        <f t="shared" si="69"/>
        <v>0.34476943289650974</v>
      </c>
      <c r="P264" s="33">
        <v>8609207</v>
      </c>
      <c r="Q264" s="33">
        <v>16660980</v>
      </c>
      <c r="R264" s="33">
        <v>16660980</v>
      </c>
      <c r="S264" s="33">
        <v>4302145</v>
      </c>
      <c r="T264" s="38">
        <f t="shared" si="70"/>
        <v>0.25821680357337923</v>
      </c>
      <c r="U264" s="38">
        <f t="shared" si="71"/>
        <v>-0.56463086553732533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2142822</v>
      </c>
      <c r="E265" s="33">
        <v>2142822</v>
      </c>
      <c r="F265" s="33">
        <v>531268</v>
      </c>
      <c r="G265" s="38">
        <f t="shared" si="64"/>
        <v>0.24792913270444303</v>
      </c>
      <c r="H265" s="33">
        <v>460000</v>
      </c>
      <c r="I265" s="38">
        <f t="shared" si="65"/>
        <v>0.2146701872577377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991268</v>
      </c>
      <c r="O265" s="38">
        <f t="shared" si="69"/>
        <v>0.46259931996218073</v>
      </c>
      <c r="P265" s="33">
        <v>919242</v>
      </c>
      <c r="Q265" s="33">
        <v>1811455</v>
      </c>
      <c r="R265" s="33">
        <v>1811455</v>
      </c>
      <c r="S265" s="33">
        <v>375005</v>
      </c>
      <c r="T265" s="38">
        <f t="shared" si="70"/>
        <v>0.20701866731439644</v>
      </c>
      <c r="U265" s="38">
        <f t="shared" si="71"/>
        <v>-0.4995877037820291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20279608</v>
      </c>
      <c r="E266" s="33">
        <v>20279608</v>
      </c>
      <c r="F266" s="33">
        <v>5868896</v>
      </c>
      <c r="G266" s="38">
        <f t="shared" si="64"/>
        <v>0.28939888778915251</v>
      </c>
      <c r="H266" s="33">
        <v>4955054</v>
      </c>
      <c r="I266" s="38">
        <f t="shared" si="65"/>
        <v>0.2443367741624986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10823950</v>
      </c>
      <c r="O266" s="38">
        <f t="shared" si="69"/>
        <v>0.53373566195165112</v>
      </c>
      <c r="P266" s="33">
        <v>11405337</v>
      </c>
      <c r="Q266" s="33">
        <v>19334435</v>
      </c>
      <c r="R266" s="33">
        <v>19334435</v>
      </c>
      <c r="S266" s="33">
        <v>5514813</v>
      </c>
      <c r="T266" s="38">
        <f t="shared" si="70"/>
        <v>0.28523269493005615</v>
      </c>
      <c r="U266" s="38">
        <f t="shared" si="71"/>
        <v>-0.56554953176745237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50964567</v>
      </c>
      <c r="E267" s="34">
        <f>SUM(E263:E266)</f>
        <v>50964567</v>
      </c>
      <c r="F267" s="34">
        <f>SUM(F263:F266)</f>
        <v>10542823</v>
      </c>
      <c r="G267" s="39">
        <f t="shared" si="64"/>
        <v>0.20686574262467491</v>
      </c>
      <c r="H267" s="34">
        <f>SUM(H263:H266)</f>
        <v>10107386</v>
      </c>
      <c r="I267" s="39">
        <f t="shared" si="65"/>
        <v>0.19832182622095074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20650209</v>
      </c>
      <c r="O267" s="39">
        <f t="shared" si="69"/>
        <v>0.40518756884562562</v>
      </c>
      <c r="P267" s="34">
        <f>SUM(P263:P266)</f>
        <v>21116174</v>
      </c>
      <c r="Q267" s="34">
        <f>SUM(Q263:Q266)</f>
        <v>40798270</v>
      </c>
      <c r="R267" s="34">
        <f>SUM(R263:R266)</f>
        <v>40798270</v>
      </c>
      <c r="S267" s="34">
        <f>SUM(S263:S266)</f>
        <v>10208167</v>
      </c>
      <c r="T267" s="39">
        <f t="shared" si="70"/>
        <v>0.25021078099635108</v>
      </c>
      <c r="U267" s="39">
        <f t="shared" si="71"/>
        <v>-0.52134387602602628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90262</v>
      </c>
      <c r="E268" s="33">
        <v>90262</v>
      </c>
      <c r="F268" s="33">
        <v>11531</v>
      </c>
      <c r="G268" s="38">
        <f t="shared" si="64"/>
        <v>0.12775032682634996</v>
      </c>
      <c r="H268" s="33">
        <v>7779</v>
      </c>
      <c r="I268" s="38">
        <f t="shared" si="65"/>
        <v>8.6182446655292372E-2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19310</v>
      </c>
      <c r="O268" s="38">
        <f t="shared" si="69"/>
        <v>0.21393277348164233</v>
      </c>
      <c r="P268" s="33">
        <v>33747</v>
      </c>
      <c r="Q268" s="33">
        <v>112542</v>
      </c>
      <c r="R268" s="33">
        <v>112542</v>
      </c>
      <c r="S268" s="33">
        <v>6373</v>
      </c>
      <c r="T268" s="38">
        <f t="shared" si="70"/>
        <v>5.662774786302003E-2</v>
      </c>
      <c r="U268" s="38">
        <f t="shared" si="71"/>
        <v>-0.76949062138856794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450350</v>
      </c>
      <c r="Q270" s="33">
        <v>1000000</v>
      </c>
      <c r="R270" s="33">
        <v>1000000</v>
      </c>
      <c r="S270" s="33">
        <v>450350</v>
      </c>
      <c r="T270" s="38">
        <f t="shared" si="70"/>
        <v>0.45034999999999997</v>
      </c>
      <c r="U270" s="38">
        <f t="shared" si="71"/>
        <v>-1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2967000</v>
      </c>
      <c r="E274" s="33">
        <v>2967000</v>
      </c>
      <c r="F274" s="33">
        <v>166859</v>
      </c>
      <c r="G274" s="38">
        <f t="shared" si="64"/>
        <v>5.623828783282777E-2</v>
      </c>
      <c r="H274" s="33">
        <v>3053</v>
      </c>
      <c r="I274" s="38">
        <f t="shared" si="65"/>
        <v>1.0289855072463769E-3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169912</v>
      </c>
      <c r="O274" s="38">
        <f t="shared" si="69"/>
        <v>5.726727334007415E-2</v>
      </c>
      <c r="P274" s="33">
        <v>1392054</v>
      </c>
      <c r="Q274" s="33">
        <v>3239050</v>
      </c>
      <c r="R274" s="33">
        <v>3239050</v>
      </c>
      <c r="S274" s="33">
        <v>847937</v>
      </c>
      <c r="T274" s="38">
        <f t="shared" si="70"/>
        <v>0.26178570877263396</v>
      </c>
      <c r="U274" s="38">
        <f t="shared" si="71"/>
        <v>-0.99780683795312541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3057262</v>
      </c>
      <c r="E275" s="34">
        <f>SUM(E268:E274)</f>
        <v>3057262</v>
      </c>
      <c r="F275" s="34">
        <f>SUM(F268:F274)</f>
        <v>178390</v>
      </c>
      <c r="G275" s="39">
        <f t="shared" si="64"/>
        <v>5.8349595160637195E-2</v>
      </c>
      <c r="H275" s="34">
        <f>SUM(H268:H274)</f>
        <v>10832</v>
      </c>
      <c r="I275" s="39">
        <f t="shared" si="65"/>
        <v>3.5430394908908692E-3</v>
      </c>
      <c r="J275" s="34">
        <f>SUM(J268:J274)</f>
        <v>0</v>
      </c>
      <c r="K275" s="39">
        <f t="shared" si="66"/>
        <v>0</v>
      </c>
      <c r="L275" s="34">
        <f>SUM(L268:L274)</f>
        <v>0</v>
      </c>
      <c r="M275" s="39">
        <f t="shared" si="67"/>
        <v>0</v>
      </c>
      <c r="N275" s="34">
        <f t="shared" si="68"/>
        <v>189222</v>
      </c>
      <c r="O275" s="39">
        <f t="shared" si="69"/>
        <v>6.189263465152807E-2</v>
      </c>
      <c r="P275" s="34">
        <f>SUM(P268:P274)</f>
        <v>1876151</v>
      </c>
      <c r="Q275" s="34">
        <f>SUM(Q268:Q274)</f>
        <v>4351592</v>
      </c>
      <c r="R275" s="34">
        <f>SUM(R268:R274)</f>
        <v>4351592</v>
      </c>
      <c r="S275" s="34">
        <f>SUM(S268:S274)</f>
        <v>1304660</v>
      </c>
      <c r="T275" s="39">
        <f t="shared" si="70"/>
        <v>0.29981211473869795</v>
      </c>
      <c r="U275" s="39">
        <f t="shared" si="71"/>
        <v>-0.99422647750634141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88864</v>
      </c>
      <c r="E276" s="33">
        <v>88864</v>
      </c>
      <c r="F276" s="33">
        <v>-17540</v>
      </c>
      <c r="G276" s="38">
        <f t="shared" si="64"/>
        <v>-0.1973802664746129</v>
      </c>
      <c r="H276" s="33">
        <v>596</v>
      </c>
      <c r="I276" s="38">
        <f t="shared" si="65"/>
        <v>6.7068779258192294E-3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-16944</v>
      </c>
      <c r="O276" s="38">
        <f t="shared" si="69"/>
        <v>-0.19067338854879365</v>
      </c>
      <c r="P276" s="33">
        <v>2634</v>
      </c>
      <c r="Q276" s="33">
        <v>88156</v>
      </c>
      <c r="R276" s="33">
        <v>88156</v>
      </c>
      <c r="S276" s="33">
        <v>1764</v>
      </c>
      <c r="T276" s="38">
        <f t="shared" si="70"/>
        <v>2.0009982304097281E-2</v>
      </c>
      <c r="U276" s="38">
        <f t="shared" si="71"/>
        <v>-0.77372817008352313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1389000</v>
      </c>
      <c r="E278" s="33">
        <v>1389000</v>
      </c>
      <c r="F278" s="33">
        <v>696000</v>
      </c>
      <c r="G278" s="38">
        <f t="shared" si="64"/>
        <v>0.5010799136069114</v>
      </c>
      <c r="H278" s="33">
        <v>973000</v>
      </c>
      <c r="I278" s="38">
        <f t="shared" si="65"/>
        <v>0.70050395968322532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1669000</v>
      </c>
      <c r="O278" s="38">
        <f t="shared" si="69"/>
        <v>1.2015838732901367</v>
      </c>
      <c r="P278" s="33">
        <v>345000</v>
      </c>
      <c r="Q278" s="33">
        <v>1380001</v>
      </c>
      <c r="R278" s="33">
        <v>1380001</v>
      </c>
      <c r="S278" s="33">
        <v>0</v>
      </c>
      <c r="T278" s="38">
        <f t="shared" si="70"/>
        <v>0</v>
      </c>
      <c r="U278" s="38">
        <f t="shared" si="71"/>
        <v>1.8202898550724638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4221450</v>
      </c>
      <c r="E281" s="33">
        <v>4221450</v>
      </c>
      <c r="F281" s="33">
        <v>1942</v>
      </c>
      <c r="G281" s="38">
        <f t="shared" si="64"/>
        <v>4.6003150576223809E-4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1942</v>
      </c>
      <c r="O281" s="38">
        <f t="shared" si="69"/>
        <v>4.6003150576223809E-4</v>
      </c>
      <c r="P281" s="33">
        <v>0</v>
      </c>
      <c r="Q281" s="33">
        <v>2510732</v>
      </c>
      <c r="R281" s="33">
        <v>2510732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17711</v>
      </c>
      <c r="E283" s="33">
        <v>17711</v>
      </c>
      <c r="F283" s="33">
        <v>49301</v>
      </c>
      <c r="G283" s="38">
        <f t="shared" si="64"/>
        <v>2.7836372875614024</v>
      </c>
      <c r="H283" s="33">
        <v>8089</v>
      </c>
      <c r="I283" s="38">
        <f t="shared" si="65"/>
        <v>0.45672181130370954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57390</v>
      </c>
      <c r="O283" s="38">
        <f t="shared" si="69"/>
        <v>3.2403590988651119</v>
      </c>
      <c r="P283" s="33">
        <v>6712</v>
      </c>
      <c r="Q283" s="33">
        <v>16867</v>
      </c>
      <c r="R283" s="33">
        <v>16867</v>
      </c>
      <c r="S283" s="33">
        <v>467</v>
      </c>
      <c r="T283" s="38">
        <f t="shared" si="70"/>
        <v>2.7687199857710322E-2</v>
      </c>
      <c r="U283" s="38">
        <f t="shared" si="71"/>
        <v>0.20515494636471998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5661000</v>
      </c>
      <c r="E284" s="33">
        <v>5661000</v>
      </c>
      <c r="F284" s="33">
        <v>2672000</v>
      </c>
      <c r="G284" s="38">
        <f t="shared" si="64"/>
        <v>0.47200141317788374</v>
      </c>
      <c r="H284" s="33">
        <v>783000</v>
      </c>
      <c r="I284" s="38">
        <f t="shared" si="65"/>
        <v>0.13831478537360889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3455000</v>
      </c>
      <c r="O284" s="38">
        <f t="shared" si="69"/>
        <v>0.61031619855149266</v>
      </c>
      <c r="P284" s="33">
        <v>942500</v>
      </c>
      <c r="Q284" s="33">
        <v>1000000</v>
      </c>
      <c r="R284" s="33">
        <v>1000000</v>
      </c>
      <c r="S284" s="33">
        <v>450000</v>
      </c>
      <c r="T284" s="38">
        <f t="shared" si="70"/>
        <v>0.45</v>
      </c>
      <c r="U284" s="38">
        <f t="shared" si="71"/>
        <v>-0.16923076923076918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11378025</v>
      </c>
      <c r="E285" s="34">
        <f>SUM(E276:E284)</f>
        <v>11378025</v>
      </c>
      <c r="F285" s="34">
        <f>SUM(F276:F284)</f>
        <v>3401703</v>
      </c>
      <c r="G285" s="39">
        <f t="shared" si="64"/>
        <v>0.29897130653166959</v>
      </c>
      <c r="H285" s="34">
        <f>SUM(H276:H284)</f>
        <v>1764685</v>
      </c>
      <c r="I285" s="39">
        <f t="shared" si="65"/>
        <v>0.15509589757449119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5166388</v>
      </c>
      <c r="O285" s="39">
        <f t="shared" si="69"/>
        <v>0.4540672041061608</v>
      </c>
      <c r="P285" s="34">
        <f>SUM(P276:P284)</f>
        <v>1296846</v>
      </c>
      <c r="Q285" s="34">
        <f>SUM(Q276:Q284)</f>
        <v>4995756</v>
      </c>
      <c r="R285" s="34">
        <f>SUM(R276:R284)</f>
        <v>4995756</v>
      </c>
      <c r="S285" s="34">
        <f>SUM(S276:S284)</f>
        <v>452231</v>
      </c>
      <c r="T285" s="39">
        <f t="shared" si="70"/>
        <v>9.052303595291683E-2</v>
      </c>
      <c r="U285" s="39">
        <f t="shared" si="71"/>
        <v>0.36075139222390318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44006</v>
      </c>
      <c r="E286" s="33">
        <v>44006</v>
      </c>
      <c r="F286" s="33">
        <v>6393</v>
      </c>
      <c r="G286" s="38">
        <f t="shared" si="64"/>
        <v>0.14527564423033223</v>
      </c>
      <c r="H286" s="33">
        <v>24065</v>
      </c>
      <c r="I286" s="38">
        <f t="shared" si="65"/>
        <v>0.54685724673908098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30458</v>
      </c>
      <c r="O286" s="38">
        <f t="shared" si="69"/>
        <v>0.69213289096941322</v>
      </c>
      <c r="P286" s="33">
        <v>21488</v>
      </c>
      <c r="Q286" s="33">
        <v>48000</v>
      </c>
      <c r="R286" s="33">
        <v>48000</v>
      </c>
      <c r="S286" s="33">
        <v>12283</v>
      </c>
      <c r="T286" s="38">
        <f t="shared" si="70"/>
        <v>0.25589583333333332</v>
      </c>
      <c r="U286" s="38">
        <f t="shared" si="71"/>
        <v>0.1199274013402829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809350</v>
      </c>
      <c r="E288" s="33">
        <v>809350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1237280</v>
      </c>
      <c r="R288" s="33">
        <v>1237280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26000</v>
      </c>
      <c r="E289" s="33">
        <v>26000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1079996</v>
      </c>
      <c r="R289" s="33">
        <v>1079996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11114032</v>
      </c>
      <c r="E290" s="33">
        <v>11114032</v>
      </c>
      <c r="F290" s="33">
        <v>2441837</v>
      </c>
      <c r="G290" s="38">
        <f t="shared" si="64"/>
        <v>0.21970757327313795</v>
      </c>
      <c r="H290" s="33">
        <v>3316252</v>
      </c>
      <c r="I290" s="38">
        <f t="shared" si="65"/>
        <v>0.29838424075079145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5758089</v>
      </c>
      <c r="O290" s="38">
        <f t="shared" si="69"/>
        <v>0.51809181402392934</v>
      </c>
      <c r="P290" s="33">
        <v>-25969062</v>
      </c>
      <c r="Q290" s="33">
        <v>11170419</v>
      </c>
      <c r="R290" s="33">
        <v>11170419</v>
      </c>
      <c r="S290" s="33">
        <v>1831232</v>
      </c>
      <c r="T290" s="38">
        <f t="shared" si="70"/>
        <v>0.16393583803794648</v>
      </c>
      <c r="U290" s="38">
        <f t="shared" si="71"/>
        <v>-1.1277001071505779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2600000</v>
      </c>
      <c r="E291" s="33">
        <v>2600000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710371</v>
      </c>
      <c r="Q291" s="33">
        <v>3890000</v>
      </c>
      <c r="R291" s="33">
        <v>3890000</v>
      </c>
      <c r="S291" s="33">
        <v>124493</v>
      </c>
      <c r="T291" s="38">
        <f t="shared" si="70"/>
        <v>3.2003341902313624E-2</v>
      </c>
      <c r="U291" s="38">
        <f t="shared" si="71"/>
        <v>-1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14593388</v>
      </c>
      <c r="E292" s="34">
        <f>SUM(E286:E291)</f>
        <v>14593388</v>
      </c>
      <c r="F292" s="34">
        <f>SUM(F286:F291)</f>
        <v>2448230</v>
      </c>
      <c r="G292" s="39">
        <f t="shared" si="64"/>
        <v>0.16776296224015971</v>
      </c>
      <c r="H292" s="34">
        <f>SUM(H286:H291)</f>
        <v>3340317</v>
      </c>
      <c r="I292" s="39">
        <f t="shared" si="65"/>
        <v>0.2288924956973665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5788547</v>
      </c>
      <c r="O292" s="39">
        <f t="shared" si="69"/>
        <v>0.39665545793752621</v>
      </c>
      <c r="P292" s="34">
        <f>SUM(P286:P291)</f>
        <v>-25237203</v>
      </c>
      <c r="Q292" s="34">
        <f>SUM(Q286:Q291)</f>
        <v>17425695</v>
      </c>
      <c r="R292" s="34">
        <f>SUM(R286:R291)</f>
        <v>17425695</v>
      </c>
      <c r="S292" s="34">
        <f>SUM(S286:S291)</f>
        <v>1968008</v>
      </c>
      <c r="T292" s="39">
        <f t="shared" si="70"/>
        <v>0.11293713105847428</v>
      </c>
      <c r="U292" s="39">
        <f t="shared" si="71"/>
        <v>-1.1323568622085418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5166000</v>
      </c>
      <c r="E293" s="33">
        <v>5166000</v>
      </c>
      <c r="F293" s="33">
        <v>939594</v>
      </c>
      <c r="G293" s="38">
        <f t="shared" si="64"/>
        <v>0.18188037166085946</v>
      </c>
      <c r="H293" s="33">
        <v>917033</v>
      </c>
      <c r="I293" s="38">
        <f t="shared" si="65"/>
        <v>0.17751316298877273</v>
      </c>
      <c r="J293" s="33">
        <v>0</v>
      </c>
      <c r="K293" s="38">
        <f t="shared" si="66"/>
        <v>0</v>
      </c>
      <c r="L293" s="33">
        <v>0</v>
      </c>
      <c r="M293" s="38">
        <f t="shared" si="67"/>
        <v>0</v>
      </c>
      <c r="N293" s="33">
        <f t="shared" si="68"/>
        <v>1856627</v>
      </c>
      <c r="O293" s="38">
        <f t="shared" si="69"/>
        <v>0.3593935346496322</v>
      </c>
      <c r="P293" s="33">
        <v>2957671</v>
      </c>
      <c r="Q293" s="33">
        <v>4231000</v>
      </c>
      <c r="R293" s="33">
        <v>4231000</v>
      </c>
      <c r="S293" s="33">
        <v>1280400</v>
      </c>
      <c r="T293" s="38">
        <f t="shared" si="70"/>
        <v>0.30262349326400378</v>
      </c>
      <c r="U293" s="38">
        <f t="shared" si="71"/>
        <v>-0.68994759728178012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10286</v>
      </c>
      <c r="G294" s="38">
        <f t="shared" si="64"/>
        <v>0</v>
      </c>
      <c r="H294" s="33">
        <v>10148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20434</v>
      </c>
      <c r="O294" s="38">
        <f t="shared" si="69"/>
        <v>0</v>
      </c>
      <c r="P294" s="33">
        <v>23645</v>
      </c>
      <c r="Q294" s="33">
        <v>38175</v>
      </c>
      <c r="R294" s="33">
        <v>38175</v>
      </c>
      <c r="S294" s="33">
        <v>8142</v>
      </c>
      <c r="T294" s="38">
        <f t="shared" si="70"/>
        <v>0.21328094302554026</v>
      </c>
      <c r="U294" s="38">
        <f t="shared" si="71"/>
        <v>-0.57081835483188836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3967030</v>
      </c>
      <c r="E296" s="33">
        <v>3967030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4967030</v>
      </c>
      <c r="R296" s="33">
        <v>4967030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7653000</v>
      </c>
      <c r="E297" s="33">
        <v>7653000</v>
      </c>
      <c r="F297" s="33">
        <v>104250</v>
      </c>
      <c r="G297" s="38">
        <f t="shared" si="64"/>
        <v>1.3622108976871815E-2</v>
      </c>
      <c r="H297" s="33">
        <v>170845</v>
      </c>
      <c r="I297" s="38">
        <f t="shared" si="65"/>
        <v>2.2323925258068731E-2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275095</v>
      </c>
      <c r="O297" s="38">
        <f t="shared" si="69"/>
        <v>3.5946034234940548E-2</v>
      </c>
      <c r="P297" s="33">
        <v>262910</v>
      </c>
      <c r="Q297" s="33">
        <v>5941470</v>
      </c>
      <c r="R297" s="33">
        <v>5941470</v>
      </c>
      <c r="S297" s="33">
        <v>126128</v>
      </c>
      <c r="T297" s="38">
        <f t="shared" si="70"/>
        <v>2.1228416536648337E-2</v>
      </c>
      <c r="U297" s="38">
        <f t="shared" si="71"/>
        <v>-0.35017686660834502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16786030</v>
      </c>
      <c r="E298" s="34">
        <f>SUM(E293:E297)</f>
        <v>16786030</v>
      </c>
      <c r="F298" s="34">
        <f>SUM(F293:F297)</f>
        <v>1054130</v>
      </c>
      <c r="G298" s="39">
        <f t="shared" si="64"/>
        <v>6.2798052904707066E-2</v>
      </c>
      <c r="H298" s="34">
        <f>SUM(H293:H297)</f>
        <v>1098026</v>
      </c>
      <c r="I298" s="39">
        <f t="shared" si="65"/>
        <v>6.5413084570919988E-2</v>
      </c>
      <c r="J298" s="34">
        <f>SUM(J293:J297)</f>
        <v>0</v>
      </c>
      <c r="K298" s="39">
        <f t="shared" si="66"/>
        <v>0</v>
      </c>
      <c r="L298" s="34">
        <f>SUM(L293:L297)</f>
        <v>0</v>
      </c>
      <c r="M298" s="39">
        <f t="shared" si="67"/>
        <v>0</v>
      </c>
      <c r="N298" s="34">
        <f t="shared" si="68"/>
        <v>2152156</v>
      </c>
      <c r="O298" s="39">
        <f t="shared" si="69"/>
        <v>0.12821113747562704</v>
      </c>
      <c r="P298" s="34">
        <f>SUM(P293:P297)</f>
        <v>3244226</v>
      </c>
      <c r="Q298" s="34">
        <f>SUM(Q293:Q297)</f>
        <v>15177675</v>
      </c>
      <c r="R298" s="34">
        <f>SUM(R293:R297)</f>
        <v>15177675</v>
      </c>
      <c r="S298" s="34">
        <f>SUM(S293:S297)</f>
        <v>1414670</v>
      </c>
      <c r="T298" s="39">
        <f t="shared" si="70"/>
        <v>9.3207292948360013E-2</v>
      </c>
      <c r="U298" s="39">
        <f t="shared" si="71"/>
        <v>-0.66154454097834114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96779272</v>
      </c>
      <c r="E299" s="34">
        <f>SUM(E263:E266,E268:E274,E276:E284,E286:E291,E293:E297)</f>
        <v>96779272</v>
      </c>
      <c r="F299" s="34">
        <f>SUM(F263:F266,F268:F274,F276:F284,F286:F291,F293:F297)</f>
        <v>17625276</v>
      </c>
      <c r="G299" s="39">
        <f t="shared" si="64"/>
        <v>0.18211829491753151</v>
      </c>
      <c r="H299" s="34">
        <f>SUM(H263:H266,H268:H274,H276:H284,H286:H291,H293:H297)</f>
        <v>16321246</v>
      </c>
      <c r="I299" s="39">
        <f t="shared" si="65"/>
        <v>0.16864402534460066</v>
      </c>
      <c r="J299" s="34">
        <f>SUM(J263:J266,J268:J274,J276:J284,J286:J291,J293:J297)</f>
        <v>0</v>
      </c>
      <c r="K299" s="39">
        <f t="shared" si="66"/>
        <v>0</v>
      </c>
      <c r="L299" s="34">
        <f>SUM(L263:L266,L268:L274,L276:L284,L286:L291,L293:L297)</f>
        <v>0</v>
      </c>
      <c r="M299" s="39">
        <f t="shared" si="67"/>
        <v>0</v>
      </c>
      <c r="N299" s="34">
        <f t="shared" si="68"/>
        <v>33946522</v>
      </c>
      <c r="O299" s="39">
        <f t="shared" si="69"/>
        <v>0.35076232026213217</v>
      </c>
      <c r="P299" s="34">
        <f>SUM(P263:P266,P268:P274,P276:P284,P286:P291,P293:P297)</f>
        <v>2296194</v>
      </c>
      <c r="Q299" s="34">
        <f>SUM(Q263:Q266,Q268:Q274,Q276:Q284,Q286:Q291,Q293:Q297)</f>
        <v>82748988</v>
      </c>
      <c r="R299" s="34">
        <f>SUM(R263:R266,R268:R274,R276:R284,R286:R291,R293:R297)</f>
        <v>82748988</v>
      </c>
      <c r="S299" s="34">
        <f>SUM(S263:S266,S268:S274,S276:S284,S286:S291,S293:S297)</f>
        <v>15347736</v>
      </c>
      <c r="T299" s="39">
        <f t="shared" si="70"/>
        <v>0.18547339817618072</v>
      </c>
      <c r="U299" s="39">
        <f t="shared" si="71"/>
        <v>6.1079560350736912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512203464</v>
      </c>
      <c r="E302" s="33">
        <v>521602795</v>
      </c>
      <c r="F302" s="33">
        <v>112978910</v>
      </c>
      <c r="G302" s="38">
        <f t="shared" ref="G302:G339" si="72">IF(($D302     =0),0,($F302     /$D302     ))</f>
        <v>0.22057427944298322</v>
      </c>
      <c r="H302" s="33">
        <v>115179567</v>
      </c>
      <c r="I302" s="38">
        <f t="shared" ref="I302:I339" si="73">IF(($D302     =0),0,($H302     /$D302     ))</f>
        <v>0.22487073027682608</v>
      </c>
      <c r="J302" s="33">
        <v>0</v>
      </c>
      <c r="K302" s="38">
        <f t="shared" ref="K302:K339" si="74">IF(($E302     =0),0,($J302     /$E302     ))</f>
        <v>0</v>
      </c>
      <c r="L302" s="33">
        <v>0</v>
      </c>
      <c r="M302" s="38">
        <f t="shared" ref="M302:M339" si="75">IF(($E302     =0),0,($L302     /$E302     ))</f>
        <v>0</v>
      </c>
      <c r="N302" s="33">
        <f t="shared" ref="N302:N339" si="76">$F302     +$H302</f>
        <v>228158477</v>
      </c>
      <c r="O302" s="38">
        <f t="shared" ref="O302:O339" si="77">IF(($D302     =0),0,($N302     /$D302     ))</f>
        <v>0.44544500971980933</v>
      </c>
      <c r="P302" s="33">
        <v>196641902</v>
      </c>
      <c r="Q302" s="33">
        <v>470490093</v>
      </c>
      <c r="R302" s="33">
        <v>470490093</v>
      </c>
      <c r="S302" s="33">
        <v>108819218</v>
      </c>
      <c r="T302" s="38">
        <f t="shared" ref="T302:T339" si="78">IF(($Q302     =0),0,($S302     /$Q302     ))</f>
        <v>0.23128907413572256</v>
      </c>
      <c r="U302" s="38">
        <f t="shared" ref="U302:U339" si="79">IF(($P302     =0),0,(($H302     /$P302     )-1))</f>
        <v>-0.41426742810898975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512203464</v>
      </c>
      <c r="E303" s="34">
        <f>E302</f>
        <v>521602795</v>
      </c>
      <c r="F303" s="34">
        <f>F302</f>
        <v>112978910</v>
      </c>
      <c r="G303" s="39">
        <f t="shared" si="72"/>
        <v>0.22057427944298322</v>
      </c>
      <c r="H303" s="34">
        <f>H302</f>
        <v>115179567</v>
      </c>
      <c r="I303" s="39">
        <f t="shared" si="73"/>
        <v>0.22487073027682608</v>
      </c>
      <c r="J303" s="34">
        <f>J302</f>
        <v>0</v>
      </c>
      <c r="K303" s="39">
        <f t="shared" si="74"/>
        <v>0</v>
      </c>
      <c r="L303" s="34">
        <f>L302</f>
        <v>0</v>
      </c>
      <c r="M303" s="39">
        <f t="shared" si="75"/>
        <v>0</v>
      </c>
      <c r="N303" s="34">
        <f t="shared" si="76"/>
        <v>228158477</v>
      </c>
      <c r="O303" s="39">
        <f t="shared" si="77"/>
        <v>0.44544500971980933</v>
      </c>
      <c r="P303" s="34">
        <f>P302</f>
        <v>196641902</v>
      </c>
      <c r="Q303" s="34">
        <f>Q302</f>
        <v>470490093</v>
      </c>
      <c r="R303" s="34">
        <f>R302</f>
        <v>470490093</v>
      </c>
      <c r="S303" s="34">
        <f>S302</f>
        <v>108819218</v>
      </c>
      <c r="T303" s="39">
        <f t="shared" si="78"/>
        <v>0.23128907413572256</v>
      </c>
      <c r="U303" s="39">
        <f t="shared" si="79"/>
        <v>-0.41426742810898975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564088</v>
      </c>
      <c r="E304" s="33">
        <v>564088</v>
      </c>
      <c r="F304" s="33">
        <v>136478</v>
      </c>
      <c r="G304" s="38">
        <f t="shared" si="72"/>
        <v>0.2419445192948618</v>
      </c>
      <c r="H304" s="33">
        <v>117004</v>
      </c>
      <c r="I304" s="38">
        <f t="shared" si="73"/>
        <v>0.20742153706513877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253482</v>
      </c>
      <c r="O304" s="38">
        <f t="shared" si="77"/>
        <v>0.44936605636000054</v>
      </c>
      <c r="P304" s="33">
        <v>118205</v>
      </c>
      <c r="Q304" s="33">
        <v>542914</v>
      </c>
      <c r="R304" s="33">
        <v>542914</v>
      </c>
      <c r="S304" s="33">
        <v>73285</v>
      </c>
      <c r="T304" s="38">
        <f t="shared" si="78"/>
        <v>0.13498454635540805</v>
      </c>
      <c r="U304" s="38">
        <f t="shared" si="79"/>
        <v>-1.0160314707499674E-2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2369857</v>
      </c>
      <c r="E305" s="33">
        <v>2369857</v>
      </c>
      <c r="F305" s="33">
        <v>825387</v>
      </c>
      <c r="G305" s="38">
        <f t="shared" si="72"/>
        <v>0.34828557166107493</v>
      </c>
      <c r="H305" s="33">
        <v>818674</v>
      </c>
      <c r="I305" s="38">
        <f t="shared" si="73"/>
        <v>0.34545291129380379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1644061</v>
      </c>
      <c r="O305" s="38">
        <f t="shared" si="77"/>
        <v>0.69373848295487872</v>
      </c>
      <c r="P305" s="33">
        <v>1521013</v>
      </c>
      <c r="Q305" s="33">
        <v>2104789</v>
      </c>
      <c r="R305" s="33">
        <v>2104789</v>
      </c>
      <c r="S305" s="33">
        <v>914330</v>
      </c>
      <c r="T305" s="38">
        <f t="shared" si="78"/>
        <v>0.43440458877350652</v>
      </c>
      <c r="U305" s="38">
        <f t="shared" si="79"/>
        <v>-0.46175739457848153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4033000</v>
      </c>
      <c r="E306" s="33">
        <v>4384210</v>
      </c>
      <c r="F306" s="33">
        <v>501183</v>
      </c>
      <c r="G306" s="38">
        <f t="shared" si="72"/>
        <v>0.12427051822464666</v>
      </c>
      <c r="H306" s="33">
        <v>745427</v>
      </c>
      <c r="I306" s="38">
        <f t="shared" si="73"/>
        <v>0.18483188693280436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1246610</v>
      </c>
      <c r="O306" s="38">
        <f t="shared" si="77"/>
        <v>0.30910240515745102</v>
      </c>
      <c r="P306" s="33">
        <v>983934</v>
      </c>
      <c r="Q306" s="33">
        <v>3755000</v>
      </c>
      <c r="R306" s="33">
        <v>3755000</v>
      </c>
      <c r="S306" s="33">
        <v>398924</v>
      </c>
      <c r="T306" s="38">
        <f t="shared" si="78"/>
        <v>0.10623808255659122</v>
      </c>
      <c r="U306" s="38">
        <f t="shared" si="79"/>
        <v>-0.24240142123353803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8234472</v>
      </c>
      <c r="E307" s="33">
        <v>8234472</v>
      </c>
      <c r="F307" s="33">
        <v>2233443</v>
      </c>
      <c r="G307" s="38">
        <f t="shared" si="72"/>
        <v>0.27123086944736713</v>
      </c>
      <c r="H307" s="33">
        <v>2329420</v>
      </c>
      <c r="I307" s="38">
        <f t="shared" si="73"/>
        <v>0.2828863830006344</v>
      </c>
      <c r="J307" s="33">
        <v>0</v>
      </c>
      <c r="K307" s="38">
        <f t="shared" si="74"/>
        <v>0</v>
      </c>
      <c r="L307" s="33">
        <v>0</v>
      </c>
      <c r="M307" s="38">
        <f t="shared" si="75"/>
        <v>0</v>
      </c>
      <c r="N307" s="33">
        <f t="shared" si="76"/>
        <v>4562863</v>
      </c>
      <c r="O307" s="38">
        <f t="shared" si="77"/>
        <v>0.55411725244800147</v>
      </c>
      <c r="P307" s="33">
        <v>4624354</v>
      </c>
      <c r="Q307" s="33">
        <v>9584495</v>
      </c>
      <c r="R307" s="33">
        <v>9584495</v>
      </c>
      <c r="S307" s="33">
        <v>2604047</v>
      </c>
      <c r="T307" s="38">
        <f t="shared" si="78"/>
        <v>0.27169370947556443</v>
      </c>
      <c r="U307" s="38">
        <f t="shared" si="79"/>
        <v>-0.49627126296991964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3538600</v>
      </c>
      <c r="E308" s="33">
        <v>4065972</v>
      </c>
      <c r="F308" s="33">
        <v>1179908</v>
      </c>
      <c r="G308" s="38">
        <f t="shared" si="72"/>
        <v>0.33343921324817727</v>
      </c>
      <c r="H308" s="33">
        <v>1347128</v>
      </c>
      <c r="I308" s="38">
        <f t="shared" si="73"/>
        <v>0.38069519018821002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2527036</v>
      </c>
      <c r="O308" s="38">
        <f t="shared" si="77"/>
        <v>0.71413440343638723</v>
      </c>
      <c r="P308" s="33">
        <v>1596739</v>
      </c>
      <c r="Q308" s="33">
        <v>3774497</v>
      </c>
      <c r="R308" s="33">
        <v>3774497</v>
      </c>
      <c r="S308" s="33">
        <v>719366</v>
      </c>
      <c r="T308" s="38">
        <f t="shared" si="78"/>
        <v>0.19058592442913586</v>
      </c>
      <c r="U308" s="38">
        <f t="shared" si="79"/>
        <v>-0.156325485880911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76000</v>
      </c>
      <c r="E309" s="33">
        <v>76000</v>
      </c>
      <c r="F309" s="33">
        <v>0</v>
      </c>
      <c r="G309" s="38">
        <f t="shared" si="72"/>
        <v>0</v>
      </c>
      <c r="H309" s="33">
        <v>17400</v>
      </c>
      <c r="I309" s="38">
        <f t="shared" si="73"/>
        <v>0.22894736842105262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17400</v>
      </c>
      <c r="O309" s="38">
        <f t="shared" si="77"/>
        <v>0.22894736842105262</v>
      </c>
      <c r="P309" s="33">
        <v>250000</v>
      </c>
      <c r="Q309" s="33">
        <v>557000</v>
      </c>
      <c r="R309" s="33">
        <v>557000</v>
      </c>
      <c r="S309" s="33">
        <v>0</v>
      </c>
      <c r="T309" s="38">
        <f t="shared" si="78"/>
        <v>0</v>
      </c>
      <c r="U309" s="38">
        <f t="shared" si="79"/>
        <v>-0.9304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18816017</v>
      </c>
      <c r="E310" s="34">
        <f>SUM(E304:E309)</f>
        <v>19694599</v>
      </c>
      <c r="F310" s="34">
        <f>SUM(F304:F309)</f>
        <v>4876399</v>
      </c>
      <c r="G310" s="39">
        <f t="shared" si="72"/>
        <v>0.25916212767027158</v>
      </c>
      <c r="H310" s="34">
        <f>SUM(H304:H309)</f>
        <v>5375053</v>
      </c>
      <c r="I310" s="39">
        <f t="shared" si="73"/>
        <v>0.28566369811421832</v>
      </c>
      <c r="J310" s="34">
        <f>SUM(J304:J309)</f>
        <v>0</v>
      </c>
      <c r="K310" s="39">
        <f t="shared" si="74"/>
        <v>0</v>
      </c>
      <c r="L310" s="34">
        <f>SUM(L304:L309)</f>
        <v>0</v>
      </c>
      <c r="M310" s="39">
        <f t="shared" si="75"/>
        <v>0</v>
      </c>
      <c r="N310" s="34">
        <f t="shared" si="76"/>
        <v>10251452</v>
      </c>
      <c r="O310" s="39">
        <f t="shared" si="77"/>
        <v>0.5448258257844899</v>
      </c>
      <c r="P310" s="34">
        <f>SUM(P304:P309)</f>
        <v>9094245</v>
      </c>
      <c r="Q310" s="34">
        <f>SUM(Q304:Q309)</f>
        <v>20318695</v>
      </c>
      <c r="R310" s="34">
        <f>SUM(R304:R309)</f>
        <v>20318695</v>
      </c>
      <c r="S310" s="34">
        <f>SUM(S304:S309)</f>
        <v>4709952</v>
      </c>
      <c r="T310" s="39">
        <f t="shared" si="78"/>
        <v>0.23180386338787998</v>
      </c>
      <c r="U310" s="39">
        <f t="shared" si="79"/>
        <v>-0.40896105174206321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2195280</v>
      </c>
      <c r="E311" s="33">
        <v>2675918</v>
      </c>
      <c r="F311" s="33">
        <v>410446</v>
      </c>
      <c r="G311" s="38">
        <f t="shared" si="72"/>
        <v>0.18696749389599504</v>
      </c>
      <c r="H311" s="33">
        <v>300402</v>
      </c>
      <c r="I311" s="38">
        <f t="shared" si="73"/>
        <v>0.13683994752377829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710848</v>
      </c>
      <c r="O311" s="38">
        <f t="shared" si="77"/>
        <v>0.32380744141977336</v>
      </c>
      <c r="P311" s="33">
        <v>654939</v>
      </c>
      <c r="Q311" s="33">
        <v>2503535</v>
      </c>
      <c r="R311" s="33">
        <v>2503535</v>
      </c>
      <c r="S311" s="33">
        <v>321693</v>
      </c>
      <c r="T311" s="38">
        <f t="shared" si="78"/>
        <v>0.12849550735260343</v>
      </c>
      <c r="U311" s="38">
        <f t="shared" si="79"/>
        <v>-0.5413282763738303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7812450</v>
      </c>
      <c r="E312" s="33">
        <v>9812450</v>
      </c>
      <c r="F312" s="33">
        <v>2527054</v>
      </c>
      <c r="G312" s="38">
        <f t="shared" si="72"/>
        <v>0.32346498217588593</v>
      </c>
      <c r="H312" s="33">
        <v>4015448</v>
      </c>
      <c r="I312" s="38">
        <f t="shared" si="73"/>
        <v>0.51398063347605427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6542502</v>
      </c>
      <c r="O312" s="38">
        <f t="shared" si="77"/>
        <v>0.8374456156519402</v>
      </c>
      <c r="P312" s="33">
        <v>3918352</v>
      </c>
      <c r="Q312" s="33">
        <v>5001769</v>
      </c>
      <c r="R312" s="33">
        <v>5001769</v>
      </c>
      <c r="S312" s="33">
        <v>2632364</v>
      </c>
      <c r="T312" s="38">
        <f t="shared" si="78"/>
        <v>0.52628659980099046</v>
      </c>
      <c r="U312" s="38">
        <f t="shared" si="79"/>
        <v>2.4779805387571185E-2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34669360</v>
      </c>
      <c r="E313" s="33">
        <v>34669360</v>
      </c>
      <c r="F313" s="33">
        <v>1971538</v>
      </c>
      <c r="G313" s="38">
        <f t="shared" si="72"/>
        <v>5.6866870343150265E-2</v>
      </c>
      <c r="H313" s="33">
        <v>3233704</v>
      </c>
      <c r="I313" s="38">
        <f t="shared" si="73"/>
        <v>9.3272676507440574E-2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5205242</v>
      </c>
      <c r="O313" s="38">
        <f t="shared" si="77"/>
        <v>0.15013954685059083</v>
      </c>
      <c r="P313" s="33">
        <v>3023660</v>
      </c>
      <c r="Q313" s="33">
        <v>9719854</v>
      </c>
      <c r="R313" s="33">
        <v>9719854</v>
      </c>
      <c r="S313" s="33">
        <v>1173742</v>
      </c>
      <c r="T313" s="38">
        <f t="shared" si="78"/>
        <v>0.12075716363640852</v>
      </c>
      <c r="U313" s="38">
        <f t="shared" si="79"/>
        <v>6.9466805130206533E-2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1352600</v>
      </c>
      <c r="E314" s="33">
        <v>1352600</v>
      </c>
      <c r="F314" s="33">
        <v>507685</v>
      </c>
      <c r="G314" s="38">
        <f t="shared" si="72"/>
        <v>0.37534008576075706</v>
      </c>
      <c r="H314" s="33">
        <v>487791</v>
      </c>
      <c r="I314" s="38">
        <f t="shared" si="73"/>
        <v>0.36063211592488542</v>
      </c>
      <c r="J314" s="33">
        <v>0</v>
      </c>
      <c r="K314" s="38">
        <f t="shared" si="74"/>
        <v>0</v>
      </c>
      <c r="L314" s="33">
        <v>0</v>
      </c>
      <c r="M314" s="38">
        <f t="shared" si="75"/>
        <v>0</v>
      </c>
      <c r="N314" s="33">
        <f t="shared" si="76"/>
        <v>995476</v>
      </c>
      <c r="O314" s="38">
        <f t="shared" si="77"/>
        <v>0.73597220168564248</v>
      </c>
      <c r="P314" s="33">
        <v>857490</v>
      </c>
      <c r="Q314" s="33">
        <v>1309000</v>
      </c>
      <c r="R314" s="33">
        <v>1309000</v>
      </c>
      <c r="S314" s="33">
        <v>499316</v>
      </c>
      <c r="T314" s="38">
        <f t="shared" si="78"/>
        <v>0.38144843391902217</v>
      </c>
      <c r="U314" s="38">
        <f t="shared" si="79"/>
        <v>-0.43114088794038419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1572754</v>
      </c>
      <c r="E315" s="33">
        <v>2429754</v>
      </c>
      <c r="F315" s="33">
        <v>651331</v>
      </c>
      <c r="G315" s="38">
        <f t="shared" si="72"/>
        <v>0.41413406038070799</v>
      </c>
      <c r="H315" s="33">
        <v>405150</v>
      </c>
      <c r="I315" s="38">
        <f t="shared" si="73"/>
        <v>0.25760544878601482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1056481</v>
      </c>
      <c r="O315" s="38">
        <f t="shared" si="77"/>
        <v>0.67173950916672287</v>
      </c>
      <c r="P315" s="33">
        <v>805571</v>
      </c>
      <c r="Q315" s="33">
        <v>1532958</v>
      </c>
      <c r="R315" s="33">
        <v>1532958</v>
      </c>
      <c r="S315" s="33">
        <v>407259</v>
      </c>
      <c r="T315" s="38">
        <f t="shared" si="78"/>
        <v>0.26566872673615322</v>
      </c>
      <c r="U315" s="38">
        <f t="shared" si="79"/>
        <v>-0.49706481489527299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5686190</v>
      </c>
      <c r="E316" s="33">
        <v>7886190</v>
      </c>
      <c r="F316" s="33">
        <v>2426547</v>
      </c>
      <c r="G316" s="38">
        <f t="shared" si="72"/>
        <v>0.42674391815961127</v>
      </c>
      <c r="H316" s="33">
        <v>-1520607</v>
      </c>
      <c r="I316" s="38">
        <f t="shared" si="73"/>
        <v>-0.2674210675337968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905940</v>
      </c>
      <c r="O316" s="38">
        <f t="shared" si="77"/>
        <v>0.15932285062581447</v>
      </c>
      <c r="P316" s="33">
        <v>3585407</v>
      </c>
      <c r="Q316" s="33">
        <v>5564190</v>
      </c>
      <c r="R316" s="33">
        <v>5564190</v>
      </c>
      <c r="S316" s="33">
        <v>3004259</v>
      </c>
      <c r="T316" s="38">
        <f t="shared" si="78"/>
        <v>0.53992746473430997</v>
      </c>
      <c r="U316" s="38">
        <f t="shared" si="79"/>
        <v>-1.4241100103837585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53288634</v>
      </c>
      <c r="E317" s="34">
        <f>SUM(E311:E316)</f>
        <v>58826272</v>
      </c>
      <c r="F317" s="34">
        <f>SUM(F311:F316)</f>
        <v>8494601</v>
      </c>
      <c r="G317" s="39">
        <f t="shared" si="72"/>
        <v>0.15940737005943895</v>
      </c>
      <c r="H317" s="34">
        <f>SUM(H311:H316)</f>
        <v>6921888</v>
      </c>
      <c r="I317" s="39">
        <f t="shared" si="73"/>
        <v>0.12989426600801965</v>
      </c>
      <c r="J317" s="34">
        <f>SUM(J311:J316)</f>
        <v>0</v>
      </c>
      <c r="K317" s="39">
        <f t="shared" si="74"/>
        <v>0</v>
      </c>
      <c r="L317" s="34">
        <f>SUM(L311:L316)</f>
        <v>0</v>
      </c>
      <c r="M317" s="39">
        <f t="shared" si="75"/>
        <v>0</v>
      </c>
      <c r="N317" s="34">
        <f t="shared" si="76"/>
        <v>15416489</v>
      </c>
      <c r="O317" s="39">
        <f t="shared" si="77"/>
        <v>0.28930163606745857</v>
      </c>
      <c r="P317" s="34">
        <f>SUM(P311:P316)</f>
        <v>12845419</v>
      </c>
      <c r="Q317" s="34">
        <f>SUM(Q311:Q316)</f>
        <v>25631306</v>
      </c>
      <c r="R317" s="34">
        <f>SUM(R311:R316)</f>
        <v>25631306</v>
      </c>
      <c r="S317" s="34">
        <f>SUM(S311:S316)</f>
        <v>8038633</v>
      </c>
      <c r="T317" s="39">
        <f t="shared" si="78"/>
        <v>0.31362557179099654</v>
      </c>
      <c r="U317" s="39">
        <f t="shared" si="79"/>
        <v>-0.4611395704569855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2613324</v>
      </c>
      <c r="E318" s="33">
        <v>2693324</v>
      </c>
      <c r="F318" s="33">
        <v>269048</v>
      </c>
      <c r="G318" s="38">
        <f t="shared" si="72"/>
        <v>0.10295240850349975</v>
      </c>
      <c r="H318" s="33">
        <v>467485</v>
      </c>
      <c r="I318" s="38">
        <f t="shared" si="73"/>
        <v>0.17888520520226348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736533</v>
      </c>
      <c r="O318" s="38">
        <f t="shared" si="77"/>
        <v>0.28183761370576321</v>
      </c>
      <c r="P318" s="33">
        <v>682588</v>
      </c>
      <c r="Q318" s="33">
        <v>2965400</v>
      </c>
      <c r="R318" s="33">
        <v>2965400</v>
      </c>
      <c r="S318" s="33">
        <v>397636</v>
      </c>
      <c r="T318" s="38">
        <f t="shared" si="78"/>
        <v>0.13409185944560598</v>
      </c>
      <c r="U318" s="38">
        <f t="shared" si="79"/>
        <v>-0.31512859880337774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9361620</v>
      </c>
      <c r="E319" s="33">
        <v>9361620</v>
      </c>
      <c r="F319" s="33">
        <v>2956502</v>
      </c>
      <c r="G319" s="38">
        <f t="shared" si="72"/>
        <v>0.31581093870505317</v>
      </c>
      <c r="H319" s="33">
        <v>3615054</v>
      </c>
      <c r="I319" s="38">
        <f t="shared" si="73"/>
        <v>0.38615688310356538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6571556</v>
      </c>
      <c r="O319" s="38">
        <f t="shared" si="77"/>
        <v>0.70196782180861861</v>
      </c>
      <c r="P319" s="33">
        <v>6433054</v>
      </c>
      <c r="Q319" s="33">
        <v>9788000</v>
      </c>
      <c r="R319" s="33">
        <v>9788000</v>
      </c>
      <c r="S319" s="33">
        <v>4276678</v>
      </c>
      <c r="T319" s="38">
        <f t="shared" si="78"/>
        <v>0.43693073150796896</v>
      </c>
      <c r="U319" s="38">
        <f t="shared" si="79"/>
        <v>-0.43805010808241307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2183700</v>
      </c>
      <c r="E320" s="33">
        <v>2183700</v>
      </c>
      <c r="F320" s="33">
        <v>819650</v>
      </c>
      <c r="G320" s="38">
        <f t="shared" si="72"/>
        <v>0.3753491780006411</v>
      </c>
      <c r="H320" s="33">
        <v>549604</v>
      </c>
      <c r="I320" s="38">
        <f t="shared" si="73"/>
        <v>0.25168475523194578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1369254</v>
      </c>
      <c r="O320" s="38">
        <f t="shared" si="77"/>
        <v>0.62703393323258694</v>
      </c>
      <c r="P320" s="33">
        <v>1111194</v>
      </c>
      <c r="Q320" s="33">
        <v>2109700</v>
      </c>
      <c r="R320" s="33">
        <v>2109700</v>
      </c>
      <c r="S320" s="33">
        <v>521747</v>
      </c>
      <c r="T320" s="38">
        <f t="shared" si="78"/>
        <v>0.24730862207896859</v>
      </c>
      <c r="U320" s="38">
        <f t="shared" si="79"/>
        <v>-0.50539329765999463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1256471</v>
      </c>
      <c r="E321" s="33">
        <v>1256471</v>
      </c>
      <c r="F321" s="33">
        <v>385939</v>
      </c>
      <c r="G321" s="38">
        <f t="shared" si="72"/>
        <v>0.30716108847717138</v>
      </c>
      <c r="H321" s="33">
        <v>308650</v>
      </c>
      <c r="I321" s="38">
        <f t="shared" si="73"/>
        <v>0.24564832773697123</v>
      </c>
      <c r="J321" s="33">
        <v>0</v>
      </c>
      <c r="K321" s="38">
        <f t="shared" si="74"/>
        <v>0</v>
      </c>
      <c r="L321" s="33">
        <v>0</v>
      </c>
      <c r="M321" s="38">
        <f t="shared" si="75"/>
        <v>0</v>
      </c>
      <c r="N321" s="33">
        <f t="shared" si="76"/>
        <v>694589</v>
      </c>
      <c r="O321" s="38">
        <f t="shared" si="77"/>
        <v>0.55280941621414259</v>
      </c>
      <c r="P321" s="33">
        <v>628448</v>
      </c>
      <c r="Q321" s="33">
        <v>1035221</v>
      </c>
      <c r="R321" s="33">
        <v>1035221</v>
      </c>
      <c r="S321" s="33">
        <v>338672</v>
      </c>
      <c r="T321" s="38">
        <f t="shared" si="78"/>
        <v>0.3271494685675812</v>
      </c>
      <c r="U321" s="38">
        <f t="shared" si="79"/>
        <v>-0.50886946891389584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15415115</v>
      </c>
      <c r="E323" s="34">
        <f>SUM(E318:E322)</f>
        <v>15495115</v>
      </c>
      <c r="F323" s="34">
        <f>SUM(F318:F322)</f>
        <v>4431139</v>
      </c>
      <c r="G323" s="39">
        <f t="shared" si="72"/>
        <v>0.28745416430561821</v>
      </c>
      <c r="H323" s="34">
        <f>SUM(H318:H322)</f>
        <v>4940793</v>
      </c>
      <c r="I323" s="39">
        <f t="shared" si="73"/>
        <v>0.32051612978560329</v>
      </c>
      <c r="J323" s="34">
        <f>SUM(J318:J322)</f>
        <v>0</v>
      </c>
      <c r="K323" s="39">
        <f t="shared" si="74"/>
        <v>0</v>
      </c>
      <c r="L323" s="34">
        <f>SUM(L318:L322)</f>
        <v>0</v>
      </c>
      <c r="M323" s="39">
        <f t="shared" si="75"/>
        <v>0</v>
      </c>
      <c r="N323" s="34">
        <f t="shared" si="76"/>
        <v>9371932</v>
      </c>
      <c r="O323" s="39">
        <f t="shared" si="77"/>
        <v>0.6079702940912215</v>
      </c>
      <c r="P323" s="34">
        <f>SUM(P318:P322)</f>
        <v>8855284</v>
      </c>
      <c r="Q323" s="34">
        <f>SUM(Q318:Q322)</f>
        <v>15898321</v>
      </c>
      <c r="R323" s="34">
        <f>SUM(R318:R322)</f>
        <v>15898321</v>
      </c>
      <c r="S323" s="34">
        <f>SUM(S318:S322)</f>
        <v>5534733</v>
      </c>
      <c r="T323" s="39">
        <f t="shared" si="78"/>
        <v>0.34813317708203273</v>
      </c>
      <c r="U323" s="39">
        <f t="shared" si="79"/>
        <v>-0.44205143505278877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12309210</v>
      </c>
      <c r="E325" s="33">
        <v>12309210</v>
      </c>
      <c r="F325" s="33">
        <v>5830836</v>
      </c>
      <c r="G325" s="38">
        <f t="shared" si="72"/>
        <v>0.47369701223717853</v>
      </c>
      <c r="H325" s="33">
        <v>635270</v>
      </c>
      <c r="I325" s="38">
        <f t="shared" si="73"/>
        <v>5.1609323425305116E-2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6466106</v>
      </c>
      <c r="O325" s="38">
        <f t="shared" si="77"/>
        <v>0.52530633566248364</v>
      </c>
      <c r="P325" s="33">
        <v>1065510</v>
      </c>
      <c r="Q325" s="33">
        <v>7969820</v>
      </c>
      <c r="R325" s="33">
        <v>7969820</v>
      </c>
      <c r="S325" s="33">
        <v>608203</v>
      </c>
      <c r="T325" s="38">
        <f t="shared" si="78"/>
        <v>7.6313266798999219E-2</v>
      </c>
      <c r="U325" s="38">
        <f t="shared" si="79"/>
        <v>-0.403787857457931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12977850</v>
      </c>
      <c r="E326" s="33">
        <v>13124717</v>
      </c>
      <c r="F326" s="33">
        <v>6910546</v>
      </c>
      <c r="G326" s="38">
        <f t="shared" si="72"/>
        <v>0.53248773872405675</v>
      </c>
      <c r="H326" s="33">
        <v>4427156</v>
      </c>
      <c r="I326" s="38">
        <f t="shared" si="73"/>
        <v>0.34113169746914934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11337702</v>
      </c>
      <c r="O326" s="38">
        <f t="shared" si="77"/>
        <v>0.87361943619320614</v>
      </c>
      <c r="P326" s="33">
        <v>7400892</v>
      </c>
      <c r="Q326" s="33">
        <v>13419104</v>
      </c>
      <c r="R326" s="33">
        <v>13419104</v>
      </c>
      <c r="S326" s="33">
        <v>3351773</v>
      </c>
      <c r="T326" s="38">
        <f t="shared" si="78"/>
        <v>0.24977621456693383</v>
      </c>
      <c r="U326" s="38">
        <f t="shared" si="79"/>
        <v>-0.40180778208896983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11227940</v>
      </c>
      <c r="E327" s="33">
        <v>11227940</v>
      </c>
      <c r="F327" s="33">
        <v>2048927</v>
      </c>
      <c r="G327" s="38">
        <f t="shared" si="72"/>
        <v>0.18248467661921955</v>
      </c>
      <c r="H327" s="33">
        <v>2562192</v>
      </c>
      <c r="I327" s="38">
        <f t="shared" si="73"/>
        <v>0.22819787066906308</v>
      </c>
      <c r="J327" s="33">
        <v>0</v>
      </c>
      <c r="K327" s="38">
        <f t="shared" si="74"/>
        <v>0</v>
      </c>
      <c r="L327" s="33">
        <v>0</v>
      </c>
      <c r="M327" s="38">
        <f t="shared" si="75"/>
        <v>0</v>
      </c>
      <c r="N327" s="33">
        <f t="shared" si="76"/>
        <v>4611119</v>
      </c>
      <c r="O327" s="38">
        <f t="shared" si="77"/>
        <v>0.41068254728828263</v>
      </c>
      <c r="P327" s="33">
        <v>3813874</v>
      </c>
      <c r="Q327" s="33">
        <v>11302063</v>
      </c>
      <c r="R327" s="33">
        <v>11302063</v>
      </c>
      <c r="S327" s="33">
        <v>2677479</v>
      </c>
      <c r="T327" s="38">
        <f t="shared" si="78"/>
        <v>0.23690179394682193</v>
      </c>
      <c r="U327" s="38">
        <f t="shared" si="79"/>
        <v>-0.32819175463059347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173913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173913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6773482</v>
      </c>
      <c r="E329" s="33">
        <v>6773482</v>
      </c>
      <c r="F329" s="33">
        <v>1019129</v>
      </c>
      <c r="G329" s="38">
        <f t="shared" si="72"/>
        <v>0.15045865627161922</v>
      </c>
      <c r="H329" s="33">
        <v>6791390</v>
      </c>
      <c r="I329" s="38">
        <f t="shared" si="73"/>
        <v>1.0026438396086386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7810519</v>
      </c>
      <c r="O329" s="38">
        <f t="shared" si="77"/>
        <v>1.1531024958802578</v>
      </c>
      <c r="P329" s="33">
        <v>2964338</v>
      </c>
      <c r="Q329" s="33">
        <v>6256928</v>
      </c>
      <c r="R329" s="33">
        <v>6256928</v>
      </c>
      <c r="S329" s="33">
        <v>2225774</v>
      </c>
      <c r="T329" s="38">
        <f t="shared" si="78"/>
        <v>0.35572952094062771</v>
      </c>
      <c r="U329" s="38">
        <f t="shared" si="79"/>
        <v>1.2910309148282013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8827956</v>
      </c>
      <c r="E330" s="33">
        <v>8827956</v>
      </c>
      <c r="F330" s="33">
        <v>1610757</v>
      </c>
      <c r="G330" s="38">
        <f t="shared" si="72"/>
        <v>0.18246092300414729</v>
      </c>
      <c r="H330" s="33">
        <v>2352364</v>
      </c>
      <c r="I330" s="38">
        <f t="shared" si="73"/>
        <v>0.26646757188187165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3963121</v>
      </c>
      <c r="O330" s="38">
        <f t="shared" si="77"/>
        <v>0.44892849488601894</v>
      </c>
      <c r="P330" s="33">
        <v>2919268</v>
      </c>
      <c r="Q330" s="33">
        <v>9064835</v>
      </c>
      <c r="R330" s="33">
        <v>9064835</v>
      </c>
      <c r="S330" s="33">
        <v>1942471</v>
      </c>
      <c r="T330" s="38">
        <f t="shared" si="78"/>
        <v>0.21428641558285397</v>
      </c>
      <c r="U330" s="38">
        <f t="shared" si="79"/>
        <v>-0.19419388696070383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52116438</v>
      </c>
      <c r="E332" s="34">
        <f>SUM(E324:E331)</f>
        <v>52263305</v>
      </c>
      <c r="F332" s="34">
        <f>SUM(F324:F331)</f>
        <v>17420195</v>
      </c>
      <c r="G332" s="39">
        <f t="shared" si="72"/>
        <v>0.33425528813001382</v>
      </c>
      <c r="H332" s="34">
        <f>SUM(H324:H331)</f>
        <v>16942285</v>
      </c>
      <c r="I332" s="39">
        <f t="shared" si="73"/>
        <v>0.32508524469765182</v>
      </c>
      <c r="J332" s="34">
        <f>SUM(J324:J331)</f>
        <v>0</v>
      </c>
      <c r="K332" s="39">
        <f t="shared" si="74"/>
        <v>0</v>
      </c>
      <c r="L332" s="34">
        <f>SUM(L324:L331)</f>
        <v>0</v>
      </c>
      <c r="M332" s="39">
        <f t="shared" si="75"/>
        <v>0</v>
      </c>
      <c r="N332" s="34">
        <f t="shared" si="76"/>
        <v>34362480</v>
      </c>
      <c r="O332" s="39">
        <f t="shared" si="77"/>
        <v>0.65934053282766558</v>
      </c>
      <c r="P332" s="34">
        <f>SUM(P324:P331)</f>
        <v>18163882</v>
      </c>
      <c r="Q332" s="34">
        <f>SUM(Q324:Q331)</f>
        <v>48012750</v>
      </c>
      <c r="R332" s="34">
        <f>SUM(R324:R331)</f>
        <v>48012750</v>
      </c>
      <c r="S332" s="34">
        <f>SUM(S324:S331)</f>
        <v>10805700</v>
      </c>
      <c r="T332" s="39">
        <f t="shared" si="78"/>
        <v>0.22505896871143602</v>
      </c>
      <c r="U332" s="39">
        <f t="shared" si="79"/>
        <v>-6.7254180576597045E-2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57000</v>
      </c>
      <c r="E334" s="33">
        <v>57000</v>
      </c>
      <c r="F334" s="33">
        <v>2713</v>
      </c>
      <c r="G334" s="38">
        <f t="shared" si="72"/>
        <v>4.7596491228070179E-2</v>
      </c>
      <c r="H334" s="33">
        <v>8914</v>
      </c>
      <c r="I334" s="38">
        <f t="shared" si="73"/>
        <v>0.15638596491228071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11627</v>
      </c>
      <c r="O334" s="38">
        <f t="shared" si="77"/>
        <v>0.20398245614035088</v>
      </c>
      <c r="P334" s="33">
        <v>3191</v>
      </c>
      <c r="Q334" s="33">
        <v>56000</v>
      </c>
      <c r="R334" s="33">
        <v>56000</v>
      </c>
      <c r="S334" s="33">
        <v>2475</v>
      </c>
      <c r="T334" s="38">
        <f t="shared" si="78"/>
        <v>4.4196428571428574E-2</v>
      </c>
      <c r="U334" s="38">
        <f t="shared" si="79"/>
        <v>1.7934816671889688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1343450</v>
      </c>
      <c r="E335" s="33">
        <v>1343450</v>
      </c>
      <c r="F335" s="33">
        <v>269251</v>
      </c>
      <c r="G335" s="38">
        <f t="shared" si="72"/>
        <v>0.20041758159961293</v>
      </c>
      <c r="H335" s="33">
        <v>293139</v>
      </c>
      <c r="I335" s="38">
        <f t="shared" si="73"/>
        <v>0.21819866760951281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562390</v>
      </c>
      <c r="O335" s="38">
        <f t="shared" si="77"/>
        <v>0.41861624920912577</v>
      </c>
      <c r="P335" s="33">
        <v>744929</v>
      </c>
      <c r="Q335" s="33">
        <v>1544400</v>
      </c>
      <c r="R335" s="33">
        <v>1544400</v>
      </c>
      <c r="S335" s="33">
        <v>418679</v>
      </c>
      <c r="T335" s="38">
        <f t="shared" si="78"/>
        <v>0.2710949235949236</v>
      </c>
      <c r="U335" s="38">
        <f t="shared" si="79"/>
        <v>-0.60648732966497476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2323000</v>
      </c>
      <c r="E336" s="33">
        <v>2323000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-10170</v>
      </c>
      <c r="Q336" s="33">
        <v>2100000</v>
      </c>
      <c r="R336" s="33">
        <v>2100000</v>
      </c>
      <c r="S336" s="33">
        <v>-4570</v>
      </c>
      <c r="T336" s="38">
        <f t="shared" si="78"/>
        <v>-2.1761904761904761E-3</v>
      </c>
      <c r="U336" s="38">
        <f t="shared" si="79"/>
        <v>-1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3723450</v>
      </c>
      <c r="E337" s="34">
        <f>SUM(E333:E336)</f>
        <v>3723450</v>
      </c>
      <c r="F337" s="34">
        <f>SUM(F333:F336)</f>
        <v>271964</v>
      </c>
      <c r="G337" s="39">
        <f t="shared" si="72"/>
        <v>7.3040862640830415E-2</v>
      </c>
      <c r="H337" s="34">
        <f>SUM(H333:H336)</f>
        <v>302053</v>
      </c>
      <c r="I337" s="39">
        <f t="shared" si="73"/>
        <v>8.1121809074917076E-2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574017</v>
      </c>
      <c r="O337" s="39">
        <f t="shared" si="77"/>
        <v>0.15416267171574749</v>
      </c>
      <c r="P337" s="34">
        <f>SUM(P333:P336)</f>
        <v>737950</v>
      </c>
      <c r="Q337" s="34">
        <f>SUM(Q333:Q336)</f>
        <v>3700400</v>
      </c>
      <c r="R337" s="34">
        <f>SUM(R333:R336)</f>
        <v>3700400</v>
      </c>
      <c r="S337" s="34">
        <f>SUM(S333:S336)</f>
        <v>416584</v>
      </c>
      <c r="T337" s="39">
        <f t="shared" si="78"/>
        <v>0.11257809966490109</v>
      </c>
      <c r="U337" s="39">
        <f t="shared" si="79"/>
        <v>-0.59068636086455717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655563118</v>
      </c>
      <c r="E338" s="34">
        <f>SUM(E302,E304:E309,E311:E316,E318:E322,E324:E331,E333:E336)</f>
        <v>671605536</v>
      </c>
      <c r="F338" s="34">
        <f>SUM(F302,F304:F309,F311:F316,F318:F322,F324:F331,F333:F336)</f>
        <v>148473208</v>
      </c>
      <c r="G338" s="39">
        <f t="shared" si="72"/>
        <v>0.22648194189594417</v>
      </c>
      <c r="H338" s="34">
        <f>SUM(H302,H304:H309,H311:H316,H318:H322,H324:H331,H333:H336)</f>
        <v>149661639</v>
      </c>
      <c r="I338" s="39">
        <f t="shared" si="73"/>
        <v>0.22829478183060323</v>
      </c>
      <c r="J338" s="34">
        <f>SUM(J302,J304:J309,J311:J316,J318:J322,J324:J331,J333:J336)</f>
        <v>0</v>
      </c>
      <c r="K338" s="39">
        <f t="shared" si="74"/>
        <v>0</v>
      </c>
      <c r="L338" s="34">
        <f>SUM(L302,L304:L309,L311:L316,L318:L322,L324:L331,L333:L336)</f>
        <v>0</v>
      </c>
      <c r="M338" s="39">
        <f t="shared" si="75"/>
        <v>0</v>
      </c>
      <c r="N338" s="34">
        <f t="shared" si="76"/>
        <v>298134847</v>
      </c>
      <c r="O338" s="39">
        <f t="shared" si="77"/>
        <v>0.45477672372654743</v>
      </c>
      <c r="P338" s="34">
        <f>SUM(P302,P304:P309,P311:P316,P318:P322,P324:P331,P333:P336)</f>
        <v>246338682</v>
      </c>
      <c r="Q338" s="34">
        <f>SUM(Q302,Q304:Q309,Q311:Q316,Q318:Q322,Q324:Q331,Q333:Q336)</f>
        <v>584051565</v>
      </c>
      <c r="R338" s="34">
        <f>SUM(R302,R304:R309,R311:R316,R318:R322,R324:R331,R333:R336)</f>
        <v>584051565</v>
      </c>
      <c r="S338" s="34">
        <f>SUM(S302,S304:S309,S311:S316,S318:S322,S324:S331,S333:S336)</f>
        <v>138324820</v>
      </c>
      <c r="T338" s="39">
        <f t="shared" si="78"/>
        <v>0.23683665670855619</v>
      </c>
      <c r="U338" s="39">
        <f t="shared" si="79"/>
        <v>-0.39245579384889295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4910758831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4955681767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1679945007</v>
      </c>
      <c r="G339" s="41">
        <f t="shared" si="72"/>
        <v>0.34209478917902902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1167612595</v>
      </c>
      <c r="I339" s="41">
        <f t="shared" si="73"/>
        <v>0.23776622619486973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41">
        <f t="shared" si="74"/>
        <v>0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41">
        <f t="shared" si="75"/>
        <v>0</v>
      </c>
      <c r="N339" s="36">
        <f t="shared" si="76"/>
        <v>2847557602</v>
      </c>
      <c r="O339" s="41">
        <f t="shared" si="77"/>
        <v>0.57986101537389878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2673822303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4161389058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4161389058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1164733161</v>
      </c>
      <c r="T339" s="41">
        <f t="shared" si="78"/>
        <v>0.27989047521545146</v>
      </c>
      <c r="U339" s="41">
        <f t="shared" si="79"/>
        <v>-0.56331705600258064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53" orientation="landscape" r:id="rId1"/>
  <rowBreaks count="5" manualBreakCount="5">
    <brk id="54" max="16383" man="1"/>
    <brk id="103" max="16383" man="1"/>
    <brk id="170" max="16383" man="1"/>
    <brk id="232" max="16383" man="1"/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EC1F84CAC9BFF41B14DC5F35EA442CF" ma:contentTypeVersion="" ma:contentTypeDescription="Create a new document." ma:contentTypeScope="" ma:versionID="c4b4c50ae403b62878d571ca6d77566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55127F5-4FBA-420C-A368-0A50785F5C9E}"/>
</file>

<file path=customXml/itemProps2.xml><?xml version="1.0" encoding="utf-8"?>
<ds:datastoreItem xmlns:ds="http://schemas.openxmlformats.org/officeDocument/2006/customXml" ds:itemID="{1D036AAD-BF1A-44E2-A973-7CA7E5DF5074}"/>
</file>

<file path=customXml/itemProps3.xml><?xml version="1.0" encoding="utf-8"?>
<ds:datastoreItem xmlns:ds="http://schemas.openxmlformats.org/officeDocument/2006/customXml" ds:itemID="{68FA6F49-1CF9-40D5-AA08-7346BCA0BDD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Kgothatso Matlala</dc:creator>
  <cp:lastModifiedBy>Sephiri Tlhomeli</cp:lastModifiedBy>
  <cp:lastPrinted>2022-03-02T08:33:24Z</cp:lastPrinted>
  <dcterms:created xsi:type="dcterms:W3CDTF">2022-01-31T15:51:46Z</dcterms:created>
  <dcterms:modified xsi:type="dcterms:W3CDTF">2022-03-02T08:34:06Z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0x0101000EC1F84CAC9BFF41B14DC5F35EA442CF</vt:lpwstr>
  </property>
</Properties>
</file>